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"/>
    </mc:Choice>
  </mc:AlternateContent>
  <xr:revisionPtr revIDLastSave="0" documentId="13_ncr:1_{DA96E142-5A8D-43B4-A960-FEAAED9AC6A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BudgetData" sheetId="9" r:id="rId1"/>
    <sheet name="Summary" sheetId="13" r:id="rId2"/>
    <sheet name="GreenSheet" sheetId="6" r:id="rId3"/>
    <sheet name="GreenSheetDetails" sheetId="7" r:id="rId4"/>
    <sheet name="Committee" sheetId="11" r:id="rId5"/>
    <sheet name="CommitteeDetails" sheetId="12" r:id="rId6"/>
    <sheet name="MissionOperationsTerc" sheetId="8" r:id="rId7"/>
    <sheet name="Investments" sheetId="4" r:id="rId8"/>
  </sheets>
  <definedNames>
    <definedName name="_xlnm._FilterDatabase" localSheetId="0" hidden="1">BudgetData!$A$1:$Y$834</definedName>
    <definedName name="_xlnm.Print_Titles" localSheetId="5">CommitteeDetails!$3:$3</definedName>
    <definedName name="_xlnm.Print_Titles" localSheetId="3">GreenSheetDetails!$3:$3</definedName>
  </definedNames>
  <calcPr calcId="191029"/>
  <pivotCaches>
    <pivotCache cacheId="10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3" l="1"/>
  <c r="D20" i="13"/>
  <c r="C20" i="13"/>
  <c r="B20" i="13"/>
  <c r="C7" i="13"/>
  <c r="D7" i="13" s="1"/>
  <c r="D10" i="13"/>
  <c r="E10" i="13"/>
  <c r="D13" i="13"/>
  <c r="B16" i="13"/>
  <c r="B18" i="13"/>
  <c r="C18" i="13"/>
  <c r="D18" i="13"/>
  <c r="E18" i="13"/>
  <c r="B19" i="13"/>
  <c r="C19" i="13"/>
  <c r="D19" i="13"/>
  <c r="E19" i="13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2" i="9"/>
  <c r="Y2" i="9" s="1"/>
  <c r="B21" i="13" l="1"/>
  <c r="C22" i="13"/>
  <c r="D21" i="13"/>
  <c r="E21" i="13"/>
  <c r="E22" i="13"/>
  <c r="D22" i="13"/>
  <c r="B22" i="13"/>
  <c r="C21" i="13"/>
  <c r="E7" i="13"/>
  <c r="E16" i="13" s="1"/>
  <c r="D16" i="13"/>
  <c r="C16" i="13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Y140" i="9" s="1"/>
  <c r="Y141" i="9" s="1"/>
  <c r="Y142" i="9" s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Y174" i="9" s="1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Y229" i="9" s="1"/>
  <c r="Y230" i="9" s="1"/>
  <c r="Y231" i="9" s="1"/>
  <c r="Y232" i="9" s="1"/>
  <c r="Y233" i="9" s="1"/>
  <c r="Y234" i="9" s="1"/>
  <c r="Y235" i="9" s="1"/>
  <c r="Y236" i="9" s="1"/>
  <c r="Y237" i="9" s="1"/>
  <c r="Y238" i="9" s="1"/>
  <c r="Y239" i="9" s="1"/>
  <c r="Y240" i="9" s="1"/>
  <c r="Y241" i="9" s="1"/>
  <c r="Y242" i="9" s="1"/>
  <c r="Y243" i="9" s="1"/>
  <c r="Y244" i="9" s="1"/>
  <c r="Y245" i="9" s="1"/>
  <c r="Y246" i="9" s="1"/>
  <c r="Y247" i="9" s="1"/>
  <c r="Y248" i="9" s="1"/>
  <c r="Y249" i="9" s="1"/>
  <c r="Y250" i="9" s="1"/>
  <c r="Y251" i="9" s="1"/>
  <c r="Y252" i="9" s="1"/>
  <c r="Y253" i="9" s="1"/>
  <c r="Y254" i="9" s="1"/>
  <c r="Y255" i="9" s="1"/>
  <c r="Y256" i="9" s="1"/>
  <c r="Y257" i="9" s="1"/>
  <c r="Y258" i="9" s="1"/>
  <c r="Y259" i="9" s="1"/>
  <c r="Y260" i="9" s="1"/>
  <c r="Y261" i="9" s="1"/>
  <c r="Y262" i="9" s="1"/>
  <c r="Y263" i="9" s="1"/>
  <c r="Y264" i="9" s="1"/>
  <c r="Y265" i="9" s="1"/>
  <c r="Y266" i="9" s="1"/>
  <c r="Y267" i="9" s="1"/>
  <c r="Y268" i="9" s="1"/>
  <c r="Y269" i="9" s="1"/>
  <c r="Y270" i="9" s="1"/>
  <c r="Y271" i="9" s="1"/>
  <c r="Y272" i="9" s="1"/>
  <c r="Y273" i="9" s="1"/>
  <c r="Y274" i="9" s="1"/>
  <c r="Y275" i="9" s="1"/>
  <c r="Y276" i="9" s="1"/>
  <c r="Y277" i="9" s="1"/>
  <c r="Y278" i="9" s="1"/>
  <c r="Y279" i="9" s="1"/>
  <c r="Y280" i="9" s="1"/>
  <c r="Y281" i="9" s="1"/>
  <c r="Y282" i="9" s="1"/>
  <c r="Y283" i="9" s="1"/>
  <c r="Y284" i="9" s="1"/>
  <c r="Y285" i="9" s="1"/>
  <c r="Y286" i="9" s="1"/>
  <c r="Y287" i="9" s="1"/>
  <c r="Y288" i="9" s="1"/>
  <c r="Y289" i="9" s="1"/>
  <c r="Y290" i="9" s="1"/>
  <c r="Y291" i="9" s="1"/>
  <c r="Y292" i="9" s="1"/>
  <c r="Y293" i="9" s="1"/>
  <c r="Y294" i="9" s="1"/>
  <c r="Y295" i="9" s="1"/>
  <c r="Y296" i="9" s="1"/>
  <c r="Y297" i="9" s="1"/>
  <c r="Y298" i="9" s="1"/>
  <c r="Y299" i="9" s="1"/>
  <c r="Y300" i="9" s="1"/>
  <c r="Y301" i="9" s="1"/>
  <c r="Y302" i="9" s="1"/>
  <c r="Y303" i="9" s="1"/>
  <c r="Y304" i="9" s="1"/>
  <c r="Y305" i="9" s="1"/>
  <c r="Y306" i="9" s="1"/>
  <c r="Y307" i="9" s="1"/>
  <c r="Y308" i="9" s="1"/>
  <c r="Y309" i="9" s="1"/>
  <c r="Y310" i="9" s="1"/>
  <c r="Y311" i="9" s="1"/>
  <c r="Y312" i="9" s="1"/>
  <c r="Y313" i="9" s="1"/>
  <c r="Y314" i="9" s="1"/>
  <c r="Y315" i="9" s="1"/>
  <c r="Y316" i="9" s="1"/>
  <c r="Y317" i="9" s="1"/>
  <c r="Y318" i="9" s="1"/>
  <c r="Y319" i="9" s="1"/>
  <c r="Y320" i="9" s="1"/>
  <c r="Y321" i="9" s="1"/>
  <c r="Y322" i="9" s="1"/>
  <c r="Y323" i="9" s="1"/>
  <c r="Y324" i="9" s="1"/>
  <c r="Y325" i="9" s="1"/>
  <c r="Y326" i="9" s="1"/>
  <c r="Y327" i="9" s="1"/>
  <c r="Y328" i="9" s="1"/>
  <c r="Y329" i="9" s="1"/>
  <c r="Y330" i="9" s="1"/>
  <c r="Y331" i="9" s="1"/>
  <c r="Y332" i="9" s="1"/>
  <c r="Y333" i="9" s="1"/>
  <c r="Y334" i="9" s="1"/>
  <c r="Y335" i="9" s="1"/>
  <c r="Y336" i="9" s="1"/>
  <c r="Y337" i="9" s="1"/>
  <c r="Y338" i="9" s="1"/>
  <c r="Y339" i="9" s="1"/>
  <c r="Y340" i="9" s="1"/>
  <c r="Y341" i="9" s="1"/>
  <c r="Y342" i="9" s="1"/>
  <c r="Y343" i="9" s="1"/>
  <c r="Y344" i="9" s="1"/>
  <c r="Y345" i="9" s="1"/>
  <c r="Y346" i="9" s="1"/>
  <c r="Y347" i="9" s="1"/>
  <c r="Y348" i="9" s="1"/>
  <c r="Y349" i="9" s="1"/>
  <c r="Y350" i="9" s="1"/>
  <c r="Y351" i="9" s="1"/>
  <c r="Y352" i="9" s="1"/>
  <c r="Y353" i="9" s="1"/>
  <c r="Y354" i="9" s="1"/>
  <c r="Y355" i="9" s="1"/>
  <c r="Y356" i="9" s="1"/>
  <c r="Y357" i="9" s="1"/>
  <c r="Y358" i="9" s="1"/>
  <c r="Y359" i="9" s="1"/>
  <c r="Y360" i="9" s="1"/>
  <c r="Y361" i="9" s="1"/>
  <c r="Y362" i="9" s="1"/>
  <c r="Y363" i="9" s="1"/>
  <c r="Y364" i="9" s="1"/>
  <c r="Y365" i="9" s="1"/>
  <c r="Y366" i="9" s="1"/>
  <c r="Y367" i="9" s="1"/>
  <c r="Y368" i="9" s="1"/>
  <c r="Y369" i="9" s="1"/>
  <c r="Y370" i="9" s="1"/>
  <c r="Y371" i="9" s="1"/>
  <c r="Y372" i="9" s="1"/>
  <c r="Y373" i="9" s="1"/>
  <c r="Y374" i="9" s="1"/>
  <c r="Y375" i="9" s="1"/>
  <c r="Y376" i="9" s="1"/>
  <c r="Y377" i="9" s="1"/>
  <c r="Y378" i="9" s="1"/>
  <c r="Y379" i="9" s="1"/>
  <c r="Y380" i="9" s="1"/>
  <c r="Y381" i="9" s="1"/>
  <c r="Y382" i="9" s="1"/>
  <c r="Y383" i="9" s="1"/>
  <c r="Y384" i="9" s="1"/>
  <c r="Y385" i="9" s="1"/>
  <c r="Y386" i="9" s="1"/>
  <c r="Y387" i="9" s="1"/>
  <c r="Y388" i="9" s="1"/>
  <c r="Y389" i="9" s="1"/>
  <c r="Y390" i="9" s="1"/>
  <c r="Y391" i="9" s="1"/>
  <c r="Y392" i="9" s="1"/>
  <c r="Y393" i="9" s="1"/>
  <c r="Y394" i="9" s="1"/>
  <c r="Y395" i="9" s="1"/>
  <c r="Y396" i="9" s="1"/>
  <c r="Y397" i="9" s="1"/>
  <c r="Y398" i="9" s="1"/>
  <c r="Y399" i="9" s="1"/>
  <c r="Y400" i="9" s="1"/>
  <c r="Y401" i="9" s="1"/>
  <c r="Y402" i="9" s="1"/>
  <c r="Y403" i="9" s="1"/>
  <c r="Y404" i="9" s="1"/>
  <c r="Y405" i="9" s="1"/>
  <c r="Y406" i="9" s="1"/>
  <c r="Y407" i="9" s="1"/>
  <c r="Y408" i="9" s="1"/>
  <c r="Y409" i="9" s="1"/>
  <c r="Y410" i="9" s="1"/>
  <c r="Y411" i="9" s="1"/>
  <c r="Y412" i="9" s="1"/>
  <c r="Y413" i="9" s="1"/>
  <c r="Y414" i="9" s="1"/>
  <c r="Y415" i="9" s="1"/>
  <c r="Y416" i="9" s="1"/>
  <c r="Y417" i="9" s="1"/>
  <c r="Y418" i="9" s="1"/>
  <c r="Y419" i="9" s="1"/>
  <c r="Y420" i="9" s="1"/>
  <c r="Y421" i="9" s="1"/>
  <c r="Y422" i="9" s="1"/>
  <c r="Y423" i="9" s="1"/>
  <c r="Y424" i="9" s="1"/>
  <c r="Y425" i="9" s="1"/>
  <c r="Y426" i="9" s="1"/>
  <c r="Y427" i="9" s="1"/>
  <c r="Y428" i="9" s="1"/>
  <c r="Y429" i="9" s="1"/>
  <c r="Y430" i="9" s="1"/>
  <c r="Y431" i="9" s="1"/>
  <c r="Y432" i="9" s="1"/>
  <c r="Y433" i="9" s="1"/>
  <c r="Y434" i="9" s="1"/>
  <c r="Y435" i="9" s="1"/>
  <c r="Y436" i="9" s="1"/>
  <c r="Y437" i="9" s="1"/>
  <c r="Y438" i="9" s="1"/>
  <c r="Y439" i="9" s="1"/>
  <c r="Y440" i="9" s="1"/>
  <c r="Y441" i="9" s="1"/>
  <c r="Y442" i="9" s="1"/>
  <c r="Y443" i="9" s="1"/>
  <c r="Y444" i="9" s="1"/>
  <c r="Y445" i="9" s="1"/>
  <c r="Y446" i="9" s="1"/>
  <c r="Y447" i="9" s="1"/>
  <c r="Y448" i="9" s="1"/>
  <c r="Y449" i="9" s="1"/>
  <c r="Y450" i="9" s="1"/>
  <c r="Y451" i="9" s="1"/>
  <c r="Y452" i="9" s="1"/>
  <c r="Y453" i="9" s="1"/>
  <c r="Y454" i="9" s="1"/>
  <c r="Y455" i="9" s="1"/>
  <c r="Y456" i="9" s="1"/>
  <c r="Y457" i="9" s="1"/>
  <c r="Y458" i="9" s="1"/>
  <c r="Y459" i="9" s="1"/>
  <c r="Y460" i="9" s="1"/>
  <c r="Y461" i="9" s="1"/>
  <c r="Y462" i="9" s="1"/>
  <c r="Y463" i="9" s="1"/>
  <c r="Y464" i="9" s="1"/>
  <c r="Y465" i="9" s="1"/>
  <c r="Y466" i="9" s="1"/>
  <c r="Y467" i="9" s="1"/>
  <c r="Y468" i="9" s="1"/>
  <c r="Y469" i="9" s="1"/>
  <c r="Y470" i="9" s="1"/>
  <c r="Y471" i="9" s="1"/>
  <c r="Y472" i="9" s="1"/>
  <c r="Y473" i="9" s="1"/>
  <c r="Y474" i="9" s="1"/>
  <c r="Y475" i="9" s="1"/>
  <c r="Y476" i="9" s="1"/>
  <c r="Y477" i="9" s="1"/>
  <c r="Y478" i="9" s="1"/>
  <c r="Y479" i="9" s="1"/>
  <c r="Y480" i="9" s="1"/>
  <c r="Y481" i="9" s="1"/>
  <c r="Y482" i="9" s="1"/>
  <c r="Y483" i="9" s="1"/>
  <c r="Y484" i="9" s="1"/>
  <c r="Y485" i="9" s="1"/>
  <c r="Y486" i="9" s="1"/>
  <c r="Y487" i="9" s="1"/>
  <c r="Y488" i="9" s="1"/>
  <c r="Y489" i="9" s="1"/>
  <c r="Y490" i="9" s="1"/>
  <c r="Y491" i="9" s="1"/>
  <c r="Y492" i="9" s="1"/>
  <c r="Y493" i="9" s="1"/>
  <c r="Y494" i="9" s="1"/>
  <c r="Y495" i="9" s="1"/>
  <c r="Y496" i="9" s="1"/>
  <c r="Y497" i="9" s="1"/>
  <c r="Y498" i="9" s="1"/>
  <c r="Y499" i="9" s="1"/>
  <c r="Y500" i="9" s="1"/>
  <c r="Y501" i="9" s="1"/>
  <c r="Y502" i="9" s="1"/>
  <c r="Y503" i="9" s="1"/>
  <c r="Y504" i="9" s="1"/>
  <c r="Y505" i="9" s="1"/>
  <c r="Y506" i="9" s="1"/>
  <c r="Y507" i="9" s="1"/>
  <c r="Y508" i="9" s="1"/>
  <c r="Y509" i="9" s="1"/>
  <c r="Y510" i="9" s="1"/>
  <c r="Y511" i="9" s="1"/>
  <c r="Y512" i="9" s="1"/>
  <c r="Y513" i="9" s="1"/>
  <c r="Y514" i="9" s="1"/>
  <c r="Y515" i="9" s="1"/>
  <c r="Y516" i="9" s="1"/>
  <c r="Y517" i="9" s="1"/>
  <c r="Y518" i="9" s="1"/>
  <c r="Y519" i="9" s="1"/>
  <c r="Y520" i="9" s="1"/>
  <c r="Y521" i="9" s="1"/>
  <c r="Y522" i="9" s="1"/>
  <c r="Y523" i="9" s="1"/>
  <c r="Y524" i="9" s="1"/>
  <c r="Y525" i="9" s="1"/>
  <c r="Y526" i="9" s="1"/>
  <c r="Y527" i="9" s="1"/>
  <c r="Y528" i="9" s="1"/>
  <c r="Y529" i="9" s="1"/>
  <c r="Y530" i="9" s="1"/>
  <c r="Y531" i="9" s="1"/>
  <c r="Y532" i="9" s="1"/>
  <c r="Y533" i="9" s="1"/>
  <c r="Y534" i="9" s="1"/>
  <c r="Y535" i="9" s="1"/>
  <c r="Y536" i="9" s="1"/>
  <c r="Y537" i="9" s="1"/>
  <c r="Y538" i="9" s="1"/>
  <c r="Y539" i="9" s="1"/>
  <c r="Y540" i="9" s="1"/>
  <c r="Y541" i="9" s="1"/>
  <c r="Y542" i="9" s="1"/>
  <c r="Y543" i="9" s="1"/>
  <c r="Y544" i="9" s="1"/>
  <c r="Y545" i="9" s="1"/>
  <c r="Y546" i="9" s="1"/>
  <c r="Y547" i="9" s="1"/>
  <c r="Y548" i="9" s="1"/>
  <c r="Y549" i="9" s="1"/>
  <c r="Y550" i="9" s="1"/>
  <c r="Y551" i="9" s="1"/>
  <c r="Y552" i="9" s="1"/>
  <c r="Y553" i="9" s="1"/>
  <c r="Y554" i="9" s="1"/>
  <c r="Y555" i="9" s="1"/>
  <c r="Y556" i="9" s="1"/>
  <c r="Y557" i="9" s="1"/>
  <c r="Y558" i="9" s="1"/>
  <c r="Y559" i="9" s="1"/>
  <c r="Y560" i="9" s="1"/>
  <c r="Y561" i="9" s="1"/>
  <c r="Y562" i="9" s="1"/>
  <c r="Y563" i="9" s="1"/>
  <c r="Y564" i="9" s="1"/>
  <c r="Y565" i="9" s="1"/>
  <c r="Y566" i="9" s="1"/>
  <c r="Y567" i="9" s="1"/>
  <c r="Y568" i="9" s="1"/>
  <c r="Y569" i="9" s="1"/>
  <c r="Y570" i="9" s="1"/>
  <c r="Y571" i="9" s="1"/>
  <c r="Y572" i="9" s="1"/>
  <c r="Y573" i="9" s="1"/>
  <c r="Y574" i="9" s="1"/>
  <c r="Y575" i="9" s="1"/>
  <c r="Y576" i="9" s="1"/>
  <c r="Y577" i="9" s="1"/>
  <c r="Y578" i="9" s="1"/>
  <c r="Y579" i="9" s="1"/>
  <c r="Y580" i="9" s="1"/>
  <c r="Y581" i="9" s="1"/>
  <c r="Y582" i="9" s="1"/>
  <c r="Y583" i="9" s="1"/>
  <c r="Y584" i="9" s="1"/>
  <c r="Y585" i="9" s="1"/>
  <c r="Y586" i="9" s="1"/>
  <c r="Y587" i="9" s="1"/>
  <c r="Y588" i="9" s="1"/>
  <c r="Y589" i="9" s="1"/>
  <c r="Y590" i="9" s="1"/>
  <c r="Y591" i="9" s="1"/>
  <c r="Y592" i="9" s="1"/>
  <c r="Y593" i="9" s="1"/>
  <c r="Y594" i="9" s="1"/>
  <c r="Y595" i="9" s="1"/>
  <c r="Y596" i="9" s="1"/>
  <c r="Y597" i="9" s="1"/>
  <c r="Y598" i="9" s="1"/>
  <c r="Y599" i="9" s="1"/>
  <c r="Y600" i="9" s="1"/>
  <c r="Y601" i="9" s="1"/>
  <c r="Y602" i="9" s="1"/>
  <c r="Y603" i="9" s="1"/>
  <c r="Y604" i="9" s="1"/>
  <c r="Y605" i="9" s="1"/>
  <c r="Y606" i="9" s="1"/>
  <c r="Y607" i="9" s="1"/>
  <c r="Y608" i="9" s="1"/>
  <c r="Y609" i="9" s="1"/>
  <c r="Y610" i="9" s="1"/>
  <c r="Y611" i="9" s="1"/>
  <c r="Y612" i="9" s="1"/>
  <c r="Y613" i="9" s="1"/>
  <c r="Y614" i="9" s="1"/>
  <c r="Y615" i="9" s="1"/>
  <c r="Y616" i="9" s="1"/>
  <c r="Y617" i="9" s="1"/>
  <c r="Y618" i="9" s="1"/>
  <c r="Y619" i="9" s="1"/>
  <c r="Y620" i="9" s="1"/>
  <c r="Y621" i="9" s="1"/>
  <c r="Y622" i="9" s="1"/>
  <c r="Y623" i="9" s="1"/>
  <c r="Y624" i="9" s="1"/>
  <c r="Y625" i="9" s="1"/>
  <c r="Y626" i="9" s="1"/>
  <c r="Y627" i="9" s="1"/>
  <c r="Y628" i="9" s="1"/>
  <c r="Y629" i="9" s="1"/>
  <c r="Y630" i="9" s="1"/>
  <c r="Y631" i="9" s="1"/>
  <c r="Y632" i="9" s="1"/>
  <c r="Y633" i="9" s="1"/>
  <c r="Y634" i="9" s="1"/>
  <c r="Y635" i="9" s="1"/>
  <c r="Y636" i="9" s="1"/>
  <c r="Y637" i="9" s="1"/>
  <c r="Y638" i="9" s="1"/>
  <c r="Y639" i="9" s="1"/>
  <c r="Y640" i="9" s="1"/>
  <c r="Y641" i="9" s="1"/>
  <c r="Y642" i="9" s="1"/>
  <c r="Y643" i="9" s="1"/>
  <c r="Y644" i="9" s="1"/>
  <c r="Y645" i="9" s="1"/>
  <c r="Y646" i="9" s="1"/>
  <c r="Y647" i="9" s="1"/>
  <c r="Y648" i="9" s="1"/>
  <c r="Y649" i="9" s="1"/>
  <c r="Y650" i="9" s="1"/>
  <c r="Y651" i="9" s="1"/>
  <c r="Y652" i="9" s="1"/>
  <c r="Y653" i="9" s="1"/>
  <c r="Y654" i="9" s="1"/>
  <c r="Y655" i="9" s="1"/>
  <c r="Y656" i="9" s="1"/>
  <c r="Y657" i="9" s="1"/>
  <c r="Y658" i="9" s="1"/>
  <c r="Y659" i="9" s="1"/>
  <c r="Y660" i="9" s="1"/>
  <c r="Y661" i="9" s="1"/>
  <c r="Y662" i="9" s="1"/>
  <c r="Y663" i="9" s="1"/>
  <c r="Y664" i="9" s="1"/>
  <c r="Y665" i="9" s="1"/>
  <c r="Y666" i="9" s="1"/>
  <c r="Y667" i="9" s="1"/>
  <c r="Y668" i="9" s="1"/>
  <c r="Y669" i="9" s="1"/>
  <c r="Y670" i="9" s="1"/>
  <c r="Y671" i="9" s="1"/>
  <c r="Y672" i="9" s="1"/>
  <c r="Y673" i="9" s="1"/>
  <c r="Y674" i="9" s="1"/>
  <c r="Y675" i="9" s="1"/>
  <c r="Y676" i="9" s="1"/>
  <c r="Y677" i="9" s="1"/>
  <c r="Y678" i="9" s="1"/>
  <c r="Y679" i="9" s="1"/>
  <c r="Y680" i="9" s="1"/>
  <c r="Y681" i="9" s="1"/>
  <c r="Y682" i="9" s="1"/>
  <c r="Y683" i="9" s="1"/>
  <c r="Y684" i="9" s="1"/>
  <c r="Y685" i="9" s="1"/>
  <c r="Y686" i="9" s="1"/>
  <c r="Y687" i="9" s="1"/>
  <c r="Y688" i="9" s="1"/>
  <c r="Y689" i="9" s="1"/>
  <c r="Y690" i="9" s="1"/>
  <c r="Y691" i="9" s="1"/>
  <c r="Y692" i="9" s="1"/>
  <c r="Y693" i="9" s="1"/>
  <c r="Y694" i="9" s="1"/>
  <c r="Y695" i="9" s="1"/>
  <c r="Y696" i="9" s="1"/>
  <c r="Y697" i="9" s="1"/>
  <c r="Y698" i="9" s="1"/>
  <c r="Y699" i="9" s="1"/>
  <c r="Y700" i="9" s="1"/>
  <c r="Y701" i="9" s="1"/>
  <c r="Y702" i="9" s="1"/>
  <c r="Y703" i="9" s="1"/>
  <c r="Y704" i="9" s="1"/>
  <c r="Y705" i="9" s="1"/>
  <c r="Y706" i="9" s="1"/>
  <c r="Y707" i="9" s="1"/>
  <c r="Y708" i="9" s="1"/>
  <c r="Y709" i="9" s="1"/>
  <c r="Y710" i="9" s="1"/>
  <c r="Y711" i="9" s="1"/>
  <c r="Y712" i="9" s="1"/>
  <c r="Y713" i="9" s="1"/>
  <c r="Y714" i="9" s="1"/>
  <c r="Y715" i="9" s="1"/>
  <c r="Y716" i="9" s="1"/>
  <c r="Y717" i="9" s="1"/>
  <c r="Y718" i="9" s="1"/>
  <c r="Y719" i="9" s="1"/>
  <c r="Y720" i="9" s="1"/>
  <c r="Y721" i="9" s="1"/>
  <c r="Y722" i="9" s="1"/>
  <c r="Y723" i="9" s="1"/>
  <c r="Y724" i="9" s="1"/>
  <c r="Y725" i="9" s="1"/>
  <c r="Y726" i="9" s="1"/>
  <c r="Y727" i="9" s="1"/>
  <c r="Y728" i="9" s="1"/>
  <c r="Y729" i="9" s="1"/>
  <c r="Y730" i="9" s="1"/>
  <c r="Y731" i="9" s="1"/>
  <c r="Y732" i="9" s="1"/>
  <c r="Y733" i="9" s="1"/>
  <c r="Y734" i="9" s="1"/>
  <c r="Y735" i="9" s="1"/>
  <c r="Y736" i="9" s="1"/>
  <c r="Y737" i="9" s="1"/>
  <c r="Y738" i="9" s="1"/>
  <c r="Y739" i="9" s="1"/>
  <c r="Y740" i="9" s="1"/>
  <c r="Y741" i="9" s="1"/>
  <c r="Y742" i="9" s="1"/>
  <c r="Y743" i="9" s="1"/>
  <c r="Y744" i="9" s="1"/>
  <c r="Y745" i="9" s="1"/>
  <c r="Y746" i="9" s="1"/>
  <c r="Y747" i="9" s="1"/>
  <c r="Y748" i="9" s="1"/>
  <c r="Y749" i="9" s="1"/>
  <c r="Y750" i="9" s="1"/>
  <c r="Y751" i="9" s="1"/>
  <c r="Y752" i="9" s="1"/>
  <c r="Y753" i="9" s="1"/>
  <c r="Y754" i="9" s="1"/>
  <c r="Y755" i="9" s="1"/>
  <c r="Y756" i="9" s="1"/>
  <c r="Y757" i="9" s="1"/>
  <c r="Y758" i="9" s="1"/>
  <c r="Y759" i="9" s="1"/>
  <c r="Y760" i="9" s="1"/>
  <c r="Y761" i="9" s="1"/>
  <c r="Y762" i="9" s="1"/>
  <c r="Y763" i="9" s="1"/>
  <c r="Y764" i="9" s="1"/>
  <c r="Y765" i="9" s="1"/>
  <c r="Y766" i="9" s="1"/>
  <c r="Y767" i="9" s="1"/>
  <c r="Y768" i="9" s="1"/>
  <c r="Y769" i="9" s="1"/>
  <c r="Y770" i="9" s="1"/>
  <c r="Y771" i="9" s="1"/>
  <c r="Y772" i="9" s="1"/>
  <c r="Y773" i="9" s="1"/>
  <c r="Y774" i="9" s="1"/>
  <c r="Y775" i="9" s="1"/>
  <c r="Y776" i="9" s="1"/>
  <c r="Y777" i="9" s="1"/>
  <c r="Y778" i="9" s="1"/>
  <c r="Y779" i="9" s="1"/>
  <c r="Y780" i="9" s="1"/>
  <c r="Y781" i="9" s="1"/>
  <c r="Y782" i="9" s="1"/>
  <c r="Y783" i="9" s="1"/>
  <c r="Y784" i="9" s="1"/>
  <c r="Y785" i="9" s="1"/>
  <c r="Y786" i="9" s="1"/>
  <c r="Y787" i="9" s="1"/>
  <c r="Y788" i="9" s="1"/>
  <c r="Y789" i="9" s="1"/>
  <c r="Y790" i="9" s="1"/>
  <c r="Y791" i="9" s="1"/>
  <c r="Y792" i="9" s="1"/>
  <c r="Y793" i="9" s="1"/>
  <c r="Y794" i="9" s="1"/>
  <c r="Y795" i="9" s="1"/>
  <c r="Y796" i="9" s="1"/>
  <c r="Y797" i="9" s="1"/>
  <c r="Y798" i="9" s="1"/>
  <c r="Y799" i="9" s="1"/>
  <c r="Y800" i="9" s="1"/>
  <c r="Y801" i="9" s="1"/>
  <c r="Y802" i="9" s="1"/>
  <c r="Y803" i="9" s="1"/>
  <c r="Y804" i="9" s="1"/>
  <c r="Y805" i="9" s="1"/>
  <c r="Y806" i="9" s="1"/>
  <c r="Y807" i="9" s="1"/>
  <c r="Y808" i="9" s="1"/>
  <c r="Y809" i="9" s="1"/>
  <c r="Y810" i="9" s="1"/>
  <c r="Y811" i="9" s="1"/>
  <c r="Y812" i="9" s="1"/>
  <c r="Y813" i="9" s="1"/>
  <c r="Y814" i="9" s="1"/>
  <c r="Y815" i="9" s="1"/>
  <c r="Y816" i="9" s="1"/>
  <c r="Y817" i="9" s="1"/>
  <c r="Y818" i="9" s="1"/>
  <c r="Y819" i="9" s="1"/>
  <c r="Y820" i="9" s="1"/>
  <c r="Y821" i="9" s="1"/>
  <c r="Y822" i="9" s="1"/>
  <c r="Y823" i="9" s="1"/>
  <c r="Y824" i="9" s="1"/>
  <c r="Y825" i="9" s="1"/>
  <c r="Y826" i="9" s="1"/>
  <c r="Y827" i="9" s="1"/>
  <c r="Y828" i="9" s="1"/>
  <c r="Y829" i="9" s="1"/>
  <c r="Y830" i="9" s="1"/>
  <c r="Y831" i="9" s="1"/>
  <c r="Y832" i="9" s="1"/>
  <c r="Y833" i="9" s="1"/>
  <c r="Y834" i="9" s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J19" i="4"/>
  <c r="J17" i="4"/>
  <c r="I12" i="4" l="1"/>
  <c r="I14" i="4"/>
  <c r="I18" i="4"/>
  <c r="I16" i="4"/>
  <c r="H19" i="4"/>
  <c r="G19" i="4"/>
  <c r="F19" i="4"/>
  <c r="E19" i="4"/>
  <c r="I19" i="4" s="1"/>
  <c r="F12" i="4" l="1"/>
  <c r="G12" i="4" s="1"/>
  <c r="H12" i="4" l="1"/>
  <c r="H11" i="4" l="1"/>
  <c r="G11" i="4"/>
  <c r="F11" i="4"/>
  <c r="E11" i="4"/>
  <c r="F13" i="4" l="1"/>
  <c r="F14" i="4"/>
  <c r="G13" i="4"/>
  <c r="G14" i="4"/>
  <c r="H13" i="4"/>
  <c r="H14" i="4"/>
  <c r="E17" i="4"/>
  <c r="E13" i="4"/>
  <c r="E14" i="4"/>
  <c r="I11" i="4"/>
  <c r="F17" i="4"/>
  <c r="G17" i="4"/>
  <c r="I13" i="4" l="1"/>
  <c r="H17" i="4"/>
  <c r="I15" i="4"/>
  <c r="I17" i="4" l="1"/>
</calcChain>
</file>

<file path=xl/sharedStrings.xml><?xml version="1.0" encoding="utf-8"?>
<sst xmlns="http://schemas.openxmlformats.org/spreadsheetml/2006/main" count="15905" uniqueCount="638">
  <si>
    <t>Year</t>
  </si>
  <si>
    <t>Date</t>
  </si>
  <si>
    <t>InOrOut</t>
  </si>
  <si>
    <t>AccountNum</t>
  </si>
  <si>
    <t>Budget</t>
  </si>
  <si>
    <t>In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</si>
  <si>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</si>
  <si>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</si>
  <si>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</si>
  <si>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</si>
  <si>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</si>
  <si>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</si>
  <si>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</si>
  <si>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</si>
  <si>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</si>
  <si>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</si>
  <si>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</si>
  <si>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</si>
  <si>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</si>
  <si>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</si>
  <si>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</si>
  <si>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</si>
  <si>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</si>
  <si>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</si>
  <si>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</si>
  <si>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4056 Chancel Guild Income/Cook Trust</t>
  </si>
  <si>
    <t>Out</t>
  </si>
  <si>
    <t>9005 Computer Maint/Repair/Internet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</si>
  <si>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</si>
  <si>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</si>
  <si>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</si>
  <si>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</si>
  <si>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</si>
  <si>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</si>
  <si>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</si>
  <si>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</si>
  <si>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</si>
  <si>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</si>
  <si>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</si>
  <si>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</si>
  <si>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</si>
  <si>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</si>
  <si>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</si>
  <si>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</si>
  <si>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</si>
  <si>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</si>
  <si>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</si>
  <si>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</si>
  <si>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</si>
  <si>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</si>
  <si>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</si>
  <si>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</si>
  <si>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</si>
  <si>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</si>
  <si>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</si>
  <si>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</si>
  <si>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</si>
  <si>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</si>
  <si>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</si>
  <si>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</si>
  <si>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</si>
  <si>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</si>
  <si>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</si>
  <si>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</si>
  <si>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</si>
  <si>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</si>
  <si>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</si>
  <si>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</si>
  <si>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</si>
  <si>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</si>
  <si>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</si>
  <si>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</si>
  <si>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</si>
  <si>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</si>
  <si>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</si>
  <si>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</si>
  <si>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</si>
  <si>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</si>
  <si>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</si>
  <si>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</si>
  <si>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</si>
  <si>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</si>
  <si>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</si>
  <si>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</si>
  <si>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</si>
  <si>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</si>
  <si>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</si>
  <si>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</si>
  <si>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</si>
  <si>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</si>
  <si>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</si>
  <si>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</si>
  <si>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</si>
  <si>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</si>
  <si>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</si>
  <si>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</si>
  <si>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</si>
  <si>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</si>
  <si>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</si>
  <si>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</si>
  <si>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</si>
  <si>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</si>
  <si>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</si>
  <si>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</si>
  <si>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</si>
  <si>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</si>
  <si>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</si>
  <si>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</si>
  <si>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</si>
  <si>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6373 Wages Lunch Coordinator</t>
  </si>
  <si>
    <t>6374 FICA Lunch Coordinator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</si>
  <si>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</si>
  <si>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</si>
  <si>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</si>
  <si>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</si>
  <si>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</si>
  <si>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</si>
  <si>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</si>
  <si>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</si>
  <si>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</si>
  <si>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</si>
  <si>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</si>
  <si>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</si>
  <si>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</si>
  <si>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</si>
  <si>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</si>
  <si>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</si>
  <si>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</si>
  <si>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</si>
  <si>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</si>
  <si>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</si>
  <si>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</si>
  <si>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</si>
  <si>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</si>
  <si>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</si>
  <si>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</si>
  <si>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</si>
  <si>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</si>
  <si>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</si>
  <si>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</si>
  <si>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</si>
  <si>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</si>
  <si>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</si>
  <si>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</si>
  <si>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</si>
  <si>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</si>
  <si>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</si>
  <si>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</si>
  <si>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</si>
  <si>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</si>
  <si>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</si>
  <si>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</si>
  <si>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</si>
  <si>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</si>
  <si>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</si>
  <si>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</si>
  <si>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</si>
  <si>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</si>
  <si>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</si>
  <si>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</si>
  <si>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</si>
  <si>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</si>
  <si>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</si>
  <si>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</si>
  <si>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</si>
  <si>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</si>
  <si>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</si>
  <si>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</si>
  <si>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</si>
  <si>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</si>
  <si>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</si>
  <si>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</si>
  <si>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</si>
  <si>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</si>
  <si>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</si>
  <si>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</si>
  <si>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</si>
  <si>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</si>
  <si>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</si>
  <si>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</si>
  <si>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</si>
  <si>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</si>
  <si>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</si>
  <si>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</si>
  <si>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</si>
  <si>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</si>
  <si>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</si>
  <si>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</si>
  <si>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4001</t>
  </si>
  <si>
    <t>4010</t>
  </si>
  <si>
    <t>4012</t>
  </si>
  <si>
    <t>4013</t>
  </si>
  <si>
    <t>4014</t>
  </si>
  <si>
    <t>4014 Easter Offering</t>
  </si>
  <si>
    <t>4015</t>
  </si>
  <si>
    <t>4016</t>
  </si>
  <si>
    <t>4016 Thanksgiving Offering</t>
  </si>
  <si>
    <t>4017</t>
  </si>
  <si>
    <t>4017 Special Offerings</t>
  </si>
  <si>
    <t>4021</t>
  </si>
  <si>
    <t>4022</t>
  </si>
  <si>
    <t>4023</t>
  </si>
  <si>
    <t>4025</t>
  </si>
  <si>
    <t>4041</t>
  </si>
  <si>
    <t>4043</t>
  </si>
  <si>
    <t>4044</t>
  </si>
  <si>
    <t>4045</t>
  </si>
  <si>
    <t>4052</t>
  </si>
  <si>
    <t>4053</t>
  </si>
  <si>
    <t>4054</t>
  </si>
  <si>
    <t>4055</t>
  </si>
  <si>
    <t>4055 Holiday/Memorial Flowers income</t>
  </si>
  <si>
    <t>4056</t>
  </si>
  <si>
    <t>4057</t>
  </si>
  <si>
    <t>4057 Scholarship from Education Fund income</t>
  </si>
  <si>
    <t>6004</t>
  </si>
  <si>
    <t>6005</t>
  </si>
  <si>
    <t>6015</t>
  </si>
  <si>
    <t>6016</t>
  </si>
  <si>
    <t>6020</t>
  </si>
  <si>
    <t>6025</t>
  </si>
  <si>
    <t>6030</t>
  </si>
  <si>
    <t>6035</t>
  </si>
  <si>
    <t>6036</t>
  </si>
  <si>
    <t>6040</t>
  </si>
  <si>
    <t>6045</t>
  </si>
  <si>
    <t>6050</t>
  </si>
  <si>
    <t>6065</t>
  </si>
  <si>
    <t>6066</t>
  </si>
  <si>
    <t>6070</t>
  </si>
  <si>
    <t>6075</t>
  </si>
  <si>
    <t>6076</t>
  </si>
  <si>
    <t>6076 Holiday/Memorial Flowers expenses</t>
  </si>
  <si>
    <t>6077</t>
  </si>
  <si>
    <t>6078</t>
  </si>
  <si>
    <t>6079</t>
  </si>
  <si>
    <t>6080</t>
  </si>
  <si>
    <t>6081</t>
  </si>
  <si>
    <t>6081 Art Display Expence</t>
  </si>
  <si>
    <t>6082</t>
  </si>
  <si>
    <t>6083</t>
  </si>
  <si>
    <t>6083 Vesting for Sanctuary</t>
  </si>
  <si>
    <t>6084</t>
  </si>
  <si>
    <t>5042</t>
  </si>
  <si>
    <t>5043</t>
  </si>
  <si>
    <t>5044</t>
  </si>
  <si>
    <t>5011</t>
  </si>
  <si>
    <t>5013</t>
  </si>
  <si>
    <t>5014</t>
  </si>
  <si>
    <t>5015</t>
  </si>
  <si>
    <t>5016</t>
  </si>
  <si>
    <t>5017</t>
  </si>
  <si>
    <t>5018</t>
  </si>
  <si>
    <t>5019</t>
  </si>
  <si>
    <t>6110</t>
  </si>
  <si>
    <t>6115</t>
  </si>
  <si>
    <t>6120</t>
  </si>
  <si>
    <t>6121</t>
  </si>
  <si>
    <t>6124</t>
  </si>
  <si>
    <t>6126</t>
  </si>
  <si>
    <t>6130</t>
  </si>
  <si>
    <t>6135</t>
  </si>
  <si>
    <t>6145</t>
  </si>
  <si>
    <t>6150</t>
  </si>
  <si>
    <t>6155</t>
  </si>
  <si>
    <t>6160</t>
  </si>
  <si>
    <t>6165</t>
  </si>
  <si>
    <t>5072</t>
  </si>
  <si>
    <t>5073</t>
  </si>
  <si>
    <t>5074</t>
  </si>
  <si>
    <t>5074 Health Insurance Youth</t>
  </si>
  <si>
    <t>5075</t>
  </si>
  <si>
    <t>5075 Retirement Youth</t>
  </si>
  <si>
    <t>5080</t>
  </si>
  <si>
    <t>6303</t>
  </si>
  <si>
    <t>6305</t>
  </si>
  <si>
    <t>6310</t>
  </si>
  <si>
    <t>6315</t>
  </si>
  <si>
    <t>6319</t>
  </si>
  <si>
    <t>6322</t>
  </si>
  <si>
    <t>6323</t>
  </si>
  <si>
    <t>6324</t>
  </si>
  <si>
    <t>6326</t>
  </si>
  <si>
    <t>6325</t>
  </si>
  <si>
    <t>6350</t>
  </si>
  <si>
    <t>6351</t>
  </si>
  <si>
    <t>6356</t>
  </si>
  <si>
    <t>6360</t>
  </si>
  <si>
    <t>6360 Small Grants</t>
  </si>
  <si>
    <t>6366</t>
  </si>
  <si>
    <t>6367</t>
  </si>
  <si>
    <t>6368</t>
  </si>
  <si>
    <t>6368 Kitchen supplies</t>
  </si>
  <si>
    <t>6369</t>
  </si>
  <si>
    <t>6373</t>
  </si>
  <si>
    <t>6374</t>
  </si>
  <si>
    <t>6375</t>
  </si>
  <si>
    <t>6375 Continuing Education</t>
  </si>
  <si>
    <t>6409</t>
  </si>
  <si>
    <t>6410</t>
  </si>
  <si>
    <t>6420</t>
  </si>
  <si>
    <t>6430</t>
  </si>
  <si>
    <t>6440</t>
  </si>
  <si>
    <t>6445</t>
  </si>
  <si>
    <t>6450</t>
  </si>
  <si>
    <t>6404</t>
  </si>
  <si>
    <t>6405</t>
  </si>
  <si>
    <t>6435</t>
  </si>
  <si>
    <t>6460</t>
  </si>
  <si>
    <t>6505</t>
  </si>
  <si>
    <t>6515</t>
  </si>
  <si>
    <t>6520</t>
  </si>
  <si>
    <t>6521</t>
  </si>
  <si>
    <t>6522</t>
  </si>
  <si>
    <t>5051</t>
  </si>
  <si>
    <t>5053</t>
  </si>
  <si>
    <t>5054</t>
  </si>
  <si>
    <t>5055</t>
  </si>
  <si>
    <t>5056</t>
  </si>
  <si>
    <t>5057</t>
  </si>
  <si>
    <t>5058</t>
  </si>
  <si>
    <t>5059</t>
  </si>
  <si>
    <t>6605</t>
  </si>
  <si>
    <t>6610</t>
  </si>
  <si>
    <t>6620</t>
  </si>
  <si>
    <t>6705</t>
  </si>
  <si>
    <t>6806</t>
  </si>
  <si>
    <t>6807</t>
  </si>
  <si>
    <t>6808</t>
  </si>
  <si>
    <t>6809</t>
  </si>
  <si>
    <t>7001</t>
  </si>
  <si>
    <t>7001 Custodian Fee/Other serv. Fee</t>
  </si>
  <si>
    <t>7010</t>
  </si>
  <si>
    <t>7015</t>
  </si>
  <si>
    <t>7020</t>
  </si>
  <si>
    <t>7025</t>
  </si>
  <si>
    <t>7030</t>
  </si>
  <si>
    <t>7035</t>
  </si>
  <si>
    <t>7040</t>
  </si>
  <si>
    <t>7045</t>
  </si>
  <si>
    <t>7050</t>
  </si>
  <si>
    <t>7051</t>
  </si>
  <si>
    <t>7052</t>
  </si>
  <si>
    <t>7053</t>
  </si>
  <si>
    <t>7054</t>
  </si>
  <si>
    <t>7055</t>
  </si>
  <si>
    <t>7070</t>
  </si>
  <si>
    <t>7075</t>
  </si>
  <si>
    <t>7080</t>
  </si>
  <si>
    <t>7085</t>
  </si>
  <si>
    <t>7090</t>
  </si>
  <si>
    <t>7095</t>
  </si>
  <si>
    <t>7100</t>
  </si>
  <si>
    <t>7105</t>
  </si>
  <si>
    <t>7110</t>
  </si>
  <si>
    <t>7115</t>
  </si>
  <si>
    <t>7120</t>
  </si>
  <si>
    <t>7121</t>
  </si>
  <si>
    <t>7122</t>
  </si>
  <si>
    <t>7122 Vale Cemetery upkeep</t>
  </si>
  <si>
    <t>5032</t>
  </si>
  <si>
    <t>5033</t>
  </si>
  <si>
    <t>5034</t>
  </si>
  <si>
    <t>5035</t>
  </si>
  <si>
    <t>5036</t>
  </si>
  <si>
    <t>5037</t>
  </si>
  <si>
    <t>5037 Houskeeping staff (new position)</t>
  </si>
  <si>
    <t>8005</t>
  </si>
  <si>
    <t>8010</t>
  </si>
  <si>
    <t>8015</t>
  </si>
  <si>
    <t>8020</t>
  </si>
  <si>
    <t>8022</t>
  </si>
  <si>
    <t>8025</t>
  </si>
  <si>
    <t>8030</t>
  </si>
  <si>
    <t>8035</t>
  </si>
  <si>
    <t>8040</t>
  </si>
  <si>
    <t>8110</t>
  </si>
  <si>
    <t>8111</t>
  </si>
  <si>
    <t>8125</t>
  </si>
  <si>
    <t>9005</t>
  </si>
  <si>
    <t>9007</t>
  </si>
  <si>
    <t>9010</t>
  </si>
  <si>
    <t>9015</t>
  </si>
  <si>
    <t>9020</t>
  </si>
  <si>
    <t>9025</t>
  </si>
  <si>
    <t>9030</t>
  </si>
  <si>
    <t>9035</t>
  </si>
  <si>
    <t>9040</t>
  </si>
  <si>
    <t>9045</t>
  </si>
  <si>
    <t>9050</t>
  </si>
  <si>
    <t>9050 Staff Developement</t>
  </si>
  <si>
    <t>9055</t>
  </si>
  <si>
    <t>9060</t>
  </si>
  <si>
    <t>9061</t>
  </si>
  <si>
    <t>5002</t>
  </si>
  <si>
    <t>5003</t>
  </si>
  <si>
    <t>5004</t>
  </si>
  <si>
    <t>5005</t>
  </si>
  <si>
    <t>5006</t>
  </si>
  <si>
    <t>9111</t>
  </si>
  <si>
    <t>9112</t>
  </si>
  <si>
    <t>9113</t>
  </si>
  <si>
    <t>9114</t>
  </si>
  <si>
    <t>9115</t>
  </si>
  <si>
    <t>9116</t>
  </si>
  <si>
    <t>9121</t>
  </si>
  <si>
    <t>9122</t>
  </si>
  <si>
    <t>9123</t>
  </si>
  <si>
    <t>9125</t>
  </si>
  <si>
    <t>Category</t>
  </si>
  <si>
    <t>SourceOfFunds</t>
  </si>
  <si>
    <t>01 Classis Assessments</t>
  </si>
  <si>
    <t>Undesignated</t>
  </si>
  <si>
    <t>02 Contributions</t>
  </si>
  <si>
    <t>Special Offerings</t>
  </si>
  <si>
    <t>4015 Christmas Offering</t>
  </si>
  <si>
    <t>Covenant Fund</t>
  </si>
  <si>
    <t>4026</t>
  </si>
  <si>
    <t>4061</t>
  </si>
  <si>
    <t>04 Covenant Income</t>
  </si>
  <si>
    <t>4062</t>
  </si>
  <si>
    <t>4063</t>
  </si>
  <si>
    <t>03 Investment Income</t>
  </si>
  <si>
    <t>UP Mission Fund</t>
  </si>
  <si>
    <t>4049</t>
  </si>
  <si>
    <t>Tercentenary Fund</t>
  </si>
  <si>
    <t>05 Other Income</t>
  </si>
  <si>
    <t>Cook Trust</t>
  </si>
  <si>
    <t>18 Administration</t>
  </si>
  <si>
    <t>11 Adult Ed</t>
  </si>
  <si>
    <t>17 Archives</t>
  </si>
  <si>
    <t>12 Care &amp; Support</t>
  </si>
  <si>
    <t>19 Communications</t>
  </si>
  <si>
    <t>10 Covenant Fund</t>
  </si>
  <si>
    <t>14 Creation Care</t>
  </si>
  <si>
    <t>16 Finance</t>
  </si>
  <si>
    <t>09 M&amp;B</t>
  </si>
  <si>
    <t>13 Membership</t>
  </si>
  <si>
    <t>15 Property</t>
  </si>
  <si>
    <t>07 Worship &amp; Arts</t>
  </si>
  <si>
    <t>6105</t>
  </si>
  <si>
    <t>08 Youth Ed</t>
  </si>
  <si>
    <t>6116</t>
  </si>
  <si>
    <t>6351 Approved Covenant Programs</t>
  </si>
  <si>
    <t>Column Labels</t>
  </si>
  <si>
    <t>Grand Total</t>
  </si>
  <si>
    <t>Row Labels</t>
  </si>
  <si>
    <t>Sum of Budget</t>
  </si>
  <si>
    <t>Budget 2023</t>
  </si>
  <si>
    <t>Account (budget)</t>
  </si>
  <si>
    <t>Account (map)</t>
  </si>
  <si>
    <t>Match Level</t>
  </si>
  <si>
    <t>9116 Supplies</t>
  </si>
  <si>
    <t>6369 To Go Containers</t>
  </si>
  <si>
    <t>6079 Miscast Cabaret</t>
  </si>
  <si>
    <t>6080 Art Series</t>
  </si>
  <si>
    <t>6082 Candle,Oil,Wreth Exp.</t>
  </si>
  <si>
    <t>6121 Camp Fowler scholarships</t>
  </si>
  <si>
    <t>9007 Audio Visual Contract Services (replaced by 6004 in Worship)</t>
  </si>
  <si>
    <t>2215</t>
  </si>
  <si>
    <t>2215 Checking Account</t>
  </si>
  <si>
    <t>Education Fund</t>
  </si>
  <si>
    <t>6004 Audio Visual Contract Services</t>
  </si>
  <si>
    <t>6409 Scholarship from Education Fund expence</t>
  </si>
  <si>
    <t>8020 990 Preparation Expense</t>
  </si>
  <si>
    <t>4023 Online Giving</t>
  </si>
  <si>
    <t>Mission</t>
  </si>
  <si>
    <t>Total Budget</t>
  </si>
  <si>
    <t>Budget Year</t>
  </si>
  <si>
    <t>Income</t>
  </si>
  <si>
    <t>Expenses</t>
  </si>
  <si>
    <t>Endowment</t>
  </si>
  <si>
    <t>Covenant</t>
  </si>
  <si>
    <t>Tercentenary</t>
  </si>
  <si>
    <t>UPC</t>
  </si>
  <si>
    <t>Total</t>
  </si>
  <si>
    <t>Allowable draw</t>
  </si>
  <si>
    <t>Current Value</t>
  </si>
  <si>
    <t>20 Quarter Avg</t>
  </si>
  <si>
    <t>Standard Desired Draw</t>
  </si>
  <si>
    <t>20 Qtr. Allowable Draw</t>
  </si>
  <si>
    <t>18 Qtr. Draw</t>
  </si>
  <si>
    <t>N/A</t>
  </si>
  <si>
    <t>Allowable draw if based on current value</t>
  </si>
  <si>
    <t>McDonald Pledge (1.15%)</t>
  </si>
  <si>
    <t>Organization by GreenSheet Categories</t>
  </si>
  <si>
    <t>10% committee reductions; 
4% raises; 
$42k for Covenant Programs</t>
  </si>
  <si>
    <t xml:space="preserve">4015 Christmas Offering </t>
  </si>
  <si>
    <t>4023 Online Giving Fee</t>
  </si>
  <si>
    <t>6004 Audio Visual Contract Services (new)</t>
  </si>
  <si>
    <t xml:space="preserve">6079 Miscast Cabaret </t>
  </si>
  <si>
    <t xml:space="preserve">6080 Art Series </t>
  </si>
  <si>
    <t xml:space="preserve">6082 Candle,Oil,Wreth Exp. </t>
  </si>
  <si>
    <t xml:space="preserve">6121 Camp Fowler scholarships </t>
  </si>
  <si>
    <t>6351 Approved Programs</t>
  </si>
  <si>
    <t xml:space="preserve">6369 To Go Containers </t>
  </si>
  <si>
    <t>6409 Scholarship from Education Fund expense</t>
  </si>
  <si>
    <t>5037 Housekeeping staff (new position)</t>
  </si>
  <si>
    <t xml:space="preserve">8020 990 Preparation Expense </t>
  </si>
  <si>
    <t>9007 Audio Visual Contract Services</t>
  </si>
  <si>
    <t>9050 Staff Development</t>
  </si>
  <si>
    <t xml:space="preserve">9116 Supplies </t>
  </si>
  <si>
    <t>Operations</t>
  </si>
  <si>
    <t>Purpose</t>
  </si>
  <si>
    <t>InternalExternal</t>
  </si>
  <si>
    <t>Internal</t>
  </si>
  <si>
    <t>External</t>
  </si>
  <si>
    <t>6078 Audio Sound /Video Streaming expenses</t>
  </si>
  <si>
    <t>Description</t>
  </si>
  <si>
    <t>Last Year</t>
  </si>
  <si>
    <t>budget_2024_office_2023_11_15_plus40k.xlsx</t>
  </si>
  <si>
    <t>Average to base draw on</t>
  </si>
  <si>
    <t>Asking Budget</t>
  </si>
  <si>
    <t>Reduce Mission spending</t>
  </si>
  <si>
    <t>Budget 2024 (11/22/23) Asking</t>
  </si>
  <si>
    <t>Bequest</t>
  </si>
  <si>
    <t>$175.7k bequest + 5% of Investments up to max in spending categories</t>
  </si>
  <si>
    <t>Draw 5.5% total from all investements (1% = $98k)</t>
  </si>
  <si>
    <t>GreenSheet Areas that Contribute to Mission, Operations, and Tercintenary Income and Spending</t>
  </si>
  <si>
    <t>Purpose: To make sure that Out &gt;= In for Mission and Tercentenary Funds</t>
  </si>
  <si>
    <t>Percent Mission External</t>
  </si>
  <si>
    <t>Percent Mission Internal</t>
  </si>
  <si>
    <t>Mission Spending External*</t>
  </si>
  <si>
    <t>Mission Spending Internal**</t>
  </si>
  <si>
    <t>* External Mission = M&amp;B + Covenant Fund expenses (not incl. McDonald pledge) + SHYG Mission Trip + Creation Care</t>
  </si>
  <si>
    <t>** Internal Mission = Care &amp; Support</t>
  </si>
  <si>
    <t>Mission Spending</t>
  </si>
  <si>
    <t>Shortfall Math</t>
  </si>
  <si>
    <t>Starting net budget (- = shortfall)</t>
  </si>
  <si>
    <t>Final net budget (- = shortfall)</t>
  </si>
  <si>
    <t>budget_2024_office_2023_11_25.xlsx</t>
  </si>
  <si>
    <t>budget_2024_office_2023_12_20.xlsx</t>
  </si>
  <si>
    <t>4024</t>
  </si>
  <si>
    <t>4024 Senior High Mission Trip income</t>
  </si>
  <si>
    <t>6135 Senior High Mission Trip expense</t>
  </si>
  <si>
    <t>1% Draw</t>
  </si>
  <si>
    <t>Asking Draw</t>
  </si>
  <si>
    <t>12/12/23 FC Recommendation</t>
  </si>
  <si>
    <t>Consistory Amendment</t>
  </si>
  <si>
    <t>&lt;-- used in GreenSheet summary as link</t>
  </si>
  <si>
    <t>Increase above asking</t>
  </si>
  <si>
    <t>Increase above FC recommendation</t>
  </si>
  <si>
    <t>Communication Specialist</t>
  </si>
  <si>
    <t>Increased draw on all investments to 5.5%**</t>
  </si>
  <si>
    <t>*** Using 5% or more of all investment income requires expanding mission to include internal mission</t>
  </si>
  <si>
    <t>10% pledge increase assumed;
5% of investments up to max in historical spending categories</t>
  </si>
  <si>
    <t>SHYG Mission Trip</t>
  </si>
  <si>
    <t>Increased draw on endowment to 6%;
Added $9k fund raiser for SHYG mission trip</t>
  </si>
  <si>
    <t>Small improvements to estimates</t>
  </si>
  <si>
    <t>Reinstated Communication Specialist at $20k;
$5500 SHYG Mission increase;
Small reduction to office expenses</t>
  </si>
  <si>
    <t>GreenSheet</t>
  </si>
  <si>
    <t>GreenSheetDetails</t>
  </si>
  <si>
    <t>Committee</t>
  </si>
  <si>
    <t>Position</t>
  </si>
  <si>
    <t>Base Salary or Other</t>
  </si>
  <si>
    <t>size</t>
  </si>
  <si>
    <t>Recurring or 1-time Expense</t>
  </si>
  <si>
    <t>Contributions</t>
  </si>
  <si>
    <t>Not a position</t>
  </si>
  <si>
    <t>Small Church</t>
  </si>
  <si>
    <t>Recurring</t>
  </si>
  <si>
    <t>Contributions - pledge</t>
  </si>
  <si>
    <t>New in 2023</t>
  </si>
  <si>
    <t>Large church</t>
  </si>
  <si>
    <t>Investment Income - 3. Covenant Fund</t>
  </si>
  <si>
    <t>Investment Income - 1. Endowment + Checking Account</t>
  </si>
  <si>
    <t>1-time</t>
  </si>
  <si>
    <t>Investment Income - 2. Schermerhorn and Birch Funds</t>
  </si>
  <si>
    <t>Investment Income - 4. UP Mission</t>
  </si>
  <si>
    <t>Investment Income - 5. Tercentenary</t>
  </si>
  <si>
    <t>Other income</t>
  </si>
  <si>
    <t>18a Administration</t>
  </si>
  <si>
    <t>Office</t>
  </si>
  <si>
    <t>Personnel</t>
  </si>
  <si>
    <t>A/V Contract Services</t>
  </si>
  <si>
    <t>Base Salary</t>
  </si>
  <si>
    <t>18b Administration Staff</t>
  </si>
  <si>
    <t>Adult Ed</t>
  </si>
  <si>
    <t>Archives</t>
  </si>
  <si>
    <t>12a Care &amp; Support</t>
  </si>
  <si>
    <t>Care &amp; Support</t>
  </si>
  <si>
    <t>12b Care &amp; Support Associate Pastor</t>
  </si>
  <si>
    <t>Assoc. Pastor</t>
  </si>
  <si>
    <t>19a Communications</t>
  </si>
  <si>
    <t>Communications</t>
  </si>
  <si>
    <t>19b Communications Staff</t>
  </si>
  <si>
    <t>10a Covenant Fund Lunn</t>
  </si>
  <si>
    <t>M&amp;B</t>
  </si>
  <si>
    <t>Creation Care</t>
  </si>
  <si>
    <t>Finance</t>
  </si>
  <si>
    <t>Membership</t>
  </si>
  <si>
    <t>10b Mission Coordinators</t>
  </si>
  <si>
    <t>Wednesday lunch coordinator</t>
  </si>
  <si>
    <t>15a Property</t>
  </si>
  <si>
    <t>Property - gas&amp;electric</t>
  </si>
  <si>
    <t>15b Property Staff</t>
  </si>
  <si>
    <t>Maintenance</t>
  </si>
  <si>
    <t>07a Worship &amp; Arts</t>
  </si>
  <si>
    <t>Worship</t>
  </si>
  <si>
    <t>07b Worship &amp; Arts Music Staff</t>
  </si>
  <si>
    <t>Music</t>
  </si>
  <si>
    <t>07c Worship &amp; Arts Senior Pastor</t>
  </si>
  <si>
    <t>Sr. Pastor</t>
  </si>
  <si>
    <t>08a Youth Ed</t>
  </si>
  <si>
    <t>Youth Ed</t>
  </si>
  <si>
    <t>08b Youth Ed Staff</t>
  </si>
  <si>
    <t>Requested budgets;
3.7% raises + larger raise for business manager</t>
  </si>
  <si>
    <t>Eliminated Communication Specialist;
Reduced mission spending</t>
  </si>
  <si>
    <t>Consistory Balanced</t>
  </si>
  <si>
    <t>FC Recommended</t>
  </si>
  <si>
    <t>Relative to Asking</t>
  </si>
  <si>
    <t>Eliminate Communication Specialist</t>
  </si>
  <si>
    <t>Add Communication Specialist</t>
  </si>
  <si>
    <t>File</t>
  </si>
  <si>
    <t>GreenSheetLinearInCategory</t>
  </si>
  <si>
    <t>Not Mission</t>
  </si>
  <si>
    <t>Other</t>
  </si>
  <si>
    <t>Property - misc + repairs</t>
  </si>
  <si>
    <t>Shade</t>
  </si>
  <si>
    <t>Budget 2024 (11/25/23) FC Recommended</t>
  </si>
  <si>
    <t>Budget 2024 (12/21/23) Consistory Balanced</t>
  </si>
  <si>
    <t>Summary</t>
  </si>
  <si>
    <t>Organization by GreenSheet Categories with Account Details</t>
  </si>
  <si>
    <t>Organization by Committee</t>
  </si>
  <si>
    <t>Organization by Committee with Account Details</t>
  </si>
  <si>
    <t>x</t>
  </si>
  <si>
    <t>5006 Continuing Education Administration</t>
  </si>
  <si>
    <t>9125 Continuing Education Communications Specialist</t>
  </si>
  <si>
    <t>5032 FICA Maintenance (Property)</t>
  </si>
  <si>
    <t>5033 Wages Maintenance (Property)</t>
  </si>
  <si>
    <t>5034 Medical Maintenance (Property)</t>
  </si>
  <si>
    <t>5035 Retirement Maintenance (Property)</t>
  </si>
  <si>
    <t>5036 Continuing Education (Property)</t>
  </si>
  <si>
    <t>5044 Continuing Education Music</t>
  </si>
  <si>
    <t>5019 Disability &amp; Life Sr. Pastor</t>
  </si>
  <si>
    <t>5080 Continuing Education Youth</t>
  </si>
  <si>
    <t>6375 Continuing Education Lunch Coordinator</t>
  </si>
  <si>
    <t>9050 Staff Development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</si>
</sst>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0" fontId="0" fillId="0" borderId="0" xfId="0" pivotButton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 wrapText="1"/>
    </xf>
    <xf numFmtId="14" fontId="0" fillId="0" borderId="0" xfId="0" applyNumberFormat="1" applyAlignment="1">
      <alignment vertical="top" wrapText="1"/>
    </xf>
    <xf numFmtId="44" fontId="0" fillId="0" borderId="0" xfId="1" applyFont="1" applyBorder="1" applyAlignment="1">
      <alignment horizontal="left" vertical="center"/>
    </xf>
    <xf numFmtId="44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0" fillId="2" borderId="1" xfId="1" applyNumberFormat="1" applyFont="1" applyFill="1" applyBorder="1"/>
    <xf numFmtId="44" fontId="0" fillId="0" borderId="1" xfId="1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164" fontId="1" fillId="0" borderId="1" xfId="1" quotePrefix="1" applyNumberFormat="1" applyFont="1" applyBorder="1" applyAlignment="1">
      <alignment horizontal="left" vertical="center" wrapText="1"/>
    </xf>
    <xf numFmtId="166" fontId="0" fillId="0" borderId="0" xfId="0" pivotButton="1" applyNumberFormat="1"/>
    <xf numFmtId="166" fontId="0" fillId="0" borderId="0" xfId="0" applyNumberFormat="1"/>
    <xf numFmtId="0" fontId="0" fillId="0" borderId="0" xfId="0" applyAlignment="1">
      <alignment horizontal="center" vertical="top" wrapText="1"/>
    </xf>
    <xf numFmtId="166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4" fillId="3" borderId="1" xfId="0" applyFont="1" applyFill="1" applyBorder="1" applyAlignment="1">
      <alignment horizontal="left" vertical="center" wrapText="1"/>
    </xf>
    <xf numFmtId="0" fontId="0" fillId="0" borderId="2" xfId="0" applyBorder="1"/>
    <xf numFmtId="164" fontId="2" fillId="0" borderId="2" xfId="1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5" xfId="1" applyNumberFormat="1" applyFont="1" applyFill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4" fontId="2" fillId="0" borderId="8" xfId="1" applyNumberFormat="1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165" fontId="1" fillId="0" borderId="6" xfId="2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top"/>
    </xf>
    <xf numFmtId="0" fontId="6" fillId="0" borderId="1" xfId="1" applyNumberFormat="1" applyFont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pivotButton="1" applyNumberFormat="1"/>
    <xf numFmtId="0" fontId="7" fillId="0" borderId="0" xfId="0" applyFont="1"/>
    <xf numFmtId="0" fontId="5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Alignment="1">
      <alignment vertical="top"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right" vertical="center" wrapText="1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59"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[compare_pivot.xlsx]GreenSheet!PivotTable1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GreenSheet!$B$2:$B$3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GreenSheet!$B$4:$B$24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403400</c:v>
                </c:pt>
                <c:pt idx="2">
                  <c:v>578072</c:v>
                </c:pt>
                <c:pt idx="3">
                  <c:v>228520</c:v>
                </c:pt>
                <c:pt idx="4">
                  <c:v>28810</c:v>
                </c:pt>
                <c:pt idx="5">
                  <c:v>-239990.5</c:v>
                </c:pt>
                <c:pt idx="6">
                  <c:v>-65276</c:v>
                </c:pt>
                <c:pt idx="7">
                  <c:v>-151400</c:v>
                </c:pt>
                <c:pt idx="8">
                  <c:v>-63720</c:v>
                </c:pt>
                <c:pt idx="9">
                  <c:v>-3925</c:v>
                </c:pt>
                <c:pt idx="10">
                  <c:v>-137013.29999999999</c:v>
                </c:pt>
                <c:pt idx="11">
                  <c:v>-1900</c:v>
                </c:pt>
                <c:pt idx="12">
                  <c:v>-3200</c:v>
                </c:pt>
                <c:pt idx="13">
                  <c:v>-293933.5</c:v>
                </c:pt>
                <c:pt idx="14">
                  <c:v>-89450</c:v>
                </c:pt>
                <c:pt idx="15">
                  <c:v>-3750</c:v>
                </c:pt>
                <c:pt idx="16">
                  <c:v>-146300</c:v>
                </c:pt>
                <c:pt idx="17">
                  <c:v>-52946.400000000001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E41-9874-457D3E2366DD}"/>
            </c:ext>
          </c:extLst>
        </c:ser>
        <c:ser>
          <c:idx val="1"/>
          <c:order val="1"/>
          <c:tx>
            <c:strRef>
              <c:f>GreenSheet!$C$2:$C$3</c:f>
              <c:strCache>
                <c:ptCount val="1"/>
                <c:pt idx="0">
                  <c:v>Budget 2024 (11/22/23) Asking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GreenSheet!$C$4:$C$24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437750.00000000012</c:v>
                </c:pt>
                <c:pt idx="2">
                  <c:v>393171.8995</c:v>
                </c:pt>
                <c:pt idx="3">
                  <c:v>196300</c:v>
                </c:pt>
                <c:pt idx="4">
                  <c:v>38100</c:v>
                </c:pt>
                <c:pt idx="5">
                  <c:v>-253260.32</c:v>
                </c:pt>
                <c:pt idx="6">
                  <c:v>-67317.09</c:v>
                </c:pt>
                <c:pt idx="7">
                  <c:v>-162700</c:v>
                </c:pt>
                <c:pt idx="8">
                  <c:v>-58600</c:v>
                </c:pt>
                <c:pt idx="9">
                  <c:v>-7630</c:v>
                </c:pt>
                <c:pt idx="10">
                  <c:v>-140635.47999999998</c:v>
                </c:pt>
                <c:pt idx="11">
                  <c:v>-2050</c:v>
                </c:pt>
                <c:pt idx="12">
                  <c:v>-2500</c:v>
                </c:pt>
                <c:pt idx="13">
                  <c:v>-306643.40000000002</c:v>
                </c:pt>
                <c:pt idx="14">
                  <c:v>-105450</c:v>
                </c:pt>
                <c:pt idx="15">
                  <c:v>-3325</c:v>
                </c:pt>
                <c:pt idx="16">
                  <c:v>-156191.81</c:v>
                </c:pt>
                <c:pt idx="17">
                  <c:v>-47000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406-A750-420D8FC2625C}"/>
            </c:ext>
          </c:extLst>
        </c:ser>
        <c:ser>
          <c:idx val="2"/>
          <c:order val="2"/>
          <c:tx>
            <c:strRef>
              <c:f>GreenSheet!$D$2:$D$3</c:f>
              <c:strCache>
                <c:ptCount val="1"/>
                <c:pt idx="0">
                  <c:v>Budget 2024 (11/25/23) FC Recommended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GreenSheet!$D$4:$D$24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437750.00000000012</c:v>
                </c:pt>
                <c:pt idx="2">
                  <c:v>430197.52151999995</c:v>
                </c:pt>
                <c:pt idx="3">
                  <c:v>264767.15375</c:v>
                </c:pt>
                <c:pt idx="4">
                  <c:v>38100</c:v>
                </c:pt>
                <c:pt idx="5">
                  <c:v>-253260.32</c:v>
                </c:pt>
                <c:pt idx="6">
                  <c:v>-67317.09</c:v>
                </c:pt>
                <c:pt idx="7">
                  <c:v>-114200</c:v>
                </c:pt>
                <c:pt idx="8">
                  <c:v>-18600</c:v>
                </c:pt>
                <c:pt idx="9">
                  <c:v>-7630</c:v>
                </c:pt>
                <c:pt idx="10">
                  <c:v>-140635.47999999998</c:v>
                </c:pt>
                <c:pt idx="11">
                  <c:v>-2050</c:v>
                </c:pt>
                <c:pt idx="12">
                  <c:v>-2500</c:v>
                </c:pt>
                <c:pt idx="13">
                  <c:v>-306643.40000000002</c:v>
                </c:pt>
                <c:pt idx="14">
                  <c:v>-105450</c:v>
                </c:pt>
                <c:pt idx="15">
                  <c:v>-3325</c:v>
                </c:pt>
                <c:pt idx="16">
                  <c:v>-156191.81</c:v>
                </c:pt>
                <c:pt idx="17">
                  <c:v>-7000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F-4406-A750-420D8FC2625C}"/>
            </c:ext>
          </c:extLst>
        </c:ser>
        <c:ser>
          <c:idx val="3"/>
          <c:order val="3"/>
          <c:tx>
            <c:strRef>
              <c:f>GreenSheet!$E$2:$E$3</c:f>
              <c:strCache>
                <c:ptCount val="1"/>
                <c:pt idx="0">
                  <c:v>Budget 2024 (12/21/23) Consistory Balanced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GreenSheet!$A$4:$A$24</c:f>
              <c:multiLvlStrCache>
                <c:ptCount val="18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07 Worship &amp; Arts</c:v>
                  </c:pt>
                  <c:pt idx="6">
                    <c:v>08 Youth Ed</c:v>
                  </c:pt>
                  <c:pt idx="7">
                    <c:v>09 M&amp;B</c:v>
                  </c:pt>
                  <c:pt idx="8">
                    <c:v>10 Covenant Fund</c:v>
                  </c:pt>
                  <c:pt idx="9">
                    <c:v>11 Adult Ed</c:v>
                  </c:pt>
                  <c:pt idx="10">
                    <c:v>12 Care &amp; Support</c:v>
                  </c:pt>
                  <c:pt idx="11">
                    <c:v>13 Membership</c:v>
                  </c:pt>
                  <c:pt idx="12">
                    <c:v>14 Creation Care</c:v>
                  </c:pt>
                  <c:pt idx="13">
                    <c:v>15 Property</c:v>
                  </c:pt>
                  <c:pt idx="14">
                    <c:v>16 Finance</c:v>
                  </c:pt>
                  <c:pt idx="15">
                    <c:v>17 Archives</c:v>
                  </c:pt>
                  <c:pt idx="16">
                    <c:v>18 Administration</c:v>
                  </c:pt>
                  <c:pt idx="17">
                    <c:v>19 Communications</c:v>
                  </c:pt>
                </c:lvl>
                <c:lvl>
                  <c:pt idx="0">
                    <c:v>In</c:v>
                  </c:pt>
                  <c:pt idx="5">
                    <c:v>Out</c:v>
                  </c:pt>
                </c:lvl>
              </c:multiLvlStrCache>
            </c:multiLvlStrRef>
          </c:cat>
          <c:val>
            <c:numRef>
              <c:f>GreenSheet!$E$4:$E$24</c:f>
              <c:numCache>
                <c:formatCode>_("$"* #,##0_);_("$"* \(#,##0\);_("$"* "-"??_);_(@_)</c:formatCode>
                <c:ptCount val="18"/>
                <c:pt idx="0">
                  <c:v>14000</c:v>
                </c:pt>
                <c:pt idx="1">
                  <c:v>446750.00000000012</c:v>
                </c:pt>
                <c:pt idx="2">
                  <c:v>449113.43206999998</c:v>
                </c:pt>
                <c:pt idx="3">
                  <c:v>264767.15375</c:v>
                </c:pt>
                <c:pt idx="4">
                  <c:v>38100</c:v>
                </c:pt>
                <c:pt idx="5">
                  <c:v>-253260.32</c:v>
                </c:pt>
                <c:pt idx="6">
                  <c:v>-72817.09</c:v>
                </c:pt>
                <c:pt idx="7">
                  <c:v>-114200</c:v>
                </c:pt>
                <c:pt idx="8">
                  <c:v>-18600</c:v>
                </c:pt>
                <c:pt idx="9">
                  <c:v>-7630</c:v>
                </c:pt>
                <c:pt idx="10">
                  <c:v>-140635.47999999998</c:v>
                </c:pt>
                <c:pt idx="11">
                  <c:v>-2050</c:v>
                </c:pt>
                <c:pt idx="12">
                  <c:v>-2500</c:v>
                </c:pt>
                <c:pt idx="13">
                  <c:v>-306643.40000000002</c:v>
                </c:pt>
                <c:pt idx="14">
                  <c:v>-105450</c:v>
                </c:pt>
                <c:pt idx="15">
                  <c:v>-3325</c:v>
                </c:pt>
                <c:pt idx="16">
                  <c:v>-154941.91999999998</c:v>
                </c:pt>
                <c:pt idx="17">
                  <c:v>-28530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F-4406-A750-420D8FC2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51632"/>
        <c:axId val="1709007968"/>
      </c:barChart>
      <c:catAx>
        <c:axId val="17066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07968"/>
        <c:crosses val="autoZero"/>
        <c:auto val="1"/>
        <c:lblAlgn val="ctr"/>
        <c:lblOffset val="100"/>
        <c:noMultiLvlLbl val="0"/>
      </c:catAx>
      <c:valAx>
        <c:axId val="1709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[compare_pivot.xlsx]Committee!PivotTable1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Committee!$B$2:$B$3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Committee!$B$4:$B$28</c:f>
              <c:numCache>
                <c:formatCode>_("$"* #,##0_);_("$"* \(#,##0\);_("$"* "-"??_);_(@_)</c:formatCode>
                <c:ptCount val="22"/>
                <c:pt idx="0">
                  <c:v>49400</c:v>
                </c:pt>
                <c:pt idx="1">
                  <c:v>368000</c:v>
                </c:pt>
                <c:pt idx="2">
                  <c:v>364200</c:v>
                </c:pt>
                <c:pt idx="3">
                  <c:v>156922</c:v>
                </c:pt>
                <c:pt idx="4">
                  <c:v>228520</c:v>
                </c:pt>
                <c:pt idx="5">
                  <c:v>34600</c:v>
                </c:pt>
                <c:pt idx="6">
                  <c:v>22350</c:v>
                </c:pt>
                <c:pt idx="7">
                  <c:v>28810</c:v>
                </c:pt>
                <c:pt idx="8">
                  <c:v>-3925</c:v>
                </c:pt>
                <c:pt idx="9">
                  <c:v>-3750</c:v>
                </c:pt>
                <c:pt idx="10">
                  <c:v>-1500</c:v>
                </c:pt>
                <c:pt idx="11">
                  <c:v>-5500</c:v>
                </c:pt>
                <c:pt idx="12">
                  <c:v>-3200</c:v>
                </c:pt>
                <c:pt idx="13">
                  <c:v>-89450</c:v>
                </c:pt>
                <c:pt idx="14">
                  <c:v>-203420</c:v>
                </c:pt>
                <c:pt idx="15">
                  <c:v>-1900</c:v>
                </c:pt>
                <c:pt idx="16">
                  <c:v>-34600</c:v>
                </c:pt>
                <c:pt idx="17">
                  <c:v>-664327.9</c:v>
                </c:pt>
                <c:pt idx="18">
                  <c:v>-58821.8</c:v>
                </c:pt>
                <c:pt idx="19">
                  <c:v>-119100</c:v>
                </c:pt>
                <c:pt idx="20">
                  <c:v>-51510</c:v>
                </c:pt>
                <c:pt idx="21">
                  <c:v>-11800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8-407A-869C-A1015183389B}"/>
            </c:ext>
          </c:extLst>
        </c:ser>
        <c:ser>
          <c:idx val="1"/>
          <c:order val="1"/>
          <c:tx>
            <c:strRef>
              <c:f>Committee!$C$2:$C$3</c:f>
              <c:strCache>
                <c:ptCount val="1"/>
                <c:pt idx="0">
                  <c:v>Budget 2024 (11/22/23) Asking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Committee!$C$4:$C$28</c:f>
              <c:numCache>
                <c:formatCode>_("$"* #,##0_);_("$"* \(#,##0\);_("$"* "-"??_);_(@_)</c:formatCode>
                <c:ptCount val="22"/>
                <c:pt idx="0">
                  <c:v>50200</c:v>
                </c:pt>
                <c:pt idx="1">
                  <c:v>401550.00000000012</c:v>
                </c:pt>
                <c:pt idx="2">
                  <c:v>189161.8995</c:v>
                </c:pt>
                <c:pt idx="3">
                  <c:v>157000</c:v>
                </c:pt>
                <c:pt idx="4">
                  <c:v>196300</c:v>
                </c:pt>
                <c:pt idx="5">
                  <c:v>35000</c:v>
                </c:pt>
                <c:pt idx="6">
                  <c:v>12010</c:v>
                </c:pt>
                <c:pt idx="7">
                  <c:v>38100</c:v>
                </c:pt>
                <c:pt idx="8">
                  <c:v>-7630</c:v>
                </c:pt>
                <c:pt idx="9">
                  <c:v>-3325</c:v>
                </c:pt>
                <c:pt idx="10">
                  <c:v>-1400</c:v>
                </c:pt>
                <c:pt idx="11">
                  <c:v>-7000</c:v>
                </c:pt>
                <c:pt idx="12">
                  <c:v>-2500</c:v>
                </c:pt>
                <c:pt idx="13">
                  <c:v>-105450</c:v>
                </c:pt>
                <c:pt idx="14">
                  <c:v>-215300</c:v>
                </c:pt>
                <c:pt idx="15">
                  <c:v>-2050</c:v>
                </c:pt>
                <c:pt idx="16">
                  <c:v>-44650</c:v>
                </c:pt>
                <c:pt idx="17">
                  <c:v>-680298.10000000009</c:v>
                </c:pt>
                <c:pt idx="18">
                  <c:v>-46000</c:v>
                </c:pt>
                <c:pt idx="19">
                  <c:v>-127000</c:v>
                </c:pt>
                <c:pt idx="20">
                  <c:v>-58800</c:v>
                </c:pt>
                <c:pt idx="21">
                  <c:v>-11900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8-407A-869C-A1015183389B}"/>
            </c:ext>
          </c:extLst>
        </c:ser>
        <c:ser>
          <c:idx val="2"/>
          <c:order val="2"/>
          <c:tx>
            <c:strRef>
              <c:f>Committee!$D$2:$D$3</c:f>
              <c:strCache>
                <c:ptCount val="1"/>
                <c:pt idx="0">
                  <c:v>Budget 2024 (11/25/23) FC Recommended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Committee!$D$4:$D$28</c:f>
              <c:numCache>
                <c:formatCode>_("$"* #,##0_);_("$"* \(#,##0\);_("$"* "-"??_);_(@_)</c:formatCode>
                <c:ptCount val="22"/>
                <c:pt idx="0">
                  <c:v>50200</c:v>
                </c:pt>
                <c:pt idx="1">
                  <c:v>401550.00000000012</c:v>
                </c:pt>
                <c:pt idx="2">
                  <c:v>208078.08945</c:v>
                </c:pt>
                <c:pt idx="3">
                  <c:v>157000</c:v>
                </c:pt>
                <c:pt idx="4">
                  <c:v>264767.15375</c:v>
                </c:pt>
                <c:pt idx="5">
                  <c:v>38881.331472500002</c:v>
                </c:pt>
                <c:pt idx="6">
                  <c:v>26238.100597500001</c:v>
                </c:pt>
                <c:pt idx="7">
                  <c:v>38100</c:v>
                </c:pt>
                <c:pt idx="8">
                  <c:v>-7630</c:v>
                </c:pt>
                <c:pt idx="9">
                  <c:v>-3325</c:v>
                </c:pt>
                <c:pt idx="10">
                  <c:v>-1400</c:v>
                </c:pt>
                <c:pt idx="11">
                  <c:v>-7000</c:v>
                </c:pt>
                <c:pt idx="12">
                  <c:v>-2500</c:v>
                </c:pt>
                <c:pt idx="13">
                  <c:v>-105450</c:v>
                </c:pt>
                <c:pt idx="14">
                  <c:v>-126800</c:v>
                </c:pt>
                <c:pt idx="15">
                  <c:v>-2050</c:v>
                </c:pt>
                <c:pt idx="16">
                  <c:v>-44650</c:v>
                </c:pt>
                <c:pt idx="17">
                  <c:v>-640298.10000000009</c:v>
                </c:pt>
                <c:pt idx="18">
                  <c:v>-46000</c:v>
                </c:pt>
                <c:pt idx="19">
                  <c:v>-127000</c:v>
                </c:pt>
                <c:pt idx="20">
                  <c:v>-58800</c:v>
                </c:pt>
                <c:pt idx="21">
                  <c:v>-11900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8-407A-869C-A1015183389B}"/>
            </c:ext>
          </c:extLst>
        </c:ser>
        <c:ser>
          <c:idx val="3"/>
          <c:order val="3"/>
          <c:tx>
            <c:strRef>
              <c:f>Committee!$E$2:$E$3</c:f>
              <c:strCache>
                <c:ptCount val="1"/>
                <c:pt idx="0">
                  <c:v>Budget 2024 (12/21/23) Consistory Balanced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Committee!$A$4:$A$28</c:f>
              <c:multiLvlStrCache>
                <c:ptCount val="22"/>
                <c:lvl>
                  <c:pt idx="0">
                    <c:v>Contributions</c:v>
                  </c:pt>
                  <c:pt idx="1">
                    <c:v>Contributions - pledge</c:v>
                  </c:pt>
                  <c:pt idx="2">
                    <c:v>Investment Income - 1. Endowment + Checking Account</c:v>
                  </c:pt>
                  <c:pt idx="3">
                    <c:v>Investment Income - 2. Schermerhorn and Birch Funds</c:v>
                  </c:pt>
                  <c:pt idx="4">
                    <c:v>Investment Income - 3. Covenant Fund</c:v>
                  </c:pt>
                  <c:pt idx="5">
                    <c:v>Investment Income - 4. UP Mission</c:v>
                  </c:pt>
                  <c:pt idx="6">
                    <c:v>Investment Income - 5. Tercentenary</c:v>
                  </c:pt>
                  <c:pt idx="7">
                    <c:v>Other income</c:v>
                  </c:pt>
                  <c:pt idx="8">
                    <c:v>Adult Ed</c:v>
                  </c:pt>
                  <c:pt idx="9">
                    <c:v>Archives</c:v>
                  </c:pt>
                  <c:pt idx="10">
                    <c:v>Care &amp; Support</c:v>
                  </c:pt>
                  <c:pt idx="11">
                    <c:v>Communications</c:v>
                  </c:pt>
                  <c:pt idx="12">
                    <c:v>Creation Care</c:v>
                  </c:pt>
                  <c:pt idx="13">
                    <c:v>Finance</c:v>
                  </c:pt>
                  <c:pt idx="14">
                    <c:v>M&amp;B</c:v>
                  </c:pt>
                  <c:pt idx="15">
                    <c:v>Membership</c:v>
                  </c:pt>
                  <c:pt idx="16">
                    <c:v>Office</c:v>
                  </c:pt>
                  <c:pt idx="17">
                    <c:v>Personnel</c:v>
                  </c:pt>
                  <c:pt idx="18">
                    <c:v>Property - gas&amp;electric</c:v>
                  </c:pt>
                  <c:pt idx="19">
                    <c:v>Property - misc + repairs</c:v>
                  </c:pt>
                  <c:pt idx="20">
                    <c:v>Worship</c:v>
                  </c:pt>
                  <c:pt idx="21">
                    <c:v>Youth Ed</c:v>
                  </c:pt>
                </c:lvl>
                <c:lvl>
                  <c:pt idx="0">
                    <c:v>In</c:v>
                  </c:pt>
                  <c:pt idx="8">
                    <c:v>Out</c:v>
                  </c:pt>
                </c:lvl>
              </c:multiLvlStrCache>
            </c:multiLvlStrRef>
          </c:cat>
          <c:val>
            <c:numRef>
              <c:f>Committee!$E$4:$E$28</c:f>
              <c:numCache>
                <c:formatCode>_("$"* #,##0_);_("$"* \(#,##0\);_("$"* "-"??_);_(@_)</c:formatCode>
                <c:ptCount val="22"/>
                <c:pt idx="0">
                  <c:v>59200</c:v>
                </c:pt>
                <c:pt idx="1">
                  <c:v>401550.00000000012</c:v>
                </c:pt>
                <c:pt idx="2">
                  <c:v>226994</c:v>
                </c:pt>
                <c:pt idx="3">
                  <c:v>157000</c:v>
                </c:pt>
                <c:pt idx="4">
                  <c:v>264767.15375</c:v>
                </c:pt>
                <c:pt idx="5">
                  <c:v>38881.331472500002</c:v>
                </c:pt>
                <c:pt idx="6">
                  <c:v>26238.100597500001</c:v>
                </c:pt>
                <c:pt idx="7">
                  <c:v>38100</c:v>
                </c:pt>
                <c:pt idx="8">
                  <c:v>-7630</c:v>
                </c:pt>
                <c:pt idx="9">
                  <c:v>-3325</c:v>
                </c:pt>
                <c:pt idx="10">
                  <c:v>-1400</c:v>
                </c:pt>
                <c:pt idx="11">
                  <c:v>-7000</c:v>
                </c:pt>
                <c:pt idx="12">
                  <c:v>-2500</c:v>
                </c:pt>
                <c:pt idx="13">
                  <c:v>-105450</c:v>
                </c:pt>
                <c:pt idx="14">
                  <c:v>-126800</c:v>
                </c:pt>
                <c:pt idx="15">
                  <c:v>-2050</c:v>
                </c:pt>
                <c:pt idx="16">
                  <c:v>-46750</c:v>
                </c:pt>
                <c:pt idx="17">
                  <c:v>-658478.21000000008</c:v>
                </c:pt>
                <c:pt idx="18">
                  <c:v>-46000</c:v>
                </c:pt>
                <c:pt idx="19">
                  <c:v>-127000</c:v>
                </c:pt>
                <c:pt idx="20">
                  <c:v>-58800</c:v>
                </c:pt>
                <c:pt idx="21">
                  <c:v>-17400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8-407A-869C-A1015183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95583"/>
        <c:axId val="1315080447"/>
      </c:barChart>
      <c:catAx>
        <c:axId val="13071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0447"/>
        <c:crosses val="autoZero"/>
        <c:auto val="1"/>
        <c:lblAlgn val="ctr"/>
        <c:lblOffset val="100"/>
        <c:noMultiLvlLbl val="0"/>
      </c:catAx>
      <c:valAx>
        <c:axId val="13150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[compare_pivot.xlsx]CommitteeDetails!PivotTable1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CommitteeDetails!$B$2:$B$3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CommitteeDetails!$A$4:$A$241</c:f>
              <c:multiLvlStrCache>
                <c:ptCount val="213"/>
                <c:lvl>
                  <c:pt idx="0">
                    <c:v>4001 Classis Assessments</c:v>
                  </c:pt>
                  <c:pt idx="1">
                    <c:v>4012 Non Pledge Contributions</c:v>
                  </c:pt>
                  <c:pt idx="2">
                    <c:v>4013 Vespers Offering</c:v>
                  </c:pt>
                  <c:pt idx="3">
                    <c:v>4014 Easter Offering</c:v>
                  </c:pt>
                  <c:pt idx="4">
                    <c:v>4015 Christmas Offering</c:v>
                  </c:pt>
                  <c:pt idx="5">
                    <c:v>4016 Thanksgiving Offering</c:v>
                  </c:pt>
                  <c:pt idx="6">
                    <c:v>4017 Special Offerings</c:v>
                  </c:pt>
                  <c:pt idx="7">
                    <c:v>4022 Wednesday Lunch</c:v>
                  </c:pt>
                  <c:pt idx="8">
                    <c:v>4023 Online Giving</c:v>
                  </c:pt>
                  <c:pt idx="9">
                    <c:v>4024 Senior High Mission Trip income</c:v>
                  </c:pt>
                  <c:pt idx="10">
                    <c:v>4025 Concert Series</c:v>
                  </c:pt>
                  <c:pt idx="11">
                    <c:v>4026 Audio/Visual Technology</c:v>
                  </c:pt>
                  <c:pt idx="12">
                    <c:v>4010 Current Year Pledges</c:v>
                  </c:pt>
                  <c:pt idx="13">
                    <c:v>4021 Charitable Distributions</c:v>
                  </c:pt>
                  <c:pt idx="14">
                    <c:v>2215 Checking Account</c:v>
                  </c:pt>
                  <c:pt idx="15">
                    <c:v>4041 Endowment Income</c:v>
                  </c:pt>
                  <c:pt idx="16">
                    <c:v>4043 Schermerhorn Income</c:v>
                  </c:pt>
                  <c:pt idx="17">
                    <c:v>4044 Birch Income</c:v>
                  </c:pt>
                  <c:pt idx="18">
                    <c:v>4061 McDonald (Covenant)</c:v>
                  </c:pt>
                  <c:pt idx="19">
                    <c:v>4062 Covenant Fund Income</c:v>
                  </c:pt>
                  <c:pt idx="20">
                    <c:v>4063 Covenant Income for M&amp;B</c:v>
                  </c:pt>
                  <c:pt idx="21">
                    <c:v>4045 UP Mission Fund Income</c:v>
                  </c:pt>
                  <c:pt idx="22">
                    <c:v>4049 Tercentenary Income</c:v>
                  </c:pt>
                  <c:pt idx="23">
                    <c:v>4052 Facility Use Income</c:v>
                  </c:pt>
                  <c:pt idx="24">
                    <c:v>4053 Misc Income</c:v>
                  </c:pt>
                  <c:pt idx="25">
                    <c:v>4054 Rental Income</c:v>
                  </c:pt>
                  <c:pt idx="26">
                    <c:v>4055 Holiday/Memorial Flowers income</c:v>
                  </c:pt>
                  <c:pt idx="27">
                    <c:v>4056 Chancel Guild Income/Cook Trust</c:v>
                  </c:pt>
                  <c:pt idx="28">
                    <c:v>4057 Scholarship from Education Fund income</c:v>
                  </c:pt>
                  <c:pt idx="29">
                    <c:v>6404 Period./Books/Newsp.for ass. pastor</c:v>
                  </c:pt>
                  <c:pt idx="30">
                    <c:v>6405 Library Books</c:v>
                  </c:pt>
                  <c:pt idx="31">
                    <c:v>6409 Scholarship from Education Fund expence</c:v>
                  </c:pt>
                  <c:pt idx="32">
                    <c:v>6410 Devotional Literature/Small groups Literature</c:v>
                  </c:pt>
                  <c:pt idx="33">
                    <c:v>6420 Guest Spearkers and Adult Forum</c:v>
                  </c:pt>
                  <c:pt idx="34">
                    <c:v>6430 Lenten Programming</c:v>
                  </c:pt>
                  <c:pt idx="35">
                    <c:v>6435 Library Periodicals &amp; Fees</c:v>
                  </c:pt>
                  <c:pt idx="36">
                    <c:v>6440 Resources (Adult Ed.)</c:v>
                  </c:pt>
                  <c:pt idx="37">
                    <c:v>6445 Adult Retreats and Workshops</c:v>
                  </c:pt>
                  <c:pt idx="38">
                    <c:v>6450 Small Groups</c:v>
                  </c:pt>
                  <c:pt idx="39">
                    <c:v>6460 Library Supplies &amp; Equipment</c:v>
                  </c:pt>
                  <c:pt idx="40">
                    <c:v>8110 Archives &amp; Restoration</c:v>
                  </c:pt>
                  <c:pt idx="41">
                    <c:v>8111 Four Chaplains(6 people)</c:v>
                  </c:pt>
                  <c:pt idx="42">
                    <c:v>8125 Supplies Archives</c:v>
                  </c:pt>
                  <c:pt idx="43">
                    <c:v>6505 Honorariums</c:v>
                  </c:pt>
                  <c:pt idx="44">
                    <c:v>6515 Resources Grief Booklets</c:v>
                  </c:pt>
                  <c:pt idx="45">
                    <c:v>6520 Care &amp; Support Materials</c:v>
                  </c:pt>
                  <c:pt idx="46">
                    <c:v>6521 Prayer Shawl</c:v>
                  </c:pt>
                  <c:pt idx="47">
                    <c:v>6522 Flowers Support &amp; Care</c:v>
                  </c:pt>
                  <c:pt idx="48">
                    <c:v>9111 Advertising</c:v>
                  </c:pt>
                  <c:pt idx="49">
                    <c:v>9112 Website</c:v>
                  </c:pt>
                  <c:pt idx="50">
                    <c:v>9113 Communication Technology</c:v>
                  </c:pt>
                  <c:pt idx="51">
                    <c:v>9114 Volunteer Needs</c:v>
                  </c:pt>
                  <c:pt idx="52">
                    <c:v>9115 Paper</c:v>
                  </c:pt>
                  <c:pt idx="53">
                    <c:v>9116 Supplies</c:v>
                  </c:pt>
                  <c:pt idx="54">
                    <c:v>6806 Composting</c:v>
                  </c:pt>
                  <c:pt idx="55">
                    <c:v>6807 Supplies</c:v>
                  </c:pt>
                  <c:pt idx="56">
                    <c:v>6808 Recycled Paper</c:v>
                  </c:pt>
                  <c:pt idx="57">
                    <c:v>6809 Media</c:v>
                  </c:pt>
                  <c:pt idx="58">
                    <c:v>8005 Audit and Consulting</c:v>
                  </c:pt>
                  <c:pt idx="59">
                    <c:v>8010 Classis Assessments</c:v>
                  </c:pt>
                  <c:pt idx="60">
                    <c:v>8015 Insurance</c:v>
                  </c:pt>
                  <c:pt idx="61">
                    <c:v>8020 990 Preparation Expense</c:v>
                  </c:pt>
                  <c:pt idx="62">
                    <c:v>8022 Finance Charge Online Giving</c:v>
                  </c:pt>
                  <c:pt idx="63">
                    <c:v>8025 NYS Unemployment Insurance</c:v>
                  </c:pt>
                  <c:pt idx="64">
                    <c:v>8030 Offering Envelopes</c:v>
                  </c:pt>
                  <c:pt idx="65">
                    <c:v>8035 Payroll Processing</c:v>
                  </c:pt>
                  <c:pt idx="66">
                    <c:v>8040 Stewardship</c:v>
                  </c:pt>
                  <c:pt idx="67">
                    <c:v>6303 Undesignated and Emergency</c:v>
                  </c:pt>
                  <c:pt idx="68">
                    <c:v>6305 Education (M&amp;B)</c:v>
                  </c:pt>
                  <c:pt idx="69">
                    <c:v>6310 Local Concerns</c:v>
                  </c:pt>
                  <c:pt idx="70">
                    <c:v>6315 National Oversseas</c:v>
                  </c:pt>
                  <c:pt idx="71">
                    <c:v>6319 Minister Discretionary (Sr Pastor)</c:v>
                  </c:pt>
                  <c:pt idx="72">
                    <c:v>6322 Ministers Discretionary (Assoc. Pastor)</c:v>
                  </c:pt>
                  <c:pt idx="73">
                    <c:v>6323 Albany Synod Programs</c:v>
                  </c:pt>
                  <c:pt idx="74">
                    <c:v>6324 Camp Fowler support (M&amp;B)</c:v>
                  </c:pt>
                  <c:pt idx="75">
                    <c:v>6325 Special Offerings</c:v>
                  </c:pt>
                  <c:pt idx="76">
                    <c:v>6326 UP Mission</c:v>
                  </c:pt>
                  <c:pt idx="77">
                    <c:v>6350 Other Covenant Programs</c:v>
                  </c:pt>
                  <c:pt idx="78">
                    <c:v>6351 Approved Covenant Programs</c:v>
                  </c:pt>
                  <c:pt idx="79">
                    <c:v>6356 Lunn Office</c:v>
                  </c:pt>
                  <c:pt idx="80">
                    <c:v>6360 Small Grants</c:v>
                  </c:pt>
                  <c:pt idx="81">
                    <c:v>6366 Wednesday Lunch</c:v>
                  </c:pt>
                  <c:pt idx="82">
                    <c:v>6367 Mission &amp; Volunteer Expense</c:v>
                  </c:pt>
                  <c:pt idx="83">
                    <c:v>6368 Kitchen supplies</c:v>
                  </c:pt>
                  <c:pt idx="84">
                    <c:v>6369 To Go Containers</c:v>
                  </c:pt>
                  <c:pt idx="85">
                    <c:v>6605 Churchwide Social Events</c:v>
                  </c:pt>
                  <c:pt idx="86">
                    <c:v>6610 Coffee Hour</c:v>
                  </c:pt>
                  <c:pt idx="87">
                    <c:v>6620 Supplies Hospitality</c:v>
                  </c:pt>
                  <c:pt idx="88">
                    <c:v>6705 Membership Committee</c:v>
                  </c:pt>
                  <c:pt idx="89">
                    <c:v>9005 Computer Maint/Repair/Internet</c:v>
                  </c:pt>
                  <c:pt idx="90">
                    <c:v>9010 Consistory Expense</c:v>
                  </c:pt>
                  <c:pt idx="91">
                    <c:v>9015 Copier/Cannon rent./Maint.</c:v>
                  </c:pt>
                  <c:pt idx="92">
                    <c:v>9020 Equipment</c:v>
                  </c:pt>
                  <c:pt idx="93">
                    <c:v>9025 Office Supplies</c:v>
                  </c:pt>
                  <c:pt idx="94">
                    <c:v>9030 Other Admin Expense</c:v>
                  </c:pt>
                  <c:pt idx="95">
                    <c:v>9035 Paper</c:v>
                  </c:pt>
                  <c:pt idx="96">
                    <c:v>9040 Postage</c:v>
                  </c:pt>
                  <c:pt idx="97">
                    <c:v>9045 Printing</c:v>
                  </c:pt>
                  <c:pt idx="98">
                    <c:v>9055 Staff Searches</c:v>
                  </c:pt>
                  <c:pt idx="99">
                    <c:v>9060 Telephone &amp; Internet</c:v>
                  </c:pt>
                  <c:pt idx="100">
                    <c:v>9061 Contract Services/Zoom/Google...</c:v>
                  </c:pt>
                  <c:pt idx="101">
                    <c:v>5002 FICA Administration</c:v>
                  </c:pt>
                  <c:pt idx="102">
                    <c:v>5003 Wages Administration</c:v>
                  </c:pt>
                  <c:pt idx="103">
                    <c:v>5004 Retirement Administration</c:v>
                  </c:pt>
                  <c:pt idx="104">
                    <c:v>5005 Medical Administration</c:v>
                  </c:pt>
                  <c:pt idx="105">
                    <c:v>5006 Continuing Education Administration</c:v>
                  </c:pt>
                  <c:pt idx="106">
                    <c:v>5011 Continuing Ed Sr. Pastor</c:v>
                  </c:pt>
                  <c:pt idx="107">
                    <c:v>5013 Wages Sr. Pastor</c:v>
                  </c:pt>
                  <c:pt idx="108">
                    <c:v>5014 Medical Sr. Pastor</c:v>
                  </c:pt>
                  <c:pt idx="109">
                    <c:v>5015 Retirement Sr. Pastor</c:v>
                  </c:pt>
                  <c:pt idx="110">
                    <c:v>5016 Social Security Offset Sr. Pastor</c:v>
                  </c:pt>
                  <c:pt idx="111">
                    <c:v>5017 Business &amp; Auto Sr. Pastor</c:v>
                  </c:pt>
                  <c:pt idx="112">
                    <c:v>5018 Housing Sr. Pastor</c:v>
                  </c:pt>
                  <c:pt idx="113">
                    <c:v>5019 Disability &amp; Life Sr. Pastor</c:v>
                  </c:pt>
                  <c:pt idx="114">
                    <c:v>5032 FICA Maintenance (Property)</c:v>
                  </c:pt>
                  <c:pt idx="115">
                    <c:v>5033 Wages Maintenance (Property)</c:v>
                  </c:pt>
                  <c:pt idx="116">
                    <c:v>5034 Medical Maintenance (Property)</c:v>
                  </c:pt>
                  <c:pt idx="117">
                    <c:v>5035 Retirement Maintenance (Property)</c:v>
                  </c:pt>
                  <c:pt idx="118">
                    <c:v>5036 Continuing Education (Property)</c:v>
                  </c:pt>
                  <c:pt idx="119">
                    <c:v>5037 Houskeeping staff (new position)</c:v>
                  </c:pt>
                  <c:pt idx="120">
                    <c:v>5042 FICA Music</c:v>
                  </c:pt>
                  <c:pt idx="121">
                    <c:v>5043 Wages Music</c:v>
                  </c:pt>
                  <c:pt idx="122">
                    <c:v>5044 Continuing Education Music</c:v>
                  </c:pt>
                  <c:pt idx="123">
                    <c:v>5051 Continuing Ed (Assoc Pastor)</c:v>
                  </c:pt>
                  <c:pt idx="124">
                    <c:v>5053 Wages (Assoc Pastor)</c:v>
                  </c:pt>
                  <c:pt idx="125">
                    <c:v>5054 Medical (Assoc Pastor)</c:v>
                  </c:pt>
                  <c:pt idx="126">
                    <c:v>5055 Retirement (Assoc Pastor)</c:v>
                  </c:pt>
                  <c:pt idx="127">
                    <c:v>5056 Social Security Offset (Assoc Pastor)</c:v>
                  </c:pt>
                  <c:pt idx="128">
                    <c:v>5057 Business &amp; Auto (Assoc Pastor)</c:v>
                  </c:pt>
                  <c:pt idx="129">
                    <c:v>5058 Housing Expense (Assoc Pastor)</c:v>
                  </c:pt>
                  <c:pt idx="130">
                    <c:v>5059 Disability/Life (Assoc Pastor)</c:v>
                  </c:pt>
                  <c:pt idx="131">
                    <c:v>5072 FICA Youth</c:v>
                  </c:pt>
                  <c:pt idx="132">
                    <c:v>5073 Wages Youth</c:v>
                  </c:pt>
                  <c:pt idx="133">
                    <c:v>5074 Health Insurance Youth</c:v>
                  </c:pt>
                  <c:pt idx="134">
                    <c:v>5075 Retirement Youth</c:v>
                  </c:pt>
                  <c:pt idx="135">
                    <c:v>5080 Continuing Education Youth</c:v>
                  </c:pt>
                  <c:pt idx="136">
                    <c:v>6373 Wages Lunch Coordinator</c:v>
                  </c:pt>
                  <c:pt idx="137">
                    <c:v>6374 FICA Lunch Coordinator</c:v>
                  </c:pt>
                  <c:pt idx="138">
                    <c:v>6375 Continuing Education Lunch Coordinator</c:v>
                  </c:pt>
                  <c:pt idx="139">
                    <c:v>9007 Audio Visual Contract Services (replaced by 6004 in Worship)</c:v>
                  </c:pt>
                  <c:pt idx="140">
                    <c:v>9050 Staff Development Administration</c:v>
                  </c:pt>
                  <c:pt idx="141">
                    <c:v>9121 Wages Communication Specialist</c:v>
                  </c:pt>
                  <c:pt idx="142">
                    <c:v>9122 FICA Communication Specialist</c:v>
                  </c:pt>
                  <c:pt idx="143">
                    <c:v>9123 Retirement Communication Speicalist</c:v>
                  </c:pt>
                  <c:pt idx="144">
                    <c:v>9125 Continuing Education Communications Specialist</c:v>
                  </c:pt>
                  <c:pt idx="145">
                    <c:v>7010 Electricity 10N Church</c:v>
                  </c:pt>
                  <c:pt idx="146">
                    <c:v>7015 Electricity 12N Church</c:v>
                  </c:pt>
                  <c:pt idx="147">
                    <c:v>7020 Electricity 8N Church</c:v>
                  </c:pt>
                  <c:pt idx="148">
                    <c:v>7025 Electricity Parking Lot</c:v>
                  </c:pt>
                  <c:pt idx="149">
                    <c:v>7040 Fuel 10N Church</c:v>
                  </c:pt>
                  <c:pt idx="150">
                    <c:v>7045 Fuel 12N Church</c:v>
                  </c:pt>
                  <c:pt idx="151">
                    <c:v>7050 Fuel 8N Church</c:v>
                  </c:pt>
                  <c:pt idx="152">
                    <c:v>7051 Solar 10 N Church</c:v>
                  </c:pt>
                  <c:pt idx="153">
                    <c:v>7052 Solar 12N Church</c:v>
                  </c:pt>
                  <c:pt idx="154">
                    <c:v>7053 Solar 8N Church</c:v>
                  </c:pt>
                  <c:pt idx="155">
                    <c:v>7054 Solar Parking Lot</c:v>
                  </c:pt>
                  <c:pt idx="156">
                    <c:v>7001 Custodian Fee/Other serv. Fee</c:v>
                  </c:pt>
                  <c:pt idx="157">
                    <c:v>7030 Energy Improvements</c:v>
                  </c:pt>
                  <c:pt idx="158">
                    <c:v>7035 Equipment (Maint.)</c:v>
                  </c:pt>
                  <c:pt idx="159">
                    <c:v>7055 Grounds Upkeep</c:v>
                  </c:pt>
                  <c:pt idx="160">
                    <c:v>7070 Misc Grounds Supplies</c:v>
                  </c:pt>
                  <c:pt idx="161">
                    <c:v>7075 Regular Services</c:v>
                  </c:pt>
                  <c:pt idx="162">
                    <c:v>7080 Repairs/Maint 10N Church</c:v>
                  </c:pt>
                  <c:pt idx="163">
                    <c:v>7085 Repairs/Maint 12N Church</c:v>
                  </c:pt>
                  <c:pt idx="164">
                    <c:v>7090 Repairs/Maint 8N Church</c:v>
                  </c:pt>
                  <c:pt idx="165">
                    <c:v>7095 Security</c:v>
                  </c:pt>
                  <c:pt idx="166">
                    <c:v>7100 Supplies/Cleaning</c:v>
                  </c:pt>
                  <c:pt idx="167">
                    <c:v>7105 Supplies/Food (Maint.)</c:v>
                  </c:pt>
                  <c:pt idx="168">
                    <c:v>7110 Supplies/Materials (Maint.)</c:v>
                  </c:pt>
                  <c:pt idx="169">
                    <c:v>7115 Taxes &amp; Water</c:v>
                  </c:pt>
                  <c:pt idx="170">
                    <c:v>7120 Operational Maintenance</c:v>
                  </c:pt>
                  <c:pt idx="171">
                    <c:v>7121 Building Expense (unanticipated repairs)</c:v>
                  </c:pt>
                  <c:pt idx="172">
                    <c:v>7122 Vale Cemetery upkeep</c:v>
                  </c:pt>
                  <c:pt idx="173">
                    <c:v>6004 Audio Visual Contract Services</c:v>
                  </c:pt>
                  <c:pt idx="174">
                    <c:v>6005 Communion</c:v>
                  </c:pt>
                  <c:pt idx="175">
                    <c:v>6015 Honorarim (Pulpit Organ)</c:v>
                  </c:pt>
                  <c:pt idx="176">
                    <c:v>6016 Organ Repair</c:v>
                  </c:pt>
                  <c:pt idx="177">
                    <c:v>6020 Instrument Maintenance</c:v>
                  </c:pt>
                  <c:pt idx="178">
                    <c:v>6025 Misc Music Expense</c:v>
                  </c:pt>
                  <c:pt idx="179">
                    <c:v>6030 Misc Worship Expense</c:v>
                  </c:pt>
                  <c:pt idx="180">
                    <c:v>6035 Music and Rights</c:v>
                  </c:pt>
                  <c:pt idx="181">
                    <c:v>6036 Choir Robes</c:v>
                  </c:pt>
                  <c:pt idx="182">
                    <c:v>6040 Childrens Choir</c:v>
                  </c:pt>
                  <c:pt idx="183">
                    <c:v>6045 Handbells</c:v>
                  </c:pt>
                  <c:pt idx="184">
                    <c:v>6050 Musicians</c:v>
                  </c:pt>
                  <c:pt idx="185">
                    <c:v>6065 Special Worship</c:v>
                  </c:pt>
                  <c:pt idx="186">
                    <c:v>6066 Orff Program</c:v>
                  </c:pt>
                  <c:pt idx="187">
                    <c:v>6070 Ushers</c:v>
                  </c:pt>
                  <c:pt idx="188">
                    <c:v>6075 Vespers</c:v>
                  </c:pt>
                  <c:pt idx="189">
                    <c:v>6076 Holiday/Memorial Flowers expenses</c:v>
                  </c:pt>
                  <c:pt idx="190">
                    <c:v>6077 Audio sound expenses</c:v>
                  </c:pt>
                  <c:pt idx="191">
                    <c:v>6078 Audio Sound /Video Streaming expenses</c:v>
                  </c:pt>
                  <c:pt idx="192">
                    <c:v>6079 Miscast Cabaret</c:v>
                  </c:pt>
                  <c:pt idx="193">
                    <c:v>6080 Art Series</c:v>
                  </c:pt>
                  <c:pt idx="194">
                    <c:v>6081 Art Display Expence</c:v>
                  </c:pt>
                  <c:pt idx="195">
                    <c:v>6082 Candle,Oil,Wreth Exp.</c:v>
                  </c:pt>
                  <c:pt idx="196">
                    <c:v>6083 Vesting for Sanctuary</c:v>
                  </c:pt>
                  <c:pt idx="197">
                    <c:v>6084 Chancel Guild expenses/Cook Trust</c:v>
                  </c:pt>
                  <c:pt idx="198">
                    <c:v>6105 Audio/Visual Church School</c:v>
                  </c:pt>
                  <c:pt idx="199">
                    <c:v>6110 Confirmation/Communion</c:v>
                  </c:pt>
                  <c:pt idx="200">
                    <c:v>6115 Curriculum Church School</c:v>
                  </c:pt>
                  <c:pt idx="201">
                    <c:v>6116 Childrens Library</c:v>
                  </c:pt>
                  <c:pt idx="202">
                    <c:v>6120 Family Programming</c:v>
                  </c:pt>
                  <c:pt idx="203">
                    <c:v>6121 Camp Fowler scholarships</c:v>
                  </c:pt>
                  <c:pt idx="204">
                    <c:v>6124 Junior and Senior Youth</c:v>
                  </c:pt>
                  <c:pt idx="205">
                    <c:v>6126 Misc. Education Expense</c:v>
                  </c:pt>
                  <c:pt idx="206">
                    <c:v>6130 Recognition/Development</c:v>
                  </c:pt>
                  <c:pt idx="207">
                    <c:v>6135 Senior High Mission Trip</c:v>
                  </c:pt>
                  <c:pt idx="208">
                    <c:v>6145 Special Youth Service</c:v>
                  </c:pt>
                  <c:pt idx="209">
                    <c:v>6150 Food, Church School</c:v>
                  </c:pt>
                  <c:pt idx="210">
                    <c:v>6155 Supplies, Church School</c:v>
                  </c:pt>
                  <c:pt idx="211">
                    <c:v>6160 Supplies Kinderwyk</c:v>
                  </c:pt>
                  <c:pt idx="212">
                    <c:v>6165 Vacation Bible School</c:v>
                  </c:pt>
                </c:lvl>
                <c:lvl>
                  <c:pt idx="0">
                    <c:v>Contributions</c:v>
                  </c:pt>
                  <c:pt idx="12">
                    <c:v>Contributions - pledge</c:v>
                  </c:pt>
                  <c:pt idx="14">
                    <c:v>Investment Income - 1. Endowment + Checking Account</c:v>
                  </c:pt>
                  <c:pt idx="16">
                    <c:v>Investment Income - 2. Schermerhorn and Birch Funds</c:v>
                  </c:pt>
                  <c:pt idx="18">
                    <c:v>Investment Income - 3. Covenant Fund</c:v>
                  </c:pt>
                  <c:pt idx="21">
                    <c:v>Investment Income - 4. UP Mission</c:v>
                  </c:pt>
                  <c:pt idx="22">
                    <c:v>Investment Income - 5. Tercentenary</c:v>
                  </c:pt>
                  <c:pt idx="23">
                    <c:v>Other income</c:v>
                  </c:pt>
                  <c:pt idx="29">
                    <c:v>Adult Ed</c:v>
                  </c:pt>
                  <c:pt idx="40">
                    <c:v>Archives</c:v>
                  </c:pt>
                  <c:pt idx="43">
                    <c:v>Care &amp; Support</c:v>
                  </c:pt>
                  <c:pt idx="48">
                    <c:v>Communications</c:v>
                  </c:pt>
                  <c:pt idx="54">
                    <c:v>Creation Care</c:v>
                  </c:pt>
                  <c:pt idx="58">
                    <c:v>Finance</c:v>
                  </c:pt>
                  <c:pt idx="67">
                    <c:v>M&amp;B</c:v>
                  </c:pt>
                  <c:pt idx="85">
                    <c:v>Membership</c:v>
                  </c:pt>
                  <c:pt idx="89">
                    <c:v>Office</c:v>
                  </c:pt>
                  <c:pt idx="101">
                    <c:v>Personnel</c:v>
                  </c:pt>
                  <c:pt idx="145">
                    <c:v>Property - gas&amp;electric</c:v>
                  </c:pt>
                  <c:pt idx="156">
                    <c:v>Property - misc + repairs</c:v>
                  </c:pt>
                  <c:pt idx="173">
                    <c:v>Worship</c:v>
                  </c:pt>
                  <c:pt idx="198">
                    <c:v>Youth Ed</c:v>
                  </c:pt>
                </c:lvl>
                <c:lvl>
                  <c:pt idx="0">
                    <c:v>In</c:v>
                  </c:pt>
                  <c:pt idx="29">
                    <c:v>Out</c:v>
                  </c:pt>
                </c:lvl>
              </c:multiLvlStrCache>
            </c:multiLvlStrRef>
          </c:cat>
          <c:val>
            <c:numRef>
              <c:f>CommitteeDetails!$B$4:$B$241</c:f>
              <c:numCache>
                <c:formatCode>_("$"* #,##0_);_("$"* \(#,##0\);_("$"* "-"??_);_(@_)</c:formatCode>
                <c:ptCount val="213"/>
                <c:pt idx="0">
                  <c:v>14000</c:v>
                </c:pt>
                <c:pt idx="1">
                  <c:v>10000</c:v>
                </c:pt>
                <c:pt idx="2">
                  <c:v>7000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8000</c:v>
                </c:pt>
                <c:pt idx="8">
                  <c:v>200</c:v>
                </c:pt>
                <c:pt idx="10">
                  <c:v>200</c:v>
                </c:pt>
                <c:pt idx="11">
                  <c:v>0</c:v>
                </c:pt>
                <c:pt idx="12">
                  <c:v>335500</c:v>
                </c:pt>
                <c:pt idx="13">
                  <c:v>32500</c:v>
                </c:pt>
                <c:pt idx="14">
                  <c:v>175700</c:v>
                </c:pt>
                <c:pt idx="15">
                  <c:v>188500</c:v>
                </c:pt>
                <c:pt idx="16">
                  <c:v>140000</c:v>
                </c:pt>
                <c:pt idx="17">
                  <c:v>16922</c:v>
                </c:pt>
                <c:pt idx="18">
                  <c:v>66000</c:v>
                </c:pt>
                <c:pt idx="19">
                  <c:v>62520</c:v>
                </c:pt>
                <c:pt idx="20">
                  <c:v>100000</c:v>
                </c:pt>
                <c:pt idx="21">
                  <c:v>34600</c:v>
                </c:pt>
                <c:pt idx="22">
                  <c:v>22350</c:v>
                </c:pt>
                <c:pt idx="23">
                  <c:v>10000</c:v>
                </c:pt>
                <c:pt idx="24">
                  <c:v>3000</c:v>
                </c:pt>
                <c:pt idx="25">
                  <c:v>13800</c:v>
                </c:pt>
                <c:pt idx="26">
                  <c:v>1100</c:v>
                </c:pt>
                <c:pt idx="27">
                  <c:v>910</c:v>
                </c:pt>
                <c:pt idx="29">
                  <c:v>-1000</c:v>
                </c:pt>
                <c:pt idx="30">
                  <c:v>-450</c:v>
                </c:pt>
                <c:pt idx="32">
                  <c:v>-225</c:v>
                </c:pt>
                <c:pt idx="33">
                  <c:v>-180</c:v>
                </c:pt>
                <c:pt idx="34">
                  <c:v>-450</c:v>
                </c:pt>
                <c:pt idx="35">
                  <c:v>-180</c:v>
                </c:pt>
                <c:pt idx="36">
                  <c:v>-180</c:v>
                </c:pt>
                <c:pt idx="37">
                  <c:v>-900</c:v>
                </c:pt>
                <c:pt idx="38">
                  <c:v>-180</c:v>
                </c:pt>
                <c:pt idx="39">
                  <c:v>-180</c:v>
                </c:pt>
                <c:pt idx="40">
                  <c:v>-2000</c:v>
                </c:pt>
                <c:pt idx="41">
                  <c:v>-1500</c:v>
                </c:pt>
                <c:pt idx="42">
                  <c:v>-250</c:v>
                </c:pt>
                <c:pt idx="43">
                  <c:v>-500</c:v>
                </c:pt>
                <c:pt idx="44">
                  <c:v>-200</c:v>
                </c:pt>
                <c:pt idx="45">
                  <c:v>-300</c:v>
                </c:pt>
                <c:pt idx="46">
                  <c:v>-200</c:v>
                </c:pt>
                <c:pt idx="47">
                  <c:v>-300</c:v>
                </c:pt>
                <c:pt idx="48">
                  <c:v>-500</c:v>
                </c:pt>
                <c:pt idx="49">
                  <c:v>-1000</c:v>
                </c:pt>
                <c:pt idx="50">
                  <c:v>-1000</c:v>
                </c:pt>
                <c:pt idx="51">
                  <c:v>-500</c:v>
                </c:pt>
                <c:pt idx="52">
                  <c:v>-2000</c:v>
                </c:pt>
                <c:pt idx="53">
                  <c:v>-500</c:v>
                </c:pt>
                <c:pt idx="54">
                  <c:v>-1500</c:v>
                </c:pt>
                <c:pt idx="55">
                  <c:v>-500</c:v>
                </c:pt>
                <c:pt idx="56">
                  <c:v>-500</c:v>
                </c:pt>
                <c:pt idx="57">
                  <c:v>-700</c:v>
                </c:pt>
                <c:pt idx="58">
                  <c:v>-9000</c:v>
                </c:pt>
                <c:pt idx="59">
                  <c:v>-37000</c:v>
                </c:pt>
                <c:pt idx="60">
                  <c:v>-33000</c:v>
                </c:pt>
                <c:pt idx="61">
                  <c:v>-1500</c:v>
                </c:pt>
                <c:pt idx="62">
                  <c:v>-1000</c:v>
                </c:pt>
                <c:pt idx="63">
                  <c:v>-2500</c:v>
                </c:pt>
                <c:pt idx="64">
                  <c:v>-250</c:v>
                </c:pt>
                <c:pt idx="65">
                  <c:v>-5000</c:v>
                </c:pt>
                <c:pt idx="66">
                  <c:v>-200</c:v>
                </c:pt>
                <c:pt idx="67">
                  <c:v>-10000</c:v>
                </c:pt>
                <c:pt idx="68">
                  <c:v>-14400</c:v>
                </c:pt>
                <c:pt idx="69">
                  <c:v>-44800</c:v>
                </c:pt>
                <c:pt idx="70">
                  <c:v>-20000</c:v>
                </c:pt>
                <c:pt idx="71">
                  <c:v>-1600</c:v>
                </c:pt>
                <c:pt idx="72">
                  <c:v>-1600</c:v>
                </c:pt>
                <c:pt idx="73">
                  <c:v>-7200</c:v>
                </c:pt>
                <c:pt idx="74">
                  <c:v>-7200</c:v>
                </c:pt>
                <c:pt idx="75">
                  <c:v>-10000</c:v>
                </c:pt>
                <c:pt idx="76">
                  <c:v>-34600</c:v>
                </c:pt>
                <c:pt idx="77">
                  <c:v>-42120</c:v>
                </c:pt>
                <c:pt idx="79">
                  <c:v>-200</c:v>
                </c:pt>
                <c:pt idx="81">
                  <c:v>-8000</c:v>
                </c:pt>
                <c:pt idx="82">
                  <c:v>-200</c:v>
                </c:pt>
                <c:pt idx="83">
                  <c:v>-1000</c:v>
                </c:pt>
                <c:pt idx="84">
                  <c:v>-500</c:v>
                </c:pt>
                <c:pt idx="85">
                  <c:v>-1300</c:v>
                </c:pt>
                <c:pt idx="86">
                  <c:v>-300</c:v>
                </c:pt>
                <c:pt idx="87">
                  <c:v>-150</c:v>
                </c:pt>
                <c:pt idx="88">
                  <c:v>-150</c:v>
                </c:pt>
                <c:pt idx="89">
                  <c:v>-3500</c:v>
                </c:pt>
                <c:pt idx="90">
                  <c:v>-500</c:v>
                </c:pt>
                <c:pt idx="91">
                  <c:v>-9000</c:v>
                </c:pt>
                <c:pt idx="92">
                  <c:v>-4000</c:v>
                </c:pt>
                <c:pt idx="93">
                  <c:v>-3000</c:v>
                </c:pt>
                <c:pt idx="94">
                  <c:v>-1500</c:v>
                </c:pt>
                <c:pt idx="95">
                  <c:v>-1000</c:v>
                </c:pt>
                <c:pt idx="96">
                  <c:v>-2800</c:v>
                </c:pt>
                <c:pt idx="97">
                  <c:v>-1600</c:v>
                </c:pt>
                <c:pt idx="98">
                  <c:v>-500</c:v>
                </c:pt>
                <c:pt idx="99">
                  <c:v>-4200</c:v>
                </c:pt>
                <c:pt idx="100">
                  <c:v>-3000</c:v>
                </c:pt>
                <c:pt idx="101">
                  <c:v>-5020</c:v>
                </c:pt>
                <c:pt idx="102">
                  <c:v>-65600</c:v>
                </c:pt>
                <c:pt idx="103">
                  <c:v>-2080</c:v>
                </c:pt>
                <c:pt idx="104">
                  <c:v>-11000</c:v>
                </c:pt>
                <c:pt idx="105">
                  <c:v>-1000</c:v>
                </c:pt>
                <c:pt idx="106">
                  <c:v>-2200</c:v>
                </c:pt>
                <c:pt idx="107">
                  <c:v>-57500</c:v>
                </c:pt>
                <c:pt idx="108">
                  <c:v>-10000</c:v>
                </c:pt>
                <c:pt idx="109">
                  <c:v>-13300</c:v>
                </c:pt>
                <c:pt idx="110">
                  <c:v>-7267.5</c:v>
                </c:pt>
                <c:pt idx="111">
                  <c:v>-5000</c:v>
                </c:pt>
                <c:pt idx="112">
                  <c:v>-37500</c:v>
                </c:pt>
                <c:pt idx="113">
                  <c:v>-1425</c:v>
                </c:pt>
                <c:pt idx="114">
                  <c:v>-7449.39</c:v>
                </c:pt>
                <c:pt idx="115">
                  <c:v>-93167.21</c:v>
                </c:pt>
                <c:pt idx="116">
                  <c:v>-11000</c:v>
                </c:pt>
                <c:pt idx="117">
                  <c:v>-3895.1</c:v>
                </c:pt>
                <c:pt idx="118">
                  <c:v>-500</c:v>
                </c:pt>
                <c:pt idx="120">
                  <c:v>-3786</c:v>
                </c:pt>
                <c:pt idx="121">
                  <c:v>-49502</c:v>
                </c:pt>
                <c:pt idx="122">
                  <c:v>-1000</c:v>
                </c:pt>
                <c:pt idx="123">
                  <c:v>-1650</c:v>
                </c:pt>
                <c:pt idx="124">
                  <c:v>-51752.81</c:v>
                </c:pt>
                <c:pt idx="125">
                  <c:v>-24362.639999999999</c:v>
                </c:pt>
                <c:pt idx="126">
                  <c:v>-10146.24</c:v>
                </c:pt>
                <c:pt idx="127">
                  <c:v>-6541.72</c:v>
                </c:pt>
                <c:pt idx="128">
                  <c:v>-3800</c:v>
                </c:pt>
                <c:pt idx="129">
                  <c:v>-33759.89</c:v>
                </c:pt>
                <c:pt idx="130">
                  <c:v>-3500</c:v>
                </c:pt>
                <c:pt idx="131">
                  <c:v>-3596</c:v>
                </c:pt>
                <c:pt idx="132">
                  <c:v>-47000</c:v>
                </c:pt>
                <c:pt idx="134">
                  <c:v>-1880</c:v>
                </c:pt>
                <c:pt idx="135">
                  <c:v>-1000</c:v>
                </c:pt>
                <c:pt idx="136">
                  <c:v>-11600</c:v>
                </c:pt>
                <c:pt idx="137">
                  <c:v>-100</c:v>
                </c:pt>
                <c:pt idx="139">
                  <c:v>-27000</c:v>
                </c:pt>
                <c:pt idx="141">
                  <c:v>-41600</c:v>
                </c:pt>
                <c:pt idx="142">
                  <c:v>-3182.4</c:v>
                </c:pt>
                <c:pt idx="143">
                  <c:v>-1664</c:v>
                </c:pt>
                <c:pt idx="144">
                  <c:v>-1000</c:v>
                </c:pt>
                <c:pt idx="145">
                  <c:v>-122</c:v>
                </c:pt>
                <c:pt idx="146">
                  <c:v>-3660</c:v>
                </c:pt>
                <c:pt idx="147">
                  <c:v>-122</c:v>
                </c:pt>
                <c:pt idx="148">
                  <c:v>-610</c:v>
                </c:pt>
                <c:pt idx="149">
                  <c:v>-4545.2999999999993</c:v>
                </c:pt>
                <c:pt idx="150">
                  <c:v>-12996.5</c:v>
                </c:pt>
                <c:pt idx="151">
                  <c:v>-16819</c:v>
                </c:pt>
                <c:pt idx="152">
                  <c:v>-671</c:v>
                </c:pt>
                <c:pt idx="153">
                  <c:v>-7320</c:v>
                </c:pt>
                <c:pt idx="154">
                  <c:v>-11346</c:v>
                </c:pt>
                <c:pt idx="155">
                  <c:v>-610</c:v>
                </c:pt>
                <c:pt idx="156">
                  <c:v>-2000</c:v>
                </c:pt>
                <c:pt idx="157">
                  <c:v>-500</c:v>
                </c:pt>
                <c:pt idx="158">
                  <c:v>-1000</c:v>
                </c:pt>
                <c:pt idx="159">
                  <c:v>-1400</c:v>
                </c:pt>
                <c:pt idx="160">
                  <c:v>-1000</c:v>
                </c:pt>
                <c:pt idx="161">
                  <c:v>-12000</c:v>
                </c:pt>
                <c:pt idx="162">
                  <c:v>-26300</c:v>
                </c:pt>
                <c:pt idx="163">
                  <c:v>-8000</c:v>
                </c:pt>
                <c:pt idx="164">
                  <c:v>-30900</c:v>
                </c:pt>
                <c:pt idx="165">
                  <c:v>-2200</c:v>
                </c:pt>
                <c:pt idx="166">
                  <c:v>-3500</c:v>
                </c:pt>
                <c:pt idx="167">
                  <c:v>-2500</c:v>
                </c:pt>
                <c:pt idx="168">
                  <c:v>-2500</c:v>
                </c:pt>
                <c:pt idx="169">
                  <c:v>-3800</c:v>
                </c:pt>
                <c:pt idx="170">
                  <c:v>-1000</c:v>
                </c:pt>
                <c:pt idx="171">
                  <c:v>-20000</c:v>
                </c:pt>
                <c:pt idx="172">
                  <c:v>-500</c:v>
                </c:pt>
                <c:pt idx="174">
                  <c:v>-200</c:v>
                </c:pt>
                <c:pt idx="175">
                  <c:v>-700</c:v>
                </c:pt>
                <c:pt idx="176">
                  <c:v>-5000</c:v>
                </c:pt>
                <c:pt idx="177">
                  <c:v>-3600</c:v>
                </c:pt>
                <c:pt idx="178">
                  <c:v>-200</c:v>
                </c:pt>
                <c:pt idx="179">
                  <c:v>-200</c:v>
                </c:pt>
                <c:pt idx="180">
                  <c:v>-1000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-2400</c:v>
                </c:pt>
                <c:pt idx="185">
                  <c:v>-300</c:v>
                </c:pt>
                <c:pt idx="186">
                  <c:v>-200</c:v>
                </c:pt>
                <c:pt idx="187">
                  <c:v>-100</c:v>
                </c:pt>
                <c:pt idx="188">
                  <c:v>-9000</c:v>
                </c:pt>
                <c:pt idx="189">
                  <c:v>-1100</c:v>
                </c:pt>
                <c:pt idx="190">
                  <c:v>-5000</c:v>
                </c:pt>
                <c:pt idx="191">
                  <c:v>-13000</c:v>
                </c:pt>
                <c:pt idx="192">
                  <c:v>-3000</c:v>
                </c:pt>
                <c:pt idx="193">
                  <c:v>-1500</c:v>
                </c:pt>
                <c:pt idx="194">
                  <c:v>-200</c:v>
                </c:pt>
                <c:pt idx="195">
                  <c:v>-1300</c:v>
                </c:pt>
                <c:pt idx="196">
                  <c:v>-2000</c:v>
                </c:pt>
                <c:pt idx="197">
                  <c:v>-910</c:v>
                </c:pt>
                <c:pt idx="198">
                  <c:v>0</c:v>
                </c:pt>
                <c:pt idx="199">
                  <c:v>-200</c:v>
                </c:pt>
                <c:pt idx="200">
                  <c:v>-250</c:v>
                </c:pt>
                <c:pt idx="201">
                  <c:v>0</c:v>
                </c:pt>
                <c:pt idx="202">
                  <c:v>-1300</c:v>
                </c:pt>
                <c:pt idx="203">
                  <c:v>-3000</c:v>
                </c:pt>
                <c:pt idx="204">
                  <c:v>-1400</c:v>
                </c:pt>
                <c:pt idx="205">
                  <c:v>-200</c:v>
                </c:pt>
                <c:pt idx="206">
                  <c:v>-300</c:v>
                </c:pt>
                <c:pt idx="207">
                  <c:v>-3500</c:v>
                </c:pt>
                <c:pt idx="208">
                  <c:v>-150</c:v>
                </c:pt>
                <c:pt idx="209">
                  <c:v>-200</c:v>
                </c:pt>
                <c:pt idx="210">
                  <c:v>-300</c:v>
                </c:pt>
                <c:pt idx="211">
                  <c:v>-200</c:v>
                </c:pt>
                <c:pt idx="212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1-493C-BE43-712C4145791F}"/>
            </c:ext>
          </c:extLst>
        </c:ser>
        <c:ser>
          <c:idx val="1"/>
          <c:order val="1"/>
          <c:tx>
            <c:strRef>
              <c:f>CommitteeDetails!$C$2:$C$3</c:f>
              <c:strCache>
                <c:ptCount val="1"/>
                <c:pt idx="0">
                  <c:v>Budget 2024 (11/22/23) Asking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CommitteeDetails!$A$4:$A$241</c:f>
              <c:multiLvlStrCache>
                <c:ptCount val="213"/>
                <c:lvl>
                  <c:pt idx="0">
                    <c:v>4001 Classis Assessments</c:v>
                  </c:pt>
                  <c:pt idx="1">
                    <c:v>4012 Non Pledge Contributions</c:v>
                  </c:pt>
                  <c:pt idx="2">
                    <c:v>4013 Vespers Offering</c:v>
                  </c:pt>
                  <c:pt idx="3">
                    <c:v>4014 Easter Offering</c:v>
                  </c:pt>
                  <c:pt idx="4">
                    <c:v>4015 Christmas Offering</c:v>
                  </c:pt>
                  <c:pt idx="5">
                    <c:v>4016 Thanksgiving Offering</c:v>
                  </c:pt>
                  <c:pt idx="6">
                    <c:v>4017 Special Offerings</c:v>
                  </c:pt>
                  <c:pt idx="7">
                    <c:v>4022 Wednesday Lunch</c:v>
                  </c:pt>
                  <c:pt idx="8">
                    <c:v>4023 Online Giving</c:v>
                  </c:pt>
                  <c:pt idx="9">
                    <c:v>4024 Senior High Mission Trip income</c:v>
                  </c:pt>
                  <c:pt idx="10">
                    <c:v>4025 Concert Series</c:v>
                  </c:pt>
                  <c:pt idx="11">
                    <c:v>4026 Audio/Visual Technology</c:v>
                  </c:pt>
                  <c:pt idx="12">
                    <c:v>4010 Current Year Pledges</c:v>
                  </c:pt>
                  <c:pt idx="13">
                    <c:v>4021 Charitable Distributions</c:v>
                  </c:pt>
                  <c:pt idx="14">
                    <c:v>2215 Checking Account</c:v>
                  </c:pt>
                  <c:pt idx="15">
                    <c:v>4041 Endowment Income</c:v>
                  </c:pt>
                  <c:pt idx="16">
                    <c:v>4043 Schermerhorn Income</c:v>
                  </c:pt>
                  <c:pt idx="17">
                    <c:v>4044 Birch Income</c:v>
                  </c:pt>
                  <c:pt idx="18">
                    <c:v>4061 McDonald (Covenant)</c:v>
                  </c:pt>
                  <c:pt idx="19">
                    <c:v>4062 Covenant Fund Income</c:v>
                  </c:pt>
                  <c:pt idx="20">
                    <c:v>4063 Covenant Income for M&amp;B</c:v>
                  </c:pt>
                  <c:pt idx="21">
                    <c:v>4045 UP Mission Fund Income</c:v>
                  </c:pt>
                  <c:pt idx="22">
                    <c:v>4049 Tercentenary Income</c:v>
                  </c:pt>
                  <c:pt idx="23">
                    <c:v>4052 Facility Use Income</c:v>
                  </c:pt>
                  <c:pt idx="24">
                    <c:v>4053 Misc Income</c:v>
                  </c:pt>
                  <c:pt idx="25">
                    <c:v>4054 Rental Income</c:v>
                  </c:pt>
                  <c:pt idx="26">
                    <c:v>4055 Holiday/Memorial Flowers income</c:v>
                  </c:pt>
                  <c:pt idx="27">
                    <c:v>4056 Chancel Guild Income/Cook Trust</c:v>
                  </c:pt>
                  <c:pt idx="28">
                    <c:v>4057 Scholarship from Education Fund income</c:v>
                  </c:pt>
                  <c:pt idx="29">
                    <c:v>6404 Period./Books/Newsp.for ass. pastor</c:v>
                  </c:pt>
                  <c:pt idx="30">
                    <c:v>6405 Library Books</c:v>
                  </c:pt>
                  <c:pt idx="31">
                    <c:v>6409 Scholarship from Education Fund expence</c:v>
                  </c:pt>
                  <c:pt idx="32">
                    <c:v>6410 Devotional Literature/Small groups Literature</c:v>
                  </c:pt>
                  <c:pt idx="33">
                    <c:v>6420 Guest Spearkers and Adult Forum</c:v>
                  </c:pt>
                  <c:pt idx="34">
                    <c:v>6430 Lenten Programming</c:v>
                  </c:pt>
                  <c:pt idx="35">
                    <c:v>6435 Library Periodicals &amp; Fees</c:v>
                  </c:pt>
                  <c:pt idx="36">
                    <c:v>6440 Resources (Adult Ed.)</c:v>
                  </c:pt>
                  <c:pt idx="37">
                    <c:v>6445 Adult Retreats and Workshops</c:v>
                  </c:pt>
                  <c:pt idx="38">
                    <c:v>6450 Small Groups</c:v>
                  </c:pt>
                  <c:pt idx="39">
                    <c:v>6460 Library Supplies &amp; Equipment</c:v>
                  </c:pt>
                  <c:pt idx="40">
                    <c:v>8110 Archives &amp; Restoration</c:v>
                  </c:pt>
                  <c:pt idx="41">
                    <c:v>8111 Four Chaplains(6 people)</c:v>
                  </c:pt>
                  <c:pt idx="42">
                    <c:v>8125 Supplies Archives</c:v>
                  </c:pt>
                  <c:pt idx="43">
                    <c:v>6505 Honorariums</c:v>
                  </c:pt>
                  <c:pt idx="44">
                    <c:v>6515 Resources Grief Booklets</c:v>
                  </c:pt>
                  <c:pt idx="45">
                    <c:v>6520 Care &amp; Support Materials</c:v>
                  </c:pt>
                  <c:pt idx="46">
                    <c:v>6521 Prayer Shawl</c:v>
                  </c:pt>
                  <c:pt idx="47">
                    <c:v>6522 Flowers Support &amp; Care</c:v>
                  </c:pt>
                  <c:pt idx="48">
                    <c:v>9111 Advertising</c:v>
                  </c:pt>
                  <c:pt idx="49">
                    <c:v>9112 Website</c:v>
                  </c:pt>
                  <c:pt idx="50">
                    <c:v>9113 Communication Technology</c:v>
                  </c:pt>
                  <c:pt idx="51">
                    <c:v>9114 Volunteer Needs</c:v>
                  </c:pt>
                  <c:pt idx="52">
                    <c:v>9115 Paper</c:v>
                  </c:pt>
                  <c:pt idx="53">
                    <c:v>9116 Supplies</c:v>
                  </c:pt>
                  <c:pt idx="54">
                    <c:v>6806 Composting</c:v>
                  </c:pt>
                  <c:pt idx="55">
                    <c:v>6807 Supplies</c:v>
                  </c:pt>
                  <c:pt idx="56">
                    <c:v>6808 Recycled Paper</c:v>
                  </c:pt>
                  <c:pt idx="57">
                    <c:v>6809 Media</c:v>
                  </c:pt>
                  <c:pt idx="58">
                    <c:v>8005 Audit and Consulting</c:v>
                  </c:pt>
                  <c:pt idx="59">
                    <c:v>8010 Classis Assessments</c:v>
                  </c:pt>
                  <c:pt idx="60">
                    <c:v>8015 Insurance</c:v>
                  </c:pt>
                  <c:pt idx="61">
                    <c:v>8020 990 Preparation Expense</c:v>
                  </c:pt>
                  <c:pt idx="62">
                    <c:v>8022 Finance Charge Online Giving</c:v>
                  </c:pt>
                  <c:pt idx="63">
                    <c:v>8025 NYS Unemployment Insurance</c:v>
                  </c:pt>
                  <c:pt idx="64">
                    <c:v>8030 Offering Envelopes</c:v>
                  </c:pt>
                  <c:pt idx="65">
                    <c:v>8035 Payroll Processing</c:v>
                  </c:pt>
                  <c:pt idx="66">
                    <c:v>8040 Stewardship</c:v>
                  </c:pt>
                  <c:pt idx="67">
                    <c:v>6303 Undesignated and Emergency</c:v>
                  </c:pt>
                  <c:pt idx="68">
                    <c:v>6305 Education (M&amp;B)</c:v>
                  </c:pt>
                  <c:pt idx="69">
                    <c:v>6310 Local Concerns</c:v>
                  </c:pt>
                  <c:pt idx="70">
                    <c:v>6315 National Oversseas</c:v>
                  </c:pt>
                  <c:pt idx="71">
                    <c:v>6319 Minister Discretionary (Sr Pastor)</c:v>
                  </c:pt>
                  <c:pt idx="72">
                    <c:v>6322 Ministers Discretionary (Assoc. Pastor)</c:v>
                  </c:pt>
                  <c:pt idx="73">
                    <c:v>6323 Albany Synod Programs</c:v>
                  </c:pt>
                  <c:pt idx="74">
                    <c:v>6324 Camp Fowler support (M&amp;B)</c:v>
                  </c:pt>
                  <c:pt idx="75">
                    <c:v>6325 Special Offerings</c:v>
                  </c:pt>
                  <c:pt idx="76">
                    <c:v>6326 UP Mission</c:v>
                  </c:pt>
                  <c:pt idx="77">
                    <c:v>6350 Other Covenant Programs</c:v>
                  </c:pt>
                  <c:pt idx="78">
                    <c:v>6351 Approved Covenant Programs</c:v>
                  </c:pt>
                  <c:pt idx="79">
                    <c:v>6356 Lunn Office</c:v>
                  </c:pt>
                  <c:pt idx="80">
                    <c:v>6360 Small Grants</c:v>
                  </c:pt>
                  <c:pt idx="81">
                    <c:v>6366 Wednesday Lunch</c:v>
                  </c:pt>
                  <c:pt idx="82">
                    <c:v>6367 Mission &amp; Volunteer Expense</c:v>
                  </c:pt>
                  <c:pt idx="83">
                    <c:v>6368 Kitchen supplies</c:v>
                  </c:pt>
                  <c:pt idx="84">
                    <c:v>6369 To Go Containers</c:v>
                  </c:pt>
                  <c:pt idx="85">
                    <c:v>6605 Churchwide Social Events</c:v>
                  </c:pt>
                  <c:pt idx="86">
                    <c:v>6610 Coffee Hour</c:v>
                  </c:pt>
                  <c:pt idx="87">
                    <c:v>6620 Supplies Hospitality</c:v>
                  </c:pt>
                  <c:pt idx="88">
                    <c:v>6705 Membership Committee</c:v>
                  </c:pt>
                  <c:pt idx="89">
                    <c:v>9005 Computer Maint/Repair/Internet</c:v>
                  </c:pt>
                  <c:pt idx="90">
                    <c:v>9010 Consistory Expense</c:v>
                  </c:pt>
                  <c:pt idx="91">
                    <c:v>9015 Copier/Cannon rent./Maint.</c:v>
                  </c:pt>
                  <c:pt idx="92">
                    <c:v>9020 Equipment</c:v>
                  </c:pt>
                  <c:pt idx="93">
                    <c:v>9025 Office Supplies</c:v>
                  </c:pt>
                  <c:pt idx="94">
                    <c:v>9030 Other Admin Expense</c:v>
                  </c:pt>
                  <c:pt idx="95">
                    <c:v>9035 Paper</c:v>
                  </c:pt>
                  <c:pt idx="96">
                    <c:v>9040 Postage</c:v>
                  </c:pt>
                  <c:pt idx="97">
                    <c:v>9045 Printing</c:v>
                  </c:pt>
                  <c:pt idx="98">
                    <c:v>9055 Staff Searches</c:v>
                  </c:pt>
                  <c:pt idx="99">
                    <c:v>9060 Telephone &amp; Internet</c:v>
                  </c:pt>
                  <c:pt idx="100">
                    <c:v>9061 Contract Services/Zoom/Google...</c:v>
                  </c:pt>
                  <c:pt idx="101">
                    <c:v>5002 FICA Administration</c:v>
                  </c:pt>
                  <c:pt idx="102">
                    <c:v>5003 Wages Administration</c:v>
                  </c:pt>
                  <c:pt idx="103">
                    <c:v>5004 Retirement Administration</c:v>
                  </c:pt>
                  <c:pt idx="104">
                    <c:v>5005 Medical Administration</c:v>
                  </c:pt>
                  <c:pt idx="105">
                    <c:v>5006 Continuing Education Administration</c:v>
                  </c:pt>
                  <c:pt idx="106">
                    <c:v>5011 Continuing Ed Sr. Pastor</c:v>
                  </c:pt>
                  <c:pt idx="107">
                    <c:v>5013 Wages Sr. Pastor</c:v>
                  </c:pt>
                  <c:pt idx="108">
                    <c:v>5014 Medical Sr. Pastor</c:v>
                  </c:pt>
                  <c:pt idx="109">
                    <c:v>5015 Retirement Sr. Pastor</c:v>
                  </c:pt>
                  <c:pt idx="110">
                    <c:v>5016 Social Security Offset Sr. Pastor</c:v>
                  </c:pt>
                  <c:pt idx="111">
                    <c:v>5017 Business &amp; Auto Sr. Pastor</c:v>
                  </c:pt>
                  <c:pt idx="112">
                    <c:v>5018 Housing Sr. Pastor</c:v>
                  </c:pt>
                  <c:pt idx="113">
                    <c:v>5019 Disability &amp; Life Sr. Pastor</c:v>
                  </c:pt>
                  <c:pt idx="114">
                    <c:v>5032 FICA Maintenance (Property)</c:v>
                  </c:pt>
                  <c:pt idx="115">
                    <c:v>5033 Wages Maintenance (Property)</c:v>
                  </c:pt>
                  <c:pt idx="116">
                    <c:v>5034 Medical Maintenance (Property)</c:v>
                  </c:pt>
                  <c:pt idx="117">
                    <c:v>5035 Retirement Maintenance (Property)</c:v>
                  </c:pt>
                  <c:pt idx="118">
                    <c:v>5036 Continuing Education (Property)</c:v>
                  </c:pt>
                  <c:pt idx="119">
                    <c:v>5037 Houskeeping staff (new position)</c:v>
                  </c:pt>
                  <c:pt idx="120">
                    <c:v>5042 FICA Music</c:v>
                  </c:pt>
                  <c:pt idx="121">
                    <c:v>5043 Wages Music</c:v>
                  </c:pt>
                  <c:pt idx="122">
                    <c:v>5044 Continuing Education Music</c:v>
                  </c:pt>
                  <c:pt idx="123">
                    <c:v>5051 Continuing Ed (Assoc Pastor)</c:v>
                  </c:pt>
                  <c:pt idx="124">
                    <c:v>5053 Wages (Assoc Pastor)</c:v>
                  </c:pt>
                  <c:pt idx="125">
                    <c:v>5054 Medical (Assoc Pastor)</c:v>
                  </c:pt>
                  <c:pt idx="126">
                    <c:v>5055 Retirement (Assoc Pastor)</c:v>
                  </c:pt>
                  <c:pt idx="127">
                    <c:v>5056 Social Security Offset (Assoc Pastor)</c:v>
                  </c:pt>
                  <c:pt idx="128">
                    <c:v>5057 Business &amp; Auto (Assoc Pastor)</c:v>
                  </c:pt>
                  <c:pt idx="129">
                    <c:v>5058 Housing Expense (Assoc Pastor)</c:v>
                  </c:pt>
                  <c:pt idx="130">
                    <c:v>5059 Disability/Life (Assoc Pastor)</c:v>
                  </c:pt>
                  <c:pt idx="131">
                    <c:v>5072 FICA Youth</c:v>
                  </c:pt>
                  <c:pt idx="132">
                    <c:v>5073 Wages Youth</c:v>
                  </c:pt>
                  <c:pt idx="133">
                    <c:v>5074 Health Insurance Youth</c:v>
                  </c:pt>
                  <c:pt idx="134">
                    <c:v>5075 Retirement Youth</c:v>
                  </c:pt>
                  <c:pt idx="135">
                    <c:v>5080 Continuing Education Youth</c:v>
                  </c:pt>
                  <c:pt idx="136">
                    <c:v>6373 Wages Lunch Coordinator</c:v>
                  </c:pt>
                  <c:pt idx="137">
                    <c:v>6374 FICA Lunch Coordinator</c:v>
                  </c:pt>
                  <c:pt idx="138">
                    <c:v>6375 Continuing Education Lunch Coordinator</c:v>
                  </c:pt>
                  <c:pt idx="139">
                    <c:v>9007 Audio Visual Contract Services (replaced by 6004 in Worship)</c:v>
                  </c:pt>
                  <c:pt idx="140">
                    <c:v>9050 Staff Development Administration</c:v>
                  </c:pt>
                  <c:pt idx="141">
                    <c:v>9121 Wages Communication Specialist</c:v>
                  </c:pt>
                  <c:pt idx="142">
                    <c:v>9122 FICA Communication Specialist</c:v>
                  </c:pt>
                  <c:pt idx="143">
                    <c:v>9123 Retirement Communication Speicalist</c:v>
                  </c:pt>
                  <c:pt idx="144">
                    <c:v>9125 Continuing Education Communications Specialist</c:v>
                  </c:pt>
                  <c:pt idx="145">
                    <c:v>7010 Electricity 10N Church</c:v>
                  </c:pt>
                  <c:pt idx="146">
                    <c:v>7015 Electricity 12N Church</c:v>
                  </c:pt>
                  <c:pt idx="147">
                    <c:v>7020 Electricity 8N Church</c:v>
                  </c:pt>
                  <c:pt idx="148">
                    <c:v>7025 Electricity Parking Lot</c:v>
                  </c:pt>
                  <c:pt idx="149">
                    <c:v>7040 Fuel 10N Church</c:v>
                  </c:pt>
                  <c:pt idx="150">
                    <c:v>7045 Fuel 12N Church</c:v>
                  </c:pt>
                  <c:pt idx="151">
                    <c:v>7050 Fuel 8N Church</c:v>
                  </c:pt>
                  <c:pt idx="152">
                    <c:v>7051 Solar 10 N Church</c:v>
                  </c:pt>
                  <c:pt idx="153">
                    <c:v>7052 Solar 12N Church</c:v>
                  </c:pt>
                  <c:pt idx="154">
                    <c:v>7053 Solar 8N Church</c:v>
                  </c:pt>
                  <c:pt idx="155">
                    <c:v>7054 Solar Parking Lot</c:v>
                  </c:pt>
                  <c:pt idx="156">
                    <c:v>7001 Custodian Fee/Other serv. Fee</c:v>
                  </c:pt>
                  <c:pt idx="157">
                    <c:v>7030 Energy Improvements</c:v>
                  </c:pt>
                  <c:pt idx="158">
                    <c:v>7035 Equipment (Maint.)</c:v>
                  </c:pt>
                  <c:pt idx="159">
                    <c:v>7055 Grounds Upkeep</c:v>
                  </c:pt>
                  <c:pt idx="160">
                    <c:v>7070 Misc Grounds Supplies</c:v>
                  </c:pt>
                  <c:pt idx="161">
                    <c:v>7075 Regular Services</c:v>
                  </c:pt>
                  <c:pt idx="162">
                    <c:v>7080 Repairs/Maint 10N Church</c:v>
                  </c:pt>
                  <c:pt idx="163">
                    <c:v>7085 Repairs/Maint 12N Church</c:v>
                  </c:pt>
                  <c:pt idx="164">
                    <c:v>7090 Repairs/Maint 8N Church</c:v>
                  </c:pt>
                  <c:pt idx="165">
                    <c:v>7095 Security</c:v>
                  </c:pt>
                  <c:pt idx="166">
                    <c:v>7100 Supplies/Cleaning</c:v>
                  </c:pt>
                  <c:pt idx="167">
                    <c:v>7105 Supplies/Food (Maint.)</c:v>
                  </c:pt>
                  <c:pt idx="168">
                    <c:v>7110 Supplies/Materials (Maint.)</c:v>
                  </c:pt>
                  <c:pt idx="169">
                    <c:v>7115 Taxes &amp; Water</c:v>
                  </c:pt>
                  <c:pt idx="170">
                    <c:v>7120 Operational Maintenance</c:v>
                  </c:pt>
                  <c:pt idx="171">
                    <c:v>7121 Building Expense (unanticipated repairs)</c:v>
                  </c:pt>
                  <c:pt idx="172">
                    <c:v>7122 Vale Cemetery upkeep</c:v>
                  </c:pt>
                  <c:pt idx="173">
                    <c:v>6004 Audio Visual Contract Services</c:v>
                  </c:pt>
                  <c:pt idx="174">
                    <c:v>6005 Communion</c:v>
                  </c:pt>
                  <c:pt idx="175">
                    <c:v>6015 Honorarim (Pulpit Organ)</c:v>
                  </c:pt>
                  <c:pt idx="176">
                    <c:v>6016 Organ Repair</c:v>
                  </c:pt>
                  <c:pt idx="177">
                    <c:v>6020 Instrument Maintenance</c:v>
                  </c:pt>
                  <c:pt idx="178">
                    <c:v>6025 Misc Music Expense</c:v>
                  </c:pt>
                  <c:pt idx="179">
                    <c:v>6030 Misc Worship Expense</c:v>
                  </c:pt>
                  <c:pt idx="180">
                    <c:v>6035 Music and Rights</c:v>
                  </c:pt>
                  <c:pt idx="181">
                    <c:v>6036 Choir Robes</c:v>
                  </c:pt>
                  <c:pt idx="182">
                    <c:v>6040 Childrens Choir</c:v>
                  </c:pt>
                  <c:pt idx="183">
                    <c:v>6045 Handbells</c:v>
                  </c:pt>
                  <c:pt idx="184">
                    <c:v>6050 Musicians</c:v>
                  </c:pt>
                  <c:pt idx="185">
                    <c:v>6065 Special Worship</c:v>
                  </c:pt>
                  <c:pt idx="186">
                    <c:v>6066 Orff Program</c:v>
                  </c:pt>
                  <c:pt idx="187">
                    <c:v>6070 Ushers</c:v>
                  </c:pt>
                  <c:pt idx="188">
                    <c:v>6075 Vespers</c:v>
                  </c:pt>
                  <c:pt idx="189">
                    <c:v>6076 Holiday/Memorial Flowers expenses</c:v>
                  </c:pt>
                  <c:pt idx="190">
                    <c:v>6077 Audio sound expenses</c:v>
                  </c:pt>
                  <c:pt idx="191">
                    <c:v>6078 Audio Sound /Video Streaming expenses</c:v>
                  </c:pt>
                  <c:pt idx="192">
                    <c:v>6079 Miscast Cabaret</c:v>
                  </c:pt>
                  <c:pt idx="193">
                    <c:v>6080 Art Series</c:v>
                  </c:pt>
                  <c:pt idx="194">
                    <c:v>6081 Art Display Expence</c:v>
                  </c:pt>
                  <c:pt idx="195">
                    <c:v>6082 Candle,Oil,Wreth Exp.</c:v>
                  </c:pt>
                  <c:pt idx="196">
                    <c:v>6083 Vesting for Sanctuary</c:v>
                  </c:pt>
                  <c:pt idx="197">
                    <c:v>6084 Chancel Guild expenses/Cook Trust</c:v>
                  </c:pt>
                  <c:pt idx="198">
                    <c:v>6105 Audio/Visual Church School</c:v>
                  </c:pt>
                  <c:pt idx="199">
                    <c:v>6110 Confirmation/Communion</c:v>
                  </c:pt>
                  <c:pt idx="200">
                    <c:v>6115 Curriculum Church School</c:v>
                  </c:pt>
                  <c:pt idx="201">
                    <c:v>6116 Childrens Library</c:v>
                  </c:pt>
                  <c:pt idx="202">
                    <c:v>6120 Family Programming</c:v>
                  </c:pt>
                  <c:pt idx="203">
                    <c:v>6121 Camp Fowler scholarships</c:v>
                  </c:pt>
                  <c:pt idx="204">
                    <c:v>6124 Junior and Senior Youth</c:v>
                  </c:pt>
                  <c:pt idx="205">
                    <c:v>6126 Misc. Education Expense</c:v>
                  </c:pt>
                  <c:pt idx="206">
                    <c:v>6130 Recognition/Development</c:v>
                  </c:pt>
                  <c:pt idx="207">
                    <c:v>6135 Senior High Mission Trip</c:v>
                  </c:pt>
                  <c:pt idx="208">
                    <c:v>6145 Special Youth Service</c:v>
                  </c:pt>
                  <c:pt idx="209">
                    <c:v>6150 Food, Church School</c:v>
                  </c:pt>
                  <c:pt idx="210">
                    <c:v>6155 Supplies, Church School</c:v>
                  </c:pt>
                  <c:pt idx="211">
                    <c:v>6160 Supplies Kinderwyk</c:v>
                  </c:pt>
                  <c:pt idx="212">
                    <c:v>6165 Vacation Bible School</c:v>
                  </c:pt>
                </c:lvl>
                <c:lvl>
                  <c:pt idx="0">
                    <c:v>Contributions</c:v>
                  </c:pt>
                  <c:pt idx="12">
                    <c:v>Contributions - pledge</c:v>
                  </c:pt>
                  <c:pt idx="14">
                    <c:v>Investment Income - 1. Endowment + Checking Account</c:v>
                  </c:pt>
                  <c:pt idx="16">
                    <c:v>Investment Income - 2. Schermerhorn and Birch Funds</c:v>
                  </c:pt>
                  <c:pt idx="18">
                    <c:v>Investment Income - 3. Covenant Fund</c:v>
                  </c:pt>
                  <c:pt idx="21">
                    <c:v>Investment Income - 4. UP Mission</c:v>
                  </c:pt>
                  <c:pt idx="22">
                    <c:v>Investment Income - 5. Tercentenary</c:v>
                  </c:pt>
                  <c:pt idx="23">
                    <c:v>Other income</c:v>
                  </c:pt>
                  <c:pt idx="29">
                    <c:v>Adult Ed</c:v>
                  </c:pt>
                  <c:pt idx="40">
                    <c:v>Archives</c:v>
                  </c:pt>
                  <c:pt idx="43">
                    <c:v>Care &amp; Support</c:v>
                  </c:pt>
                  <c:pt idx="48">
                    <c:v>Communications</c:v>
                  </c:pt>
                  <c:pt idx="54">
                    <c:v>Creation Care</c:v>
                  </c:pt>
                  <c:pt idx="58">
                    <c:v>Finance</c:v>
                  </c:pt>
                  <c:pt idx="67">
                    <c:v>M&amp;B</c:v>
                  </c:pt>
                  <c:pt idx="85">
                    <c:v>Membership</c:v>
                  </c:pt>
                  <c:pt idx="89">
                    <c:v>Office</c:v>
                  </c:pt>
                  <c:pt idx="101">
                    <c:v>Personnel</c:v>
                  </c:pt>
                  <c:pt idx="145">
                    <c:v>Property - gas&amp;electric</c:v>
                  </c:pt>
                  <c:pt idx="156">
                    <c:v>Property - misc + repairs</c:v>
                  </c:pt>
                  <c:pt idx="173">
                    <c:v>Worship</c:v>
                  </c:pt>
                  <c:pt idx="198">
                    <c:v>Youth Ed</c:v>
                  </c:pt>
                </c:lvl>
                <c:lvl>
                  <c:pt idx="0">
                    <c:v>In</c:v>
                  </c:pt>
                  <c:pt idx="29">
                    <c:v>Out</c:v>
                  </c:pt>
                </c:lvl>
              </c:multiLvlStrCache>
            </c:multiLvlStrRef>
          </c:cat>
          <c:val>
            <c:numRef>
              <c:f>CommitteeDetails!$C$4:$C$241</c:f>
              <c:numCache>
                <c:formatCode>_("$"* #,##0_);_("$"* \(#,##0\);_("$"* "-"??_);_(@_)</c:formatCode>
                <c:ptCount val="213"/>
                <c:pt idx="0">
                  <c:v>14000</c:v>
                </c:pt>
                <c:pt idx="1">
                  <c:v>8000</c:v>
                </c:pt>
                <c:pt idx="2">
                  <c:v>10000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1000</c:v>
                </c:pt>
                <c:pt idx="7">
                  <c:v>8000</c:v>
                </c:pt>
                <c:pt idx="8">
                  <c:v>200</c:v>
                </c:pt>
                <c:pt idx="10">
                  <c:v>0</c:v>
                </c:pt>
                <c:pt idx="12">
                  <c:v>369050.00000000012</c:v>
                </c:pt>
                <c:pt idx="13">
                  <c:v>32500</c:v>
                </c:pt>
                <c:pt idx="14">
                  <c:v>0</c:v>
                </c:pt>
                <c:pt idx="15">
                  <c:v>189161.8995</c:v>
                </c:pt>
                <c:pt idx="16">
                  <c:v>140000</c:v>
                </c:pt>
                <c:pt idx="17">
                  <c:v>17000</c:v>
                </c:pt>
                <c:pt idx="18">
                  <c:v>68000</c:v>
                </c:pt>
                <c:pt idx="19">
                  <c:v>28300</c:v>
                </c:pt>
                <c:pt idx="20">
                  <c:v>100000</c:v>
                </c:pt>
                <c:pt idx="21">
                  <c:v>35000</c:v>
                </c:pt>
                <c:pt idx="22">
                  <c:v>12010</c:v>
                </c:pt>
                <c:pt idx="23">
                  <c:v>10000</c:v>
                </c:pt>
                <c:pt idx="24">
                  <c:v>3000</c:v>
                </c:pt>
                <c:pt idx="25">
                  <c:v>18000</c:v>
                </c:pt>
                <c:pt idx="26">
                  <c:v>1100</c:v>
                </c:pt>
                <c:pt idx="27">
                  <c:v>1000</c:v>
                </c:pt>
                <c:pt idx="28">
                  <c:v>5000</c:v>
                </c:pt>
                <c:pt idx="29">
                  <c:v>0</c:v>
                </c:pt>
                <c:pt idx="30">
                  <c:v>-400</c:v>
                </c:pt>
                <c:pt idx="31">
                  <c:v>-5000</c:v>
                </c:pt>
                <c:pt idx="32">
                  <c:v>-200</c:v>
                </c:pt>
                <c:pt idx="33">
                  <c:v>-150</c:v>
                </c:pt>
                <c:pt idx="34">
                  <c:v>-450</c:v>
                </c:pt>
                <c:pt idx="35">
                  <c:v>-180</c:v>
                </c:pt>
                <c:pt idx="36">
                  <c:v>-150</c:v>
                </c:pt>
                <c:pt idx="37">
                  <c:v>-800</c:v>
                </c:pt>
                <c:pt idx="38">
                  <c:v>-150</c:v>
                </c:pt>
                <c:pt idx="39">
                  <c:v>-150</c:v>
                </c:pt>
                <c:pt idx="40">
                  <c:v>-1925</c:v>
                </c:pt>
                <c:pt idx="41">
                  <c:v>-750</c:v>
                </c:pt>
                <c:pt idx="42">
                  <c:v>-650</c:v>
                </c:pt>
                <c:pt idx="43">
                  <c:v>-300</c:v>
                </c:pt>
                <c:pt idx="44">
                  <c:v>-200</c:v>
                </c:pt>
                <c:pt idx="45">
                  <c:v>-500</c:v>
                </c:pt>
                <c:pt idx="46">
                  <c:v>-100</c:v>
                </c:pt>
                <c:pt idx="47">
                  <c:v>-300</c:v>
                </c:pt>
                <c:pt idx="48">
                  <c:v>-1000</c:v>
                </c:pt>
                <c:pt idx="49">
                  <c:v>-1000</c:v>
                </c:pt>
                <c:pt idx="50">
                  <c:v>-1500</c:v>
                </c:pt>
                <c:pt idx="51">
                  <c:v>-500</c:v>
                </c:pt>
                <c:pt idx="52">
                  <c:v>-2000</c:v>
                </c:pt>
                <c:pt idx="53">
                  <c:v>-1000</c:v>
                </c:pt>
                <c:pt idx="54">
                  <c:v>-500</c:v>
                </c:pt>
                <c:pt idx="55">
                  <c:v>-1000</c:v>
                </c:pt>
                <c:pt idx="56">
                  <c:v>0</c:v>
                </c:pt>
                <c:pt idx="57">
                  <c:v>-1000</c:v>
                </c:pt>
                <c:pt idx="58">
                  <c:v>-20000</c:v>
                </c:pt>
                <c:pt idx="59">
                  <c:v>-38000</c:v>
                </c:pt>
                <c:pt idx="60">
                  <c:v>-33000</c:v>
                </c:pt>
                <c:pt idx="61">
                  <c:v>-2000</c:v>
                </c:pt>
                <c:pt idx="62">
                  <c:v>-1000</c:v>
                </c:pt>
                <c:pt idx="63">
                  <c:v>-6000</c:v>
                </c:pt>
                <c:pt idx="64">
                  <c:v>-250</c:v>
                </c:pt>
                <c:pt idx="65">
                  <c:v>-5000</c:v>
                </c:pt>
                <c:pt idx="66">
                  <c:v>-200</c:v>
                </c:pt>
                <c:pt idx="67">
                  <c:v>-5000</c:v>
                </c:pt>
                <c:pt idx="68">
                  <c:v>-8000</c:v>
                </c:pt>
                <c:pt idx="69">
                  <c:v>-60000</c:v>
                </c:pt>
                <c:pt idx="70">
                  <c:v>-28000</c:v>
                </c:pt>
                <c:pt idx="71">
                  <c:v>-1600</c:v>
                </c:pt>
                <c:pt idx="72">
                  <c:v>-1600</c:v>
                </c:pt>
                <c:pt idx="73">
                  <c:v>-6000</c:v>
                </c:pt>
                <c:pt idx="74">
                  <c:v>-7500</c:v>
                </c:pt>
                <c:pt idx="75">
                  <c:v>-10000</c:v>
                </c:pt>
                <c:pt idx="76">
                  <c:v>-35000</c:v>
                </c:pt>
                <c:pt idx="77">
                  <c:v>-40000</c:v>
                </c:pt>
                <c:pt idx="78">
                  <c:v>0</c:v>
                </c:pt>
                <c:pt idx="79">
                  <c:v>-200</c:v>
                </c:pt>
                <c:pt idx="80">
                  <c:v>0</c:v>
                </c:pt>
                <c:pt idx="81">
                  <c:v>-10000</c:v>
                </c:pt>
                <c:pt idx="82">
                  <c:v>-200</c:v>
                </c:pt>
                <c:pt idx="83">
                  <c:v>-1500</c:v>
                </c:pt>
                <c:pt idx="84">
                  <c:v>-700</c:v>
                </c:pt>
                <c:pt idx="85">
                  <c:v>-1300</c:v>
                </c:pt>
                <c:pt idx="86">
                  <c:v>-300</c:v>
                </c:pt>
                <c:pt idx="87">
                  <c:v>-150</c:v>
                </c:pt>
                <c:pt idx="88">
                  <c:v>-300</c:v>
                </c:pt>
                <c:pt idx="89">
                  <c:v>-3500</c:v>
                </c:pt>
                <c:pt idx="90">
                  <c:v>-750</c:v>
                </c:pt>
                <c:pt idx="91">
                  <c:v>-18000</c:v>
                </c:pt>
                <c:pt idx="92">
                  <c:v>-4000</c:v>
                </c:pt>
                <c:pt idx="93">
                  <c:v>-3000</c:v>
                </c:pt>
                <c:pt idx="94">
                  <c:v>-1500</c:v>
                </c:pt>
                <c:pt idx="95">
                  <c:v>-1000</c:v>
                </c:pt>
                <c:pt idx="96">
                  <c:v>-2800</c:v>
                </c:pt>
                <c:pt idx="97">
                  <c:v>-1600</c:v>
                </c:pt>
                <c:pt idx="98">
                  <c:v>-500</c:v>
                </c:pt>
                <c:pt idx="99">
                  <c:v>-4000</c:v>
                </c:pt>
                <c:pt idx="100">
                  <c:v>-4000</c:v>
                </c:pt>
                <c:pt idx="101">
                  <c:v>-6847.81</c:v>
                </c:pt>
                <c:pt idx="102">
                  <c:v>-89514</c:v>
                </c:pt>
                <c:pt idx="103">
                  <c:v>-2680</c:v>
                </c:pt>
                <c:pt idx="104">
                  <c:v>-11000</c:v>
                </c:pt>
                <c:pt idx="105">
                  <c:v>-1000</c:v>
                </c:pt>
                <c:pt idx="106">
                  <c:v>-2200</c:v>
                </c:pt>
                <c:pt idx="107">
                  <c:v>-59628</c:v>
                </c:pt>
                <c:pt idx="108">
                  <c:v>-10000</c:v>
                </c:pt>
                <c:pt idx="109">
                  <c:v>-13792.1</c:v>
                </c:pt>
                <c:pt idx="110">
                  <c:v>-7536</c:v>
                </c:pt>
                <c:pt idx="111">
                  <c:v>-5000</c:v>
                </c:pt>
                <c:pt idx="112">
                  <c:v>-38888</c:v>
                </c:pt>
                <c:pt idx="113">
                  <c:v>-1476.22</c:v>
                </c:pt>
                <c:pt idx="114">
                  <c:v>-7306.95</c:v>
                </c:pt>
                <c:pt idx="115">
                  <c:v>-95515.83</c:v>
                </c:pt>
                <c:pt idx="116">
                  <c:v>-11000</c:v>
                </c:pt>
                <c:pt idx="117">
                  <c:v>-3820.62</c:v>
                </c:pt>
                <c:pt idx="118">
                  <c:v>-1000</c:v>
                </c:pt>
                <c:pt idx="119">
                  <c:v>-15000</c:v>
                </c:pt>
                <c:pt idx="120">
                  <c:v>-3905</c:v>
                </c:pt>
                <c:pt idx="121">
                  <c:v>-51035</c:v>
                </c:pt>
                <c:pt idx="122">
                  <c:v>-1000</c:v>
                </c:pt>
                <c:pt idx="123">
                  <c:v>-1560</c:v>
                </c:pt>
                <c:pt idx="124">
                  <c:v>-53667.66</c:v>
                </c:pt>
                <c:pt idx="125">
                  <c:v>-26446.44</c:v>
                </c:pt>
                <c:pt idx="126">
                  <c:v>-9754.43</c:v>
                </c:pt>
                <c:pt idx="127">
                  <c:v>-5497.95</c:v>
                </c:pt>
                <c:pt idx="128">
                  <c:v>-3800</c:v>
                </c:pt>
                <c:pt idx="129">
                  <c:v>-35009</c:v>
                </c:pt>
                <c:pt idx="130">
                  <c:v>-3500</c:v>
                </c:pt>
                <c:pt idx="131">
                  <c:v>-3728.53</c:v>
                </c:pt>
                <c:pt idx="132">
                  <c:v>-48739</c:v>
                </c:pt>
                <c:pt idx="133">
                  <c:v>0</c:v>
                </c:pt>
                <c:pt idx="134">
                  <c:v>-1949.56</c:v>
                </c:pt>
                <c:pt idx="135">
                  <c:v>-1000</c:v>
                </c:pt>
                <c:pt idx="136">
                  <c:v>-6000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-500</c:v>
                </c:pt>
                <c:pt idx="141">
                  <c:v>-40000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-700</c:v>
                </c:pt>
                <c:pt idx="146">
                  <c:v>-8500</c:v>
                </c:pt>
                <c:pt idx="147">
                  <c:v>-9800</c:v>
                </c:pt>
                <c:pt idx="148">
                  <c:v>-1000</c:v>
                </c:pt>
                <c:pt idx="149">
                  <c:v>-3600</c:v>
                </c:pt>
                <c:pt idx="150">
                  <c:v>-6200</c:v>
                </c:pt>
                <c:pt idx="151">
                  <c:v>-16200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-2000</c:v>
                </c:pt>
                <c:pt idx="157">
                  <c:v>-500</c:v>
                </c:pt>
                <c:pt idx="158">
                  <c:v>-1000</c:v>
                </c:pt>
                <c:pt idx="159">
                  <c:v>-1400</c:v>
                </c:pt>
                <c:pt idx="160">
                  <c:v>-1000</c:v>
                </c:pt>
                <c:pt idx="161">
                  <c:v>-13200</c:v>
                </c:pt>
                <c:pt idx="162">
                  <c:v>-22000</c:v>
                </c:pt>
                <c:pt idx="163">
                  <c:v>-33500</c:v>
                </c:pt>
                <c:pt idx="164">
                  <c:v>-16400</c:v>
                </c:pt>
                <c:pt idx="165">
                  <c:v>-2200</c:v>
                </c:pt>
                <c:pt idx="166">
                  <c:v>-3500</c:v>
                </c:pt>
                <c:pt idx="167">
                  <c:v>-2500</c:v>
                </c:pt>
                <c:pt idx="168">
                  <c:v>-2500</c:v>
                </c:pt>
                <c:pt idx="169">
                  <c:v>-3800</c:v>
                </c:pt>
                <c:pt idx="170">
                  <c:v>-1000</c:v>
                </c:pt>
                <c:pt idx="171">
                  <c:v>-20000</c:v>
                </c:pt>
                <c:pt idx="172">
                  <c:v>-500</c:v>
                </c:pt>
                <c:pt idx="173">
                  <c:v>-18000</c:v>
                </c:pt>
                <c:pt idx="174">
                  <c:v>-200</c:v>
                </c:pt>
                <c:pt idx="175">
                  <c:v>-700</c:v>
                </c:pt>
                <c:pt idx="176">
                  <c:v>-12000</c:v>
                </c:pt>
                <c:pt idx="177">
                  <c:v>-3600</c:v>
                </c:pt>
                <c:pt idx="178">
                  <c:v>-200</c:v>
                </c:pt>
                <c:pt idx="179">
                  <c:v>-200</c:v>
                </c:pt>
                <c:pt idx="180">
                  <c:v>-1000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-2400</c:v>
                </c:pt>
                <c:pt idx="185">
                  <c:v>-300</c:v>
                </c:pt>
                <c:pt idx="186">
                  <c:v>-200</c:v>
                </c:pt>
                <c:pt idx="187">
                  <c:v>-100</c:v>
                </c:pt>
                <c:pt idx="188">
                  <c:v>-9000</c:v>
                </c:pt>
                <c:pt idx="189">
                  <c:v>-1100</c:v>
                </c:pt>
                <c:pt idx="190">
                  <c:v>0</c:v>
                </c:pt>
                <c:pt idx="191">
                  <c:v>-5000</c:v>
                </c:pt>
                <c:pt idx="192">
                  <c:v>0</c:v>
                </c:pt>
                <c:pt idx="193">
                  <c:v>0</c:v>
                </c:pt>
                <c:pt idx="194">
                  <c:v>-400</c:v>
                </c:pt>
                <c:pt idx="195">
                  <c:v>-1300</c:v>
                </c:pt>
                <c:pt idx="196">
                  <c:v>-1500</c:v>
                </c:pt>
                <c:pt idx="197">
                  <c:v>-1000</c:v>
                </c:pt>
                <c:pt idx="199">
                  <c:v>-200</c:v>
                </c:pt>
                <c:pt idx="200">
                  <c:v>-250</c:v>
                </c:pt>
                <c:pt idx="202">
                  <c:v>-1300</c:v>
                </c:pt>
                <c:pt idx="203">
                  <c:v>-3000</c:v>
                </c:pt>
                <c:pt idx="204">
                  <c:v>-1400</c:v>
                </c:pt>
                <c:pt idx="205">
                  <c:v>-200</c:v>
                </c:pt>
                <c:pt idx="206">
                  <c:v>-300</c:v>
                </c:pt>
                <c:pt idx="207">
                  <c:v>-3500</c:v>
                </c:pt>
                <c:pt idx="208">
                  <c:v>-150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1-493C-BE43-712C4145791F}"/>
            </c:ext>
          </c:extLst>
        </c:ser>
        <c:ser>
          <c:idx val="2"/>
          <c:order val="2"/>
          <c:tx>
            <c:strRef>
              <c:f>CommitteeDetails!$D$2:$D$3</c:f>
              <c:strCache>
                <c:ptCount val="1"/>
                <c:pt idx="0">
                  <c:v>Budget 2024 (11/25/23) FC Recommended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CommitteeDetails!$A$4:$A$241</c:f>
              <c:multiLvlStrCache>
                <c:ptCount val="213"/>
                <c:lvl>
                  <c:pt idx="0">
                    <c:v>4001 Classis Assessments</c:v>
                  </c:pt>
                  <c:pt idx="1">
                    <c:v>4012 Non Pledge Contributions</c:v>
                  </c:pt>
                  <c:pt idx="2">
                    <c:v>4013 Vespers Offering</c:v>
                  </c:pt>
                  <c:pt idx="3">
                    <c:v>4014 Easter Offering</c:v>
                  </c:pt>
                  <c:pt idx="4">
                    <c:v>4015 Christmas Offering</c:v>
                  </c:pt>
                  <c:pt idx="5">
                    <c:v>4016 Thanksgiving Offering</c:v>
                  </c:pt>
                  <c:pt idx="6">
                    <c:v>4017 Special Offerings</c:v>
                  </c:pt>
                  <c:pt idx="7">
                    <c:v>4022 Wednesday Lunch</c:v>
                  </c:pt>
                  <c:pt idx="8">
                    <c:v>4023 Online Giving</c:v>
                  </c:pt>
                  <c:pt idx="9">
                    <c:v>4024 Senior High Mission Trip income</c:v>
                  </c:pt>
                  <c:pt idx="10">
                    <c:v>4025 Concert Series</c:v>
                  </c:pt>
                  <c:pt idx="11">
                    <c:v>4026 Audio/Visual Technology</c:v>
                  </c:pt>
                  <c:pt idx="12">
                    <c:v>4010 Current Year Pledges</c:v>
                  </c:pt>
                  <c:pt idx="13">
                    <c:v>4021 Charitable Distributions</c:v>
                  </c:pt>
                  <c:pt idx="14">
                    <c:v>2215 Checking Account</c:v>
                  </c:pt>
                  <c:pt idx="15">
                    <c:v>4041 Endowment Income</c:v>
                  </c:pt>
                  <c:pt idx="16">
                    <c:v>4043 Schermerhorn Income</c:v>
                  </c:pt>
                  <c:pt idx="17">
                    <c:v>4044 Birch Income</c:v>
                  </c:pt>
                  <c:pt idx="18">
                    <c:v>4061 McDonald (Covenant)</c:v>
                  </c:pt>
                  <c:pt idx="19">
                    <c:v>4062 Covenant Fund Income</c:v>
                  </c:pt>
                  <c:pt idx="20">
                    <c:v>4063 Covenant Income for M&amp;B</c:v>
                  </c:pt>
                  <c:pt idx="21">
                    <c:v>4045 UP Mission Fund Income</c:v>
                  </c:pt>
                  <c:pt idx="22">
                    <c:v>4049 Tercentenary Income</c:v>
                  </c:pt>
                  <c:pt idx="23">
                    <c:v>4052 Facility Use Income</c:v>
                  </c:pt>
                  <c:pt idx="24">
                    <c:v>4053 Misc Income</c:v>
                  </c:pt>
                  <c:pt idx="25">
                    <c:v>4054 Rental Income</c:v>
                  </c:pt>
                  <c:pt idx="26">
                    <c:v>4055 Holiday/Memorial Flowers income</c:v>
                  </c:pt>
                  <c:pt idx="27">
                    <c:v>4056 Chancel Guild Income/Cook Trust</c:v>
                  </c:pt>
                  <c:pt idx="28">
                    <c:v>4057 Scholarship from Education Fund income</c:v>
                  </c:pt>
                  <c:pt idx="29">
                    <c:v>6404 Period./Books/Newsp.for ass. pastor</c:v>
                  </c:pt>
                  <c:pt idx="30">
                    <c:v>6405 Library Books</c:v>
                  </c:pt>
                  <c:pt idx="31">
                    <c:v>6409 Scholarship from Education Fund expence</c:v>
                  </c:pt>
                  <c:pt idx="32">
                    <c:v>6410 Devotional Literature/Small groups Literature</c:v>
                  </c:pt>
                  <c:pt idx="33">
                    <c:v>6420 Guest Spearkers and Adult Forum</c:v>
                  </c:pt>
                  <c:pt idx="34">
                    <c:v>6430 Lenten Programming</c:v>
                  </c:pt>
                  <c:pt idx="35">
                    <c:v>6435 Library Periodicals &amp; Fees</c:v>
                  </c:pt>
                  <c:pt idx="36">
                    <c:v>6440 Resources (Adult Ed.)</c:v>
                  </c:pt>
                  <c:pt idx="37">
                    <c:v>6445 Adult Retreats and Workshops</c:v>
                  </c:pt>
                  <c:pt idx="38">
                    <c:v>6450 Small Groups</c:v>
                  </c:pt>
                  <c:pt idx="39">
                    <c:v>6460 Library Supplies &amp; Equipment</c:v>
                  </c:pt>
                  <c:pt idx="40">
                    <c:v>8110 Archives &amp; Restoration</c:v>
                  </c:pt>
                  <c:pt idx="41">
                    <c:v>8111 Four Chaplains(6 people)</c:v>
                  </c:pt>
                  <c:pt idx="42">
                    <c:v>8125 Supplies Archives</c:v>
                  </c:pt>
                  <c:pt idx="43">
                    <c:v>6505 Honorariums</c:v>
                  </c:pt>
                  <c:pt idx="44">
                    <c:v>6515 Resources Grief Booklets</c:v>
                  </c:pt>
                  <c:pt idx="45">
                    <c:v>6520 Care &amp; Support Materials</c:v>
                  </c:pt>
                  <c:pt idx="46">
                    <c:v>6521 Prayer Shawl</c:v>
                  </c:pt>
                  <c:pt idx="47">
                    <c:v>6522 Flowers Support &amp; Care</c:v>
                  </c:pt>
                  <c:pt idx="48">
                    <c:v>9111 Advertising</c:v>
                  </c:pt>
                  <c:pt idx="49">
                    <c:v>9112 Website</c:v>
                  </c:pt>
                  <c:pt idx="50">
                    <c:v>9113 Communication Technology</c:v>
                  </c:pt>
                  <c:pt idx="51">
                    <c:v>9114 Volunteer Needs</c:v>
                  </c:pt>
                  <c:pt idx="52">
                    <c:v>9115 Paper</c:v>
                  </c:pt>
                  <c:pt idx="53">
                    <c:v>9116 Supplies</c:v>
                  </c:pt>
                  <c:pt idx="54">
                    <c:v>6806 Composting</c:v>
                  </c:pt>
                  <c:pt idx="55">
                    <c:v>6807 Supplies</c:v>
                  </c:pt>
                  <c:pt idx="56">
                    <c:v>6808 Recycled Paper</c:v>
                  </c:pt>
                  <c:pt idx="57">
                    <c:v>6809 Media</c:v>
                  </c:pt>
                  <c:pt idx="58">
                    <c:v>8005 Audit and Consulting</c:v>
                  </c:pt>
                  <c:pt idx="59">
                    <c:v>8010 Classis Assessments</c:v>
                  </c:pt>
                  <c:pt idx="60">
                    <c:v>8015 Insurance</c:v>
                  </c:pt>
                  <c:pt idx="61">
                    <c:v>8020 990 Preparation Expense</c:v>
                  </c:pt>
                  <c:pt idx="62">
                    <c:v>8022 Finance Charge Online Giving</c:v>
                  </c:pt>
                  <c:pt idx="63">
                    <c:v>8025 NYS Unemployment Insurance</c:v>
                  </c:pt>
                  <c:pt idx="64">
                    <c:v>8030 Offering Envelopes</c:v>
                  </c:pt>
                  <c:pt idx="65">
                    <c:v>8035 Payroll Processing</c:v>
                  </c:pt>
                  <c:pt idx="66">
                    <c:v>8040 Stewardship</c:v>
                  </c:pt>
                  <c:pt idx="67">
                    <c:v>6303 Undesignated and Emergency</c:v>
                  </c:pt>
                  <c:pt idx="68">
                    <c:v>6305 Education (M&amp;B)</c:v>
                  </c:pt>
                  <c:pt idx="69">
                    <c:v>6310 Local Concerns</c:v>
                  </c:pt>
                  <c:pt idx="70">
                    <c:v>6315 National Oversseas</c:v>
                  </c:pt>
                  <c:pt idx="71">
                    <c:v>6319 Minister Discretionary (Sr Pastor)</c:v>
                  </c:pt>
                  <c:pt idx="72">
                    <c:v>6322 Ministers Discretionary (Assoc. Pastor)</c:v>
                  </c:pt>
                  <c:pt idx="73">
                    <c:v>6323 Albany Synod Programs</c:v>
                  </c:pt>
                  <c:pt idx="74">
                    <c:v>6324 Camp Fowler support (M&amp;B)</c:v>
                  </c:pt>
                  <c:pt idx="75">
                    <c:v>6325 Special Offerings</c:v>
                  </c:pt>
                  <c:pt idx="76">
                    <c:v>6326 UP Mission</c:v>
                  </c:pt>
                  <c:pt idx="77">
                    <c:v>6350 Other Covenant Programs</c:v>
                  </c:pt>
                  <c:pt idx="78">
                    <c:v>6351 Approved Covenant Programs</c:v>
                  </c:pt>
                  <c:pt idx="79">
                    <c:v>6356 Lunn Office</c:v>
                  </c:pt>
                  <c:pt idx="80">
                    <c:v>6360 Small Grants</c:v>
                  </c:pt>
                  <c:pt idx="81">
                    <c:v>6366 Wednesday Lunch</c:v>
                  </c:pt>
                  <c:pt idx="82">
                    <c:v>6367 Mission &amp; Volunteer Expense</c:v>
                  </c:pt>
                  <c:pt idx="83">
                    <c:v>6368 Kitchen supplies</c:v>
                  </c:pt>
                  <c:pt idx="84">
                    <c:v>6369 To Go Containers</c:v>
                  </c:pt>
                  <c:pt idx="85">
                    <c:v>6605 Churchwide Social Events</c:v>
                  </c:pt>
                  <c:pt idx="86">
                    <c:v>6610 Coffee Hour</c:v>
                  </c:pt>
                  <c:pt idx="87">
                    <c:v>6620 Supplies Hospitality</c:v>
                  </c:pt>
                  <c:pt idx="88">
                    <c:v>6705 Membership Committee</c:v>
                  </c:pt>
                  <c:pt idx="89">
                    <c:v>9005 Computer Maint/Repair/Internet</c:v>
                  </c:pt>
                  <c:pt idx="90">
                    <c:v>9010 Consistory Expense</c:v>
                  </c:pt>
                  <c:pt idx="91">
                    <c:v>9015 Copier/Cannon rent./Maint.</c:v>
                  </c:pt>
                  <c:pt idx="92">
                    <c:v>9020 Equipment</c:v>
                  </c:pt>
                  <c:pt idx="93">
                    <c:v>9025 Office Supplies</c:v>
                  </c:pt>
                  <c:pt idx="94">
                    <c:v>9030 Other Admin Expense</c:v>
                  </c:pt>
                  <c:pt idx="95">
                    <c:v>9035 Paper</c:v>
                  </c:pt>
                  <c:pt idx="96">
                    <c:v>9040 Postage</c:v>
                  </c:pt>
                  <c:pt idx="97">
                    <c:v>9045 Printing</c:v>
                  </c:pt>
                  <c:pt idx="98">
                    <c:v>9055 Staff Searches</c:v>
                  </c:pt>
                  <c:pt idx="99">
                    <c:v>9060 Telephone &amp; Internet</c:v>
                  </c:pt>
                  <c:pt idx="100">
                    <c:v>9061 Contract Services/Zoom/Google...</c:v>
                  </c:pt>
                  <c:pt idx="101">
                    <c:v>5002 FICA Administration</c:v>
                  </c:pt>
                  <c:pt idx="102">
                    <c:v>5003 Wages Administration</c:v>
                  </c:pt>
                  <c:pt idx="103">
                    <c:v>5004 Retirement Administration</c:v>
                  </c:pt>
                  <c:pt idx="104">
                    <c:v>5005 Medical Administration</c:v>
                  </c:pt>
                  <c:pt idx="105">
                    <c:v>5006 Continuing Education Administration</c:v>
                  </c:pt>
                  <c:pt idx="106">
                    <c:v>5011 Continuing Ed Sr. Pastor</c:v>
                  </c:pt>
                  <c:pt idx="107">
                    <c:v>5013 Wages Sr. Pastor</c:v>
                  </c:pt>
                  <c:pt idx="108">
                    <c:v>5014 Medical Sr. Pastor</c:v>
                  </c:pt>
                  <c:pt idx="109">
                    <c:v>5015 Retirement Sr. Pastor</c:v>
                  </c:pt>
                  <c:pt idx="110">
                    <c:v>5016 Social Security Offset Sr. Pastor</c:v>
                  </c:pt>
                  <c:pt idx="111">
                    <c:v>5017 Business &amp; Auto Sr. Pastor</c:v>
                  </c:pt>
                  <c:pt idx="112">
                    <c:v>5018 Housing Sr. Pastor</c:v>
                  </c:pt>
                  <c:pt idx="113">
                    <c:v>5019 Disability &amp; Life Sr. Pastor</c:v>
                  </c:pt>
                  <c:pt idx="114">
                    <c:v>5032 FICA Maintenance (Property)</c:v>
                  </c:pt>
                  <c:pt idx="115">
                    <c:v>5033 Wages Maintenance (Property)</c:v>
                  </c:pt>
                  <c:pt idx="116">
                    <c:v>5034 Medical Maintenance (Property)</c:v>
                  </c:pt>
                  <c:pt idx="117">
                    <c:v>5035 Retirement Maintenance (Property)</c:v>
                  </c:pt>
                  <c:pt idx="118">
                    <c:v>5036 Continuing Education (Property)</c:v>
                  </c:pt>
                  <c:pt idx="119">
                    <c:v>5037 Houskeeping staff (new position)</c:v>
                  </c:pt>
                  <c:pt idx="120">
                    <c:v>5042 FICA Music</c:v>
                  </c:pt>
                  <c:pt idx="121">
                    <c:v>5043 Wages Music</c:v>
                  </c:pt>
                  <c:pt idx="122">
                    <c:v>5044 Continuing Education Music</c:v>
                  </c:pt>
                  <c:pt idx="123">
                    <c:v>5051 Continuing Ed (Assoc Pastor)</c:v>
                  </c:pt>
                  <c:pt idx="124">
                    <c:v>5053 Wages (Assoc Pastor)</c:v>
                  </c:pt>
                  <c:pt idx="125">
                    <c:v>5054 Medical (Assoc Pastor)</c:v>
                  </c:pt>
                  <c:pt idx="126">
                    <c:v>5055 Retirement (Assoc Pastor)</c:v>
                  </c:pt>
                  <c:pt idx="127">
                    <c:v>5056 Social Security Offset (Assoc Pastor)</c:v>
                  </c:pt>
                  <c:pt idx="128">
                    <c:v>5057 Business &amp; Auto (Assoc Pastor)</c:v>
                  </c:pt>
                  <c:pt idx="129">
                    <c:v>5058 Housing Expense (Assoc Pastor)</c:v>
                  </c:pt>
                  <c:pt idx="130">
                    <c:v>5059 Disability/Life (Assoc Pastor)</c:v>
                  </c:pt>
                  <c:pt idx="131">
                    <c:v>5072 FICA Youth</c:v>
                  </c:pt>
                  <c:pt idx="132">
                    <c:v>5073 Wages Youth</c:v>
                  </c:pt>
                  <c:pt idx="133">
                    <c:v>5074 Health Insurance Youth</c:v>
                  </c:pt>
                  <c:pt idx="134">
                    <c:v>5075 Retirement Youth</c:v>
                  </c:pt>
                  <c:pt idx="135">
                    <c:v>5080 Continuing Education Youth</c:v>
                  </c:pt>
                  <c:pt idx="136">
                    <c:v>6373 Wages Lunch Coordinator</c:v>
                  </c:pt>
                  <c:pt idx="137">
                    <c:v>6374 FICA Lunch Coordinator</c:v>
                  </c:pt>
                  <c:pt idx="138">
                    <c:v>6375 Continuing Education Lunch Coordinator</c:v>
                  </c:pt>
                  <c:pt idx="139">
                    <c:v>9007 Audio Visual Contract Services (replaced by 6004 in Worship)</c:v>
                  </c:pt>
                  <c:pt idx="140">
                    <c:v>9050 Staff Development Administration</c:v>
                  </c:pt>
                  <c:pt idx="141">
                    <c:v>9121 Wages Communication Specialist</c:v>
                  </c:pt>
                  <c:pt idx="142">
                    <c:v>9122 FICA Communication Specialist</c:v>
                  </c:pt>
                  <c:pt idx="143">
                    <c:v>9123 Retirement Communication Speicalist</c:v>
                  </c:pt>
                  <c:pt idx="144">
                    <c:v>9125 Continuing Education Communications Specialist</c:v>
                  </c:pt>
                  <c:pt idx="145">
                    <c:v>7010 Electricity 10N Church</c:v>
                  </c:pt>
                  <c:pt idx="146">
                    <c:v>7015 Electricity 12N Church</c:v>
                  </c:pt>
                  <c:pt idx="147">
                    <c:v>7020 Electricity 8N Church</c:v>
                  </c:pt>
                  <c:pt idx="148">
                    <c:v>7025 Electricity Parking Lot</c:v>
                  </c:pt>
                  <c:pt idx="149">
                    <c:v>7040 Fuel 10N Church</c:v>
                  </c:pt>
                  <c:pt idx="150">
                    <c:v>7045 Fuel 12N Church</c:v>
                  </c:pt>
                  <c:pt idx="151">
                    <c:v>7050 Fuel 8N Church</c:v>
                  </c:pt>
                  <c:pt idx="152">
                    <c:v>7051 Solar 10 N Church</c:v>
                  </c:pt>
                  <c:pt idx="153">
                    <c:v>7052 Solar 12N Church</c:v>
                  </c:pt>
                  <c:pt idx="154">
                    <c:v>7053 Solar 8N Church</c:v>
                  </c:pt>
                  <c:pt idx="155">
                    <c:v>7054 Solar Parking Lot</c:v>
                  </c:pt>
                  <c:pt idx="156">
                    <c:v>7001 Custodian Fee/Other serv. Fee</c:v>
                  </c:pt>
                  <c:pt idx="157">
                    <c:v>7030 Energy Improvements</c:v>
                  </c:pt>
                  <c:pt idx="158">
                    <c:v>7035 Equipment (Maint.)</c:v>
                  </c:pt>
                  <c:pt idx="159">
                    <c:v>7055 Grounds Upkeep</c:v>
                  </c:pt>
                  <c:pt idx="160">
                    <c:v>7070 Misc Grounds Supplies</c:v>
                  </c:pt>
                  <c:pt idx="161">
                    <c:v>7075 Regular Services</c:v>
                  </c:pt>
                  <c:pt idx="162">
                    <c:v>7080 Repairs/Maint 10N Church</c:v>
                  </c:pt>
                  <c:pt idx="163">
                    <c:v>7085 Repairs/Maint 12N Church</c:v>
                  </c:pt>
                  <c:pt idx="164">
                    <c:v>7090 Repairs/Maint 8N Church</c:v>
                  </c:pt>
                  <c:pt idx="165">
                    <c:v>7095 Security</c:v>
                  </c:pt>
                  <c:pt idx="166">
                    <c:v>7100 Supplies/Cleaning</c:v>
                  </c:pt>
                  <c:pt idx="167">
                    <c:v>7105 Supplies/Food (Maint.)</c:v>
                  </c:pt>
                  <c:pt idx="168">
                    <c:v>7110 Supplies/Materials (Maint.)</c:v>
                  </c:pt>
                  <c:pt idx="169">
                    <c:v>7115 Taxes &amp; Water</c:v>
                  </c:pt>
                  <c:pt idx="170">
                    <c:v>7120 Operational Maintenance</c:v>
                  </c:pt>
                  <c:pt idx="171">
                    <c:v>7121 Building Expense (unanticipated repairs)</c:v>
                  </c:pt>
                  <c:pt idx="172">
                    <c:v>7122 Vale Cemetery upkeep</c:v>
                  </c:pt>
                  <c:pt idx="173">
                    <c:v>6004 Audio Visual Contract Services</c:v>
                  </c:pt>
                  <c:pt idx="174">
                    <c:v>6005 Communion</c:v>
                  </c:pt>
                  <c:pt idx="175">
                    <c:v>6015 Honorarim (Pulpit Organ)</c:v>
                  </c:pt>
                  <c:pt idx="176">
                    <c:v>6016 Organ Repair</c:v>
                  </c:pt>
                  <c:pt idx="177">
                    <c:v>6020 Instrument Maintenance</c:v>
                  </c:pt>
                  <c:pt idx="178">
                    <c:v>6025 Misc Music Expense</c:v>
                  </c:pt>
                  <c:pt idx="179">
                    <c:v>6030 Misc Worship Expense</c:v>
                  </c:pt>
                  <c:pt idx="180">
                    <c:v>6035 Music and Rights</c:v>
                  </c:pt>
                  <c:pt idx="181">
                    <c:v>6036 Choir Robes</c:v>
                  </c:pt>
                  <c:pt idx="182">
                    <c:v>6040 Childrens Choir</c:v>
                  </c:pt>
                  <c:pt idx="183">
                    <c:v>6045 Handbells</c:v>
                  </c:pt>
                  <c:pt idx="184">
                    <c:v>6050 Musicians</c:v>
                  </c:pt>
                  <c:pt idx="185">
                    <c:v>6065 Special Worship</c:v>
                  </c:pt>
                  <c:pt idx="186">
                    <c:v>6066 Orff Program</c:v>
                  </c:pt>
                  <c:pt idx="187">
                    <c:v>6070 Ushers</c:v>
                  </c:pt>
                  <c:pt idx="188">
                    <c:v>6075 Vespers</c:v>
                  </c:pt>
                  <c:pt idx="189">
                    <c:v>6076 Holiday/Memorial Flowers expenses</c:v>
                  </c:pt>
                  <c:pt idx="190">
                    <c:v>6077 Audio sound expenses</c:v>
                  </c:pt>
                  <c:pt idx="191">
                    <c:v>6078 Audio Sound /Video Streaming expenses</c:v>
                  </c:pt>
                  <c:pt idx="192">
                    <c:v>6079 Miscast Cabaret</c:v>
                  </c:pt>
                  <c:pt idx="193">
                    <c:v>6080 Art Series</c:v>
                  </c:pt>
                  <c:pt idx="194">
                    <c:v>6081 Art Display Expence</c:v>
                  </c:pt>
                  <c:pt idx="195">
                    <c:v>6082 Candle,Oil,Wreth Exp.</c:v>
                  </c:pt>
                  <c:pt idx="196">
                    <c:v>6083 Vesting for Sanctuary</c:v>
                  </c:pt>
                  <c:pt idx="197">
                    <c:v>6084 Chancel Guild expenses/Cook Trust</c:v>
                  </c:pt>
                  <c:pt idx="198">
                    <c:v>6105 Audio/Visual Church School</c:v>
                  </c:pt>
                  <c:pt idx="199">
                    <c:v>6110 Confirmation/Communion</c:v>
                  </c:pt>
                  <c:pt idx="200">
                    <c:v>6115 Curriculum Church School</c:v>
                  </c:pt>
                  <c:pt idx="201">
                    <c:v>6116 Childrens Library</c:v>
                  </c:pt>
                  <c:pt idx="202">
                    <c:v>6120 Family Programming</c:v>
                  </c:pt>
                  <c:pt idx="203">
                    <c:v>6121 Camp Fowler scholarships</c:v>
                  </c:pt>
                  <c:pt idx="204">
                    <c:v>6124 Junior and Senior Youth</c:v>
                  </c:pt>
                  <c:pt idx="205">
                    <c:v>6126 Misc. Education Expense</c:v>
                  </c:pt>
                  <c:pt idx="206">
                    <c:v>6130 Recognition/Development</c:v>
                  </c:pt>
                  <c:pt idx="207">
                    <c:v>6135 Senior High Mission Trip</c:v>
                  </c:pt>
                  <c:pt idx="208">
                    <c:v>6145 Special Youth Service</c:v>
                  </c:pt>
                  <c:pt idx="209">
                    <c:v>6150 Food, Church School</c:v>
                  </c:pt>
                  <c:pt idx="210">
                    <c:v>6155 Supplies, Church School</c:v>
                  </c:pt>
                  <c:pt idx="211">
                    <c:v>6160 Supplies Kinderwyk</c:v>
                  </c:pt>
                  <c:pt idx="212">
                    <c:v>6165 Vacation Bible School</c:v>
                  </c:pt>
                </c:lvl>
                <c:lvl>
                  <c:pt idx="0">
                    <c:v>Contributions</c:v>
                  </c:pt>
                  <c:pt idx="12">
                    <c:v>Contributions - pledge</c:v>
                  </c:pt>
                  <c:pt idx="14">
                    <c:v>Investment Income - 1. Endowment + Checking Account</c:v>
                  </c:pt>
                  <c:pt idx="16">
                    <c:v>Investment Income - 2. Schermerhorn and Birch Funds</c:v>
                  </c:pt>
                  <c:pt idx="18">
                    <c:v>Investment Income - 3. Covenant Fund</c:v>
                  </c:pt>
                  <c:pt idx="21">
                    <c:v>Investment Income - 4. UP Mission</c:v>
                  </c:pt>
                  <c:pt idx="22">
                    <c:v>Investment Income - 5. Tercentenary</c:v>
                  </c:pt>
                  <c:pt idx="23">
                    <c:v>Other income</c:v>
                  </c:pt>
                  <c:pt idx="29">
                    <c:v>Adult Ed</c:v>
                  </c:pt>
                  <c:pt idx="40">
                    <c:v>Archives</c:v>
                  </c:pt>
                  <c:pt idx="43">
                    <c:v>Care &amp; Support</c:v>
                  </c:pt>
                  <c:pt idx="48">
                    <c:v>Communications</c:v>
                  </c:pt>
                  <c:pt idx="54">
                    <c:v>Creation Care</c:v>
                  </c:pt>
                  <c:pt idx="58">
                    <c:v>Finance</c:v>
                  </c:pt>
                  <c:pt idx="67">
                    <c:v>M&amp;B</c:v>
                  </c:pt>
                  <c:pt idx="85">
                    <c:v>Membership</c:v>
                  </c:pt>
                  <c:pt idx="89">
                    <c:v>Office</c:v>
                  </c:pt>
                  <c:pt idx="101">
                    <c:v>Personnel</c:v>
                  </c:pt>
                  <c:pt idx="145">
                    <c:v>Property - gas&amp;electric</c:v>
                  </c:pt>
                  <c:pt idx="156">
                    <c:v>Property - misc + repairs</c:v>
                  </c:pt>
                  <c:pt idx="173">
                    <c:v>Worship</c:v>
                  </c:pt>
                  <c:pt idx="198">
                    <c:v>Youth Ed</c:v>
                  </c:pt>
                </c:lvl>
                <c:lvl>
                  <c:pt idx="0">
                    <c:v>In</c:v>
                  </c:pt>
                  <c:pt idx="29">
                    <c:v>Out</c:v>
                  </c:pt>
                </c:lvl>
              </c:multiLvlStrCache>
            </c:multiLvlStrRef>
          </c:cat>
          <c:val>
            <c:numRef>
              <c:f>CommitteeDetails!$D$4:$D$241</c:f>
              <c:numCache>
                <c:formatCode>_("$"* #,##0_);_("$"* \(#,##0\);_("$"* "-"??_);_(@_)</c:formatCode>
                <c:ptCount val="213"/>
                <c:pt idx="0">
                  <c:v>14000</c:v>
                </c:pt>
                <c:pt idx="1">
                  <c:v>8000</c:v>
                </c:pt>
                <c:pt idx="2">
                  <c:v>10000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1000</c:v>
                </c:pt>
                <c:pt idx="7">
                  <c:v>8000</c:v>
                </c:pt>
                <c:pt idx="8">
                  <c:v>200</c:v>
                </c:pt>
                <c:pt idx="10">
                  <c:v>0</c:v>
                </c:pt>
                <c:pt idx="12">
                  <c:v>369050.00000000012</c:v>
                </c:pt>
                <c:pt idx="13">
                  <c:v>32500</c:v>
                </c:pt>
                <c:pt idx="14">
                  <c:v>0</c:v>
                </c:pt>
                <c:pt idx="15">
                  <c:v>208078.08945</c:v>
                </c:pt>
                <c:pt idx="16">
                  <c:v>140000</c:v>
                </c:pt>
                <c:pt idx="17">
                  <c:v>17000</c:v>
                </c:pt>
                <c:pt idx="18">
                  <c:v>68000</c:v>
                </c:pt>
                <c:pt idx="19">
                  <c:v>96767.153749999998</c:v>
                </c:pt>
                <c:pt idx="20">
                  <c:v>100000</c:v>
                </c:pt>
                <c:pt idx="21">
                  <c:v>38881.331472500002</c:v>
                </c:pt>
                <c:pt idx="22">
                  <c:v>26238.100597500001</c:v>
                </c:pt>
                <c:pt idx="23">
                  <c:v>10000</c:v>
                </c:pt>
                <c:pt idx="24">
                  <c:v>3000</c:v>
                </c:pt>
                <c:pt idx="25">
                  <c:v>18000</c:v>
                </c:pt>
                <c:pt idx="26">
                  <c:v>1100</c:v>
                </c:pt>
                <c:pt idx="27">
                  <c:v>1000</c:v>
                </c:pt>
                <c:pt idx="28">
                  <c:v>5000</c:v>
                </c:pt>
                <c:pt idx="29">
                  <c:v>0</c:v>
                </c:pt>
                <c:pt idx="30">
                  <c:v>-400</c:v>
                </c:pt>
                <c:pt idx="31">
                  <c:v>-5000</c:v>
                </c:pt>
                <c:pt idx="32">
                  <c:v>-200</c:v>
                </c:pt>
                <c:pt idx="33">
                  <c:v>-150</c:v>
                </c:pt>
                <c:pt idx="34">
                  <c:v>-450</c:v>
                </c:pt>
                <c:pt idx="35">
                  <c:v>-180</c:v>
                </c:pt>
                <c:pt idx="36">
                  <c:v>-150</c:v>
                </c:pt>
                <c:pt idx="37">
                  <c:v>-800</c:v>
                </c:pt>
                <c:pt idx="38">
                  <c:v>-150</c:v>
                </c:pt>
                <c:pt idx="39">
                  <c:v>-150</c:v>
                </c:pt>
                <c:pt idx="40">
                  <c:v>-1925</c:v>
                </c:pt>
                <c:pt idx="41">
                  <c:v>-750</c:v>
                </c:pt>
                <c:pt idx="42">
                  <c:v>-650</c:v>
                </c:pt>
                <c:pt idx="43">
                  <c:v>-300</c:v>
                </c:pt>
                <c:pt idx="44">
                  <c:v>-200</c:v>
                </c:pt>
                <c:pt idx="45">
                  <c:v>-500</c:v>
                </c:pt>
                <c:pt idx="46">
                  <c:v>-100</c:v>
                </c:pt>
                <c:pt idx="47">
                  <c:v>-300</c:v>
                </c:pt>
                <c:pt idx="48">
                  <c:v>-1000</c:v>
                </c:pt>
                <c:pt idx="49">
                  <c:v>-1000</c:v>
                </c:pt>
                <c:pt idx="50">
                  <c:v>-1500</c:v>
                </c:pt>
                <c:pt idx="51">
                  <c:v>-500</c:v>
                </c:pt>
                <c:pt idx="52">
                  <c:v>-2000</c:v>
                </c:pt>
                <c:pt idx="53">
                  <c:v>-1000</c:v>
                </c:pt>
                <c:pt idx="54">
                  <c:v>-500</c:v>
                </c:pt>
                <c:pt idx="55">
                  <c:v>-1000</c:v>
                </c:pt>
                <c:pt idx="56">
                  <c:v>0</c:v>
                </c:pt>
                <c:pt idx="57">
                  <c:v>-1000</c:v>
                </c:pt>
                <c:pt idx="58">
                  <c:v>-20000</c:v>
                </c:pt>
                <c:pt idx="59">
                  <c:v>-38000</c:v>
                </c:pt>
                <c:pt idx="60">
                  <c:v>-33000</c:v>
                </c:pt>
                <c:pt idx="61">
                  <c:v>-2000</c:v>
                </c:pt>
                <c:pt idx="62">
                  <c:v>-1000</c:v>
                </c:pt>
                <c:pt idx="63">
                  <c:v>-6000</c:v>
                </c:pt>
                <c:pt idx="64">
                  <c:v>-250</c:v>
                </c:pt>
                <c:pt idx="65">
                  <c:v>-5000</c:v>
                </c:pt>
                <c:pt idx="66">
                  <c:v>-200</c:v>
                </c:pt>
                <c:pt idx="67">
                  <c:v>0</c:v>
                </c:pt>
                <c:pt idx="68">
                  <c:v>-8000</c:v>
                </c:pt>
                <c:pt idx="69">
                  <c:v>-16500</c:v>
                </c:pt>
                <c:pt idx="70">
                  <c:v>-28000</c:v>
                </c:pt>
                <c:pt idx="71">
                  <c:v>-1600</c:v>
                </c:pt>
                <c:pt idx="72">
                  <c:v>-1600</c:v>
                </c:pt>
                <c:pt idx="73">
                  <c:v>-6000</c:v>
                </c:pt>
                <c:pt idx="74">
                  <c:v>-7500</c:v>
                </c:pt>
                <c:pt idx="75">
                  <c:v>-10000</c:v>
                </c:pt>
                <c:pt idx="76">
                  <c:v>-35000</c:v>
                </c:pt>
                <c:pt idx="77">
                  <c:v>0</c:v>
                </c:pt>
                <c:pt idx="78">
                  <c:v>0</c:v>
                </c:pt>
                <c:pt idx="79">
                  <c:v>-200</c:v>
                </c:pt>
                <c:pt idx="80">
                  <c:v>0</c:v>
                </c:pt>
                <c:pt idx="81">
                  <c:v>-10000</c:v>
                </c:pt>
                <c:pt idx="82">
                  <c:v>-200</c:v>
                </c:pt>
                <c:pt idx="83">
                  <c:v>-1500</c:v>
                </c:pt>
                <c:pt idx="84">
                  <c:v>-700</c:v>
                </c:pt>
                <c:pt idx="85">
                  <c:v>-1300</c:v>
                </c:pt>
                <c:pt idx="86">
                  <c:v>-300</c:v>
                </c:pt>
                <c:pt idx="87">
                  <c:v>-150</c:v>
                </c:pt>
                <c:pt idx="88">
                  <c:v>-300</c:v>
                </c:pt>
                <c:pt idx="89">
                  <c:v>-3500</c:v>
                </c:pt>
                <c:pt idx="90">
                  <c:v>-750</c:v>
                </c:pt>
                <c:pt idx="91">
                  <c:v>-18000</c:v>
                </c:pt>
                <c:pt idx="92">
                  <c:v>-4000</c:v>
                </c:pt>
                <c:pt idx="93">
                  <c:v>-3000</c:v>
                </c:pt>
                <c:pt idx="94">
                  <c:v>-1500</c:v>
                </c:pt>
                <c:pt idx="95">
                  <c:v>-1000</c:v>
                </c:pt>
                <c:pt idx="96">
                  <c:v>-2800</c:v>
                </c:pt>
                <c:pt idx="97">
                  <c:v>-1600</c:v>
                </c:pt>
                <c:pt idx="98">
                  <c:v>-500</c:v>
                </c:pt>
                <c:pt idx="99">
                  <c:v>-4000</c:v>
                </c:pt>
                <c:pt idx="100">
                  <c:v>-4000</c:v>
                </c:pt>
                <c:pt idx="101">
                  <c:v>-6847.81</c:v>
                </c:pt>
                <c:pt idx="102">
                  <c:v>-89514</c:v>
                </c:pt>
                <c:pt idx="103">
                  <c:v>-2680</c:v>
                </c:pt>
                <c:pt idx="104">
                  <c:v>-11000</c:v>
                </c:pt>
                <c:pt idx="105">
                  <c:v>-1000</c:v>
                </c:pt>
                <c:pt idx="106">
                  <c:v>-2200</c:v>
                </c:pt>
                <c:pt idx="107">
                  <c:v>-59628</c:v>
                </c:pt>
                <c:pt idx="108">
                  <c:v>-10000</c:v>
                </c:pt>
                <c:pt idx="109">
                  <c:v>-13792.1</c:v>
                </c:pt>
                <c:pt idx="110">
                  <c:v>-7536</c:v>
                </c:pt>
                <c:pt idx="111">
                  <c:v>-5000</c:v>
                </c:pt>
                <c:pt idx="112">
                  <c:v>-38888</c:v>
                </c:pt>
                <c:pt idx="113">
                  <c:v>-1476.22</c:v>
                </c:pt>
                <c:pt idx="114">
                  <c:v>-7306.95</c:v>
                </c:pt>
                <c:pt idx="115">
                  <c:v>-95515.83</c:v>
                </c:pt>
                <c:pt idx="116">
                  <c:v>-11000</c:v>
                </c:pt>
                <c:pt idx="117">
                  <c:v>-3820.62</c:v>
                </c:pt>
                <c:pt idx="118">
                  <c:v>-1000</c:v>
                </c:pt>
                <c:pt idx="119">
                  <c:v>-15000</c:v>
                </c:pt>
                <c:pt idx="120">
                  <c:v>-3905</c:v>
                </c:pt>
                <c:pt idx="121">
                  <c:v>-51035</c:v>
                </c:pt>
                <c:pt idx="122">
                  <c:v>-1000</c:v>
                </c:pt>
                <c:pt idx="123">
                  <c:v>-1560</c:v>
                </c:pt>
                <c:pt idx="124">
                  <c:v>-53667.66</c:v>
                </c:pt>
                <c:pt idx="125">
                  <c:v>-26446.44</c:v>
                </c:pt>
                <c:pt idx="126">
                  <c:v>-9754.43</c:v>
                </c:pt>
                <c:pt idx="127">
                  <c:v>-5497.95</c:v>
                </c:pt>
                <c:pt idx="128">
                  <c:v>-3800</c:v>
                </c:pt>
                <c:pt idx="129">
                  <c:v>-35009</c:v>
                </c:pt>
                <c:pt idx="130">
                  <c:v>-3500</c:v>
                </c:pt>
                <c:pt idx="131">
                  <c:v>-3728.53</c:v>
                </c:pt>
                <c:pt idx="132">
                  <c:v>-48739</c:v>
                </c:pt>
                <c:pt idx="133">
                  <c:v>0</c:v>
                </c:pt>
                <c:pt idx="134">
                  <c:v>-1949.56</c:v>
                </c:pt>
                <c:pt idx="135">
                  <c:v>-1000</c:v>
                </c:pt>
                <c:pt idx="136">
                  <c:v>-6000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-700</c:v>
                </c:pt>
                <c:pt idx="146">
                  <c:v>-8500</c:v>
                </c:pt>
                <c:pt idx="147">
                  <c:v>-9800</c:v>
                </c:pt>
                <c:pt idx="148">
                  <c:v>-1000</c:v>
                </c:pt>
                <c:pt idx="149">
                  <c:v>-3600</c:v>
                </c:pt>
                <c:pt idx="150">
                  <c:v>-6200</c:v>
                </c:pt>
                <c:pt idx="151">
                  <c:v>-16200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-2000</c:v>
                </c:pt>
                <c:pt idx="157">
                  <c:v>-500</c:v>
                </c:pt>
                <c:pt idx="158">
                  <c:v>-1000</c:v>
                </c:pt>
                <c:pt idx="159">
                  <c:v>-1400</c:v>
                </c:pt>
                <c:pt idx="160">
                  <c:v>-1000</c:v>
                </c:pt>
                <c:pt idx="161">
                  <c:v>-13200</c:v>
                </c:pt>
                <c:pt idx="162">
                  <c:v>-22000</c:v>
                </c:pt>
                <c:pt idx="163">
                  <c:v>-33500</c:v>
                </c:pt>
                <c:pt idx="164">
                  <c:v>-16400</c:v>
                </c:pt>
                <c:pt idx="165">
                  <c:v>-2200</c:v>
                </c:pt>
                <c:pt idx="166">
                  <c:v>-3500</c:v>
                </c:pt>
                <c:pt idx="167">
                  <c:v>-2500</c:v>
                </c:pt>
                <c:pt idx="168">
                  <c:v>-2500</c:v>
                </c:pt>
                <c:pt idx="169">
                  <c:v>-3800</c:v>
                </c:pt>
                <c:pt idx="170">
                  <c:v>-1000</c:v>
                </c:pt>
                <c:pt idx="171">
                  <c:v>-20000</c:v>
                </c:pt>
                <c:pt idx="172">
                  <c:v>-500</c:v>
                </c:pt>
                <c:pt idx="173">
                  <c:v>-18000</c:v>
                </c:pt>
                <c:pt idx="174">
                  <c:v>-200</c:v>
                </c:pt>
                <c:pt idx="175">
                  <c:v>-700</c:v>
                </c:pt>
                <c:pt idx="176">
                  <c:v>-12000</c:v>
                </c:pt>
                <c:pt idx="177">
                  <c:v>-3600</c:v>
                </c:pt>
                <c:pt idx="178">
                  <c:v>-200</c:v>
                </c:pt>
                <c:pt idx="179">
                  <c:v>-200</c:v>
                </c:pt>
                <c:pt idx="180">
                  <c:v>-1000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-2400</c:v>
                </c:pt>
                <c:pt idx="185">
                  <c:v>-300</c:v>
                </c:pt>
                <c:pt idx="186">
                  <c:v>-200</c:v>
                </c:pt>
                <c:pt idx="187">
                  <c:v>-100</c:v>
                </c:pt>
                <c:pt idx="188">
                  <c:v>-9000</c:v>
                </c:pt>
                <c:pt idx="189">
                  <c:v>-1100</c:v>
                </c:pt>
                <c:pt idx="190">
                  <c:v>0</c:v>
                </c:pt>
                <c:pt idx="191">
                  <c:v>-5000</c:v>
                </c:pt>
                <c:pt idx="192">
                  <c:v>0</c:v>
                </c:pt>
                <c:pt idx="193">
                  <c:v>0</c:v>
                </c:pt>
                <c:pt idx="194">
                  <c:v>-400</c:v>
                </c:pt>
                <c:pt idx="195">
                  <c:v>-1300</c:v>
                </c:pt>
                <c:pt idx="196">
                  <c:v>-1500</c:v>
                </c:pt>
                <c:pt idx="197">
                  <c:v>-1000</c:v>
                </c:pt>
                <c:pt idx="199">
                  <c:v>-200</c:v>
                </c:pt>
                <c:pt idx="200">
                  <c:v>-250</c:v>
                </c:pt>
                <c:pt idx="202">
                  <c:v>-1300</c:v>
                </c:pt>
                <c:pt idx="203">
                  <c:v>-3000</c:v>
                </c:pt>
                <c:pt idx="204">
                  <c:v>-1400</c:v>
                </c:pt>
                <c:pt idx="205">
                  <c:v>-200</c:v>
                </c:pt>
                <c:pt idx="206">
                  <c:v>-300</c:v>
                </c:pt>
                <c:pt idx="207">
                  <c:v>-3500</c:v>
                </c:pt>
                <c:pt idx="208">
                  <c:v>-150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1-493C-BE43-712C4145791F}"/>
            </c:ext>
          </c:extLst>
        </c:ser>
        <c:ser>
          <c:idx val="3"/>
          <c:order val="3"/>
          <c:tx>
            <c:strRef>
              <c:f>CommitteeDetails!$E$2:$E$3</c:f>
              <c:strCache>
                <c:ptCount val="1"/>
                <c:pt idx="0">
                  <c:v>Budget 2024 (12/21/23) Consistory Balanced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CommitteeDetails!$A$4:$A$241</c:f>
              <c:multiLvlStrCache>
                <c:ptCount val="213"/>
                <c:lvl>
                  <c:pt idx="0">
                    <c:v>4001 Classis Assessments</c:v>
                  </c:pt>
                  <c:pt idx="1">
                    <c:v>4012 Non Pledge Contributions</c:v>
                  </c:pt>
                  <c:pt idx="2">
                    <c:v>4013 Vespers Offering</c:v>
                  </c:pt>
                  <c:pt idx="3">
                    <c:v>4014 Easter Offering</c:v>
                  </c:pt>
                  <c:pt idx="4">
                    <c:v>4015 Christmas Offering</c:v>
                  </c:pt>
                  <c:pt idx="5">
                    <c:v>4016 Thanksgiving Offering</c:v>
                  </c:pt>
                  <c:pt idx="6">
                    <c:v>4017 Special Offerings</c:v>
                  </c:pt>
                  <c:pt idx="7">
                    <c:v>4022 Wednesday Lunch</c:v>
                  </c:pt>
                  <c:pt idx="8">
                    <c:v>4023 Online Giving</c:v>
                  </c:pt>
                  <c:pt idx="9">
                    <c:v>4024 Senior High Mission Trip income</c:v>
                  </c:pt>
                  <c:pt idx="10">
                    <c:v>4025 Concert Series</c:v>
                  </c:pt>
                  <c:pt idx="11">
                    <c:v>4026 Audio/Visual Technology</c:v>
                  </c:pt>
                  <c:pt idx="12">
                    <c:v>4010 Current Year Pledges</c:v>
                  </c:pt>
                  <c:pt idx="13">
                    <c:v>4021 Charitable Distributions</c:v>
                  </c:pt>
                  <c:pt idx="14">
                    <c:v>2215 Checking Account</c:v>
                  </c:pt>
                  <c:pt idx="15">
                    <c:v>4041 Endowment Income</c:v>
                  </c:pt>
                  <c:pt idx="16">
                    <c:v>4043 Schermerhorn Income</c:v>
                  </c:pt>
                  <c:pt idx="17">
                    <c:v>4044 Birch Income</c:v>
                  </c:pt>
                  <c:pt idx="18">
                    <c:v>4061 McDonald (Covenant)</c:v>
                  </c:pt>
                  <c:pt idx="19">
                    <c:v>4062 Covenant Fund Income</c:v>
                  </c:pt>
                  <c:pt idx="20">
                    <c:v>4063 Covenant Income for M&amp;B</c:v>
                  </c:pt>
                  <c:pt idx="21">
                    <c:v>4045 UP Mission Fund Income</c:v>
                  </c:pt>
                  <c:pt idx="22">
                    <c:v>4049 Tercentenary Income</c:v>
                  </c:pt>
                  <c:pt idx="23">
                    <c:v>4052 Facility Use Income</c:v>
                  </c:pt>
                  <c:pt idx="24">
                    <c:v>4053 Misc Income</c:v>
                  </c:pt>
                  <c:pt idx="25">
                    <c:v>4054 Rental Income</c:v>
                  </c:pt>
                  <c:pt idx="26">
                    <c:v>4055 Holiday/Memorial Flowers income</c:v>
                  </c:pt>
                  <c:pt idx="27">
                    <c:v>4056 Chancel Guild Income/Cook Trust</c:v>
                  </c:pt>
                  <c:pt idx="28">
                    <c:v>4057 Scholarship from Education Fund income</c:v>
                  </c:pt>
                  <c:pt idx="29">
                    <c:v>6404 Period./Books/Newsp.for ass. pastor</c:v>
                  </c:pt>
                  <c:pt idx="30">
                    <c:v>6405 Library Books</c:v>
                  </c:pt>
                  <c:pt idx="31">
                    <c:v>6409 Scholarship from Education Fund expence</c:v>
                  </c:pt>
                  <c:pt idx="32">
                    <c:v>6410 Devotional Literature/Small groups Literature</c:v>
                  </c:pt>
                  <c:pt idx="33">
                    <c:v>6420 Guest Spearkers and Adult Forum</c:v>
                  </c:pt>
                  <c:pt idx="34">
                    <c:v>6430 Lenten Programming</c:v>
                  </c:pt>
                  <c:pt idx="35">
                    <c:v>6435 Library Periodicals &amp; Fees</c:v>
                  </c:pt>
                  <c:pt idx="36">
                    <c:v>6440 Resources (Adult Ed.)</c:v>
                  </c:pt>
                  <c:pt idx="37">
                    <c:v>6445 Adult Retreats and Workshops</c:v>
                  </c:pt>
                  <c:pt idx="38">
                    <c:v>6450 Small Groups</c:v>
                  </c:pt>
                  <c:pt idx="39">
                    <c:v>6460 Library Supplies &amp; Equipment</c:v>
                  </c:pt>
                  <c:pt idx="40">
                    <c:v>8110 Archives &amp; Restoration</c:v>
                  </c:pt>
                  <c:pt idx="41">
                    <c:v>8111 Four Chaplains(6 people)</c:v>
                  </c:pt>
                  <c:pt idx="42">
                    <c:v>8125 Supplies Archives</c:v>
                  </c:pt>
                  <c:pt idx="43">
                    <c:v>6505 Honorariums</c:v>
                  </c:pt>
                  <c:pt idx="44">
                    <c:v>6515 Resources Grief Booklets</c:v>
                  </c:pt>
                  <c:pt idx="45">
                    <c:v>6520 Care &amp; Support Materials</c:v>
                  </c:pt>
                  <c:pt idx="46">
                    <c:v>6521 Prayer Shawl</c:v>
                  </c:pt>
                  <c:pt idx="47">
                    <c:v>6522 Flowers Support &amp; Care</c:v>
                  </c:pt>
                  <c:pt idx="48">
                    <c:v>9111 Advertising</c:v>
                  </c:pt>
                  <c:pt idx="49">
                    <c:v>9112 Website</c:v>
                  </c:pt>
                  <c:pt idx="50">
                    <c:v>9113 Communication Technology</c:v>
                  </c:pt>
                  <c:pt idx="51">
                    <c:v>9114 Volunteer Needs</c:v>
                  </c:pt>
                  <c:pt idx="52">
                    <c:v>9115 Paper</c:v>
                  </c:pt>
                  <c:pt idx="53">
                    <c:v>9116 Supplies</c:v>
                  </c:pt>
                  <c:pt idx="54">
                    <c:v>6806 Composting</c:v>
                  </c:pt>
                  <c:pt idx="55">
                    <c:v>6807 Supplies</c:v>
                  </c:pt>
                  <c:pt idx="56">
                    <c:v>6808 Recycled Paper</c:v>
                  </c:pt>
                  <c:pt idx="57">
                    <c:v>6809 Media</c:v>
                  </c:pt>
                  <c:pt idx="58">
                    <c:v>8005 Audit and Consulting</c:v>
                  </c:pt>
                  <c:pt idx="59">
                    <c:v>8010 Classis Assessments</c:v>
                  </c:pt>
                  <c:pt idx="60">
                    <c:v>8015 Insurance</c:v>
                  </c:pt>
                  <c:pt idx="61">
                    <c:v>8020 990 Preparation Expense</c:v>
                  </c:pt>
                  <c:pt idx="62">
                    <c:v>8022 Finance Charge Online Giving</c:v>
                  </c:pt>
                  <c:pt idx="63">
                    <c:v>8025 NYS Unemployment Insurance</c:v>
                  </c:pt>
                  <c:pt idx="64">
                    <c:v>8030 Offering Envelopes</c:v>
                  </c:pt>
                  <c:pt idx="65">
                    <c:v>8035 Payroll Processing</c:v>
                  </c:pt>
                  <c:pt idx="66">
                    <c:v>8040 Stewardship</c:v>
                  </c:pt>
                  <c:pt idx="67">
                    <c:v>6303 Undesignated and Emergency</c:v>
                  </c:pt>
                  <c:pt idx="68">
                    <c:v>6305 Education (M&amp;B)</c:v>
                  </c:pt>
                  <c:pt idx="69">
                    <c:v>6310 Local Concerns</c:v>
                  </c:pt>
                  <c:pt idx="70">
                    <c:v>6315 National Oversseas</c:v>
                  </c:pt>
                  <c:pt idx="71">
                    <c:v>6319 Minister Discretionary (Sr Pastor)</c:v>
                  </c:pt>
                  <c:pt idx="72">
                    <c:v>6322 Ministers Discretionary (Assoc. Pastor)</c:v>
                  </c:pt>
                  <c:pt idx="73">
                    <c:v>6323 Albany Synod Programs</c:v>
                  </c:pt>
                  <c:pt idx="74">
                    <c:v>6324 Camp Fowler support (M&amp;B)</c:v>
                  </c:pt>
                  <c:pt idx="75">
                    <c:v>6325 Special Offerings</c:v>
                  </c:pt>
                  <c:pt idx="76">
                    <c:v>6326 UP Mission</c:v>
                  </c:pt>
                  <c:pt idx="77">
                    <c:v>6350 Other Covenant Programs</c:v>
                  </c:pt>
                  <c:pt idx="78">
                    <c:v>6351 Approved Covenant Programs</c:v>
                  </c:pt>
                  <c:pt idx="79">
                    <c:v>6356 Lunn Office</c:v>
                  </c:pt>
                  <c:pt idx="80">
                    <c:v>6360 Small Grants</c:v>
                  </c:pt>
                  <c:pt idx="81">
                    <c:v>6366 Wednesday Lunch</c:v>
                  </c:pt>
                  <c:pt idx="82">
                    <c:v>6367 Mission &amp; Volunteer Expense</c:v>
                  </c:pt>
                  <c:pt idx="83">
                    <c:v>6368 Kitchen supplies</c:v>
                  </c:pt>
                  <c:pt idx="84">
                    <c:v>6369 To Go Containers</c:v>
                  </c:pt>
                  <c:pt idx="85">
                    <c:v>6605 Churchwide Social Events</c:v>
                  </c:pt>
                  <c:pt idx="86">
                    <c:v>6610 Coffee Hour</c:v>
                  </c:pt>
                  <c:pt idx="87">
                    <c:v>6620 Supplies Hospitality</c:v>
                  </c:pt>
                  <c:pt idx="88">
                    <c:v>6705 Membership Committee</c:v>
                  </c:pt>
                  <c:pt idx="89">
                    <c:v>9005 Computer Maint/Repair/Internet</c:v>
                  </c:pt>
                  <c:pt idx="90">
                    <c:v>9010 Consistory Expense</c:v>
                  </c:pt>
                  <c:pt idx="91">
                    <c:v>9015 Copier/Cannon rent./Maint.</c:v>
                  </c:pt>
                  <c:pt idx="92">
                    <c:v>9020 Equipment</c:v>
                  </c:pt>
                  <c:pt idx="93">
                    <c:v>9025 Office Supplies</c:v>
                  </c:pt>
                  <c:pt idx="94">
                    <c:v>9030 Other Admin Expense</c:v>
                  </c:pt>
                  <c:pt idx="95">
                    <c:v>9035 Paper</c:v>
                  </c:pt>
                  <c:pt idx="96">
                    <c:v>9040 Postage</c:v>
                  </c:pt>
                  <c:pt idx="97">
                    <c:v>9045 Printing</c:v>
                  </c:pt>
                  <c:pt idx="98">
                    <c:v>9055 Staff Searches</c:v>
                  </c:pt>
                  <c:pt idx="99">
                    <c:v>9060 Telephone &amp; Internet</c:v>
                  </c:pt>
                  <c:pt idx="100">
                    <c:v>9061 Contract Services/Zoom/Google...</c:v>
                  </c:pt>
                  <c:pt idx="101">
                    <c:v>5002 FICA Administration</c:v>
                  </c:pt>
                  <c:pt idx="102">
                    <c:v>5003 Wages Administration</c:v>
                  </c:pt>
                  <c:pt idx="103">
                    <c:v>5004 Retirement Administration</c:v>
                  </c:pt>
                  <c:pt idx="104">
                    <c:v>5005 Medical Administration</c:v>
                  </c:pt>
                  <c:pt idx="105">
                    <c:v>5006 Continuing Education Administration</c:v>
                  </c:pt>
                  <c:pt idx="106">
                    <c:v>5011 Continuing Ed Sr. Pastor</c:v>
                  </c:pt>
                  <c:pt idx="107">
                    <c:v>5013 Wages Sr. Pastor</c:v>
                  </c:pt>
                  <c:pt idx="108">
                    <c:v>5014 Medical Sr. Pastor</c:v>
                  </c:pt>
                  <c:pt idx="109">
                    <c:v>5015 Retirement Sr. Pastor</c:v>
                  </c:pt>
                  <c:pt idx="110">
                    <c:v>5016 Social Security Offset Sr. Pastor</c:v>
                  </c:pt>
                  <c:pt idx="111">
                    <c:v>5017 Business &amp; Auto Sr. Pastor</c:v>
                  </c:pt>
                  <c:pt idx="112">
                    <c:v>5018 Housing Sr. Pastor</c:v>
                  </c:pt>
                  <c:pt idx="113">
                    <c:v>5019 Disability &amp; Life Sr. Pastor</c:v>
                  </c:pt>
                  <c:pt idx="114">
                    <c:v>5032 FICA Maintenance (Property)</c:v>
                  </c:pt>
                  <c:pt idx="115">
                    <c:v>5033 Wages Maintenance (Property)</c:v>
                  </c:pt>
                  <c:pt idx="116">
                    <c:v>5034 Medical Maintenance (Property)</c:v>
                  </c:pt>
                  <c:pt idx="117">
                    <c:v>5035 Retirement Maintenance (Property)</c:v>
                  </c:pt>
                  <c:pt idx="118">
                    <c:v>5036 Continuing Education (Property)</c:v>
                  </c:pt>
                  <c:pt idx="119">
                    <c:v>5037 Houskeeping staff (new position)</c:v>
                  </c:pt>
                  <c:pt idx="120">
                    <c:v>5042 FICA Music</c:v>
                  </c:pt>
                  <c:pt idx="121">
                    <c:v>5043 Wages Music</c:v>
                  </c:pt>
                  <c:pt idx="122">
                    <c:v>5044 Continuing Education Music</c:v>
                  </c:pt>
                  <c:pt idx="123">
                    <c:v>5051 Continuing Ed (Assoc Pastor)</c:v>
                  </c:pt>
                  <c:pt idx="124">
                    <c:v>5053 Wages (Assoc Pastor)</c:v>
                  </c:pt>
                  <c:pt idx="125">
                    <c:v>5054 Medical (Assoc Pastor)</c:v>
                  </c:pt>
                  <c:pt idx="126">
                    <c:v>5055 Retirement (Assoc Pastor)</c:v>
                  </c:pt>
                  <c:pt idx="127">
                    <c:v>5056 Social Security Offset (Assoc Pastor)</c:v>
                  </c:pt>
                  <c:pt idx="128">
                    <c:v>5057 Business &amp; Auto (Assoc Pastor)</c:v>
                  </c:pt>
                  <c:pt idx="129">
                    <c:v>5058 Housing Expense (Assoc Pastor)</c:v>
                  </c:pt>
                  <c:pt idx="130">
                    <c:v>5059 Disability/Life (Assoc Pastor)</c:v>
                  </c:pt>
                  <c:pt idx="131">
                    <c:v>5072 FICA Youth</c:v>
                  </c:pt>
                  <c:pt idx="132">
                    <c:v>5073 Wages Youth</c:v>
                  </c:pt>
                  <c:pt idx="133">
                    <c:v>5074 Health Insurance Youth</c:v>
                  </c:pt>
                  <c:pt idx="134">
                    <c:v>5075 Retirement Youth</c:v>
                  </c:pt>
                  <c:pt idx="135">
                    <c:v>5080 Continuing Education Youth</c:v>
                  </c:pt>
                  <c:pt idx="136">
                    <c:v>6373 Wages Lunch Coordinator</c:v>
                  </c:pt>
                  <c:pt idx="137">
                    <c:v>6374 FICA Lunch Coordinator</c:v>
                  </c:pt>
                  <c:pt idx="138">
                    <c:v>6375 Continuing Education Lunch Coordinator</c:v>
                  </c:pt>
                  <c:pt idx="139">
                    <c:v>9007 Audio Visual Contract Services (replaced by 6004 in Worship)</c:v>
                  </c:pt>
                  <c:pt idx="140">
                    <c:v>9050 Staff Development Administration</c:v>
                  </c:pt>
                  <c:pt idx="141">
                    <c:v>9121 Wages Communication Specialist</c:v>
                  </c:pt>
                  <c:pt idx="142">
                    <c:v>9122 FICA Communication Specialist</c:v>
                  </c:pt>
                  <c:pt idx="143">
                    <c:v>9123 Retirement Communication Speicalist</c:v>
                  </c:pt>
                  <c:pt idx="144">
                    <c:v>9125 Continuing Education Communications Specialist</c:v>
                  </c:pt>
                  <c:pt idx="145">
                    <c:v>7010 Electricity 10N Church</c:v>
                  </c:pt>
                  <c:pt idx="146">
                    <c:v>7015 Electricity 12N Church</c:v>
                  </c:pt>
                  <c:pt idx="147">
                    <c:v>7020 Electricity 8N Church</c:v>
                  </c:pt>
                  <c:pt idx="148">
                    <c:v>7025 Electricity Parking Lot</c:v>
                  </c:pt>
                  <c:pt idx="149">
                    <c:v>7040 Fuel 10N Church</c:v>
                  </c:pt>
                  <c:pt idx="150">
                    <c:v>7045 Fuel 12N Church</c:v>
                  </c:pt>
                  <c:pt idx="151">
                    <c:v>7050 Fuel 8N Church</c:v>
                  </c:pt>
                  <c:pt idx="152">
                    <c:v>7051 Solar 10 N Church</c:v>
                  </c:pt>
                  <c:pt idx="153">
                    <c:v>7052 Solar 12N Church</c:v>
                  </c:pt>
                  <c:pt idx="154">
                    <c:v>7053 Solar 8N Church</c:v>
                  </c:pt>
                  <c:pt idx="155">
                    <c:v>7054 Solar Parking Lot</c:v>
                  </c:pt>
                  <c:pt idx="156">
                    <c:v>7001 Custodian Fee/Other serv. Fee</c:v>
                  </c:pt>
                  <c:pt idx="157">
                    <c:v>7030 Energy Improvements</c:v>
                  </c:pt>
                  <c:pt idx="158">
                    <c:v>7035 Equipment (Maint.)</c:v>
                  </c:pt>
                  <c:pt idx="159">
                    <c:v>7055 Grounds Upkeep</c:v>
                  </c:pt>
                  <c:pt idx="160">
                    <c:v>7070 Misc Grounds Supplies</c:v>
                  </c:pt>
                  <c:pt idx="161">
                    <c:v>7075 Regular Services</c:v>
                  </c:pt>
                  <c:pt idx="162">
                    <c:v>7080 Repairs/Maint 10N Church</c:v>
                  </c:pt>
                  <c:pt idx="163">
                    <c:v>7085 Repairs/Maint 12N Church</c:v>
                  </c:pt>
                  <c:pt idx="164">
                    <c:v>7090 Repairs/Maint 8N Church</c:v>
                  </c:pt>
                  <c:pt idx="165">
                    <c:v>7095 Security</c:v>
                  </c:pt>
                  <c:pt idx="166">
                    <c:v>7100 Supplies/Cleaning</c:v>
                  </c:pt>
                  <c:pt idx="167">
                    <c:v>7105 Supplies/Food (Maint.)</c:v>
                  </c:pt>
                  <c:pt idx="168">
                    <c:v>7110 Supplies/Materials (Maint.)</c:v>
                  </c:pt>
                  <c:pt idx="169">
                    <c:v>7115 Taxes &amp; Water</c:v>
                  </c:pt>
                  <c:pt idx="170">
                    <c:v>7120 Operational Maintenance</c:v>
                  </c:pt>
                  <c:pt idx="171">
                    <c:v>7121 Building Expense (unanticipated repairs)</c:v>
                  </c:pt>
                  <c:pt idx="172">
                    <c:v>7122 Vale Cemetery upkeep</c:v>
                  </c:pt>
                  <c:pt idx="173">
                    <c:v>6004 Audio Visual Contract Services</c:v>
                  </c:pt>
                  <c:pt idx="174">
                    <c:v>6005 Communion</c:v>
                  </c:pt>
                  <c:pt idx="175">
                    <c:v>6015 Honorarim (Pulpit Organ)</c:v>
                  </c:pt>
                  <c:pt idx="176">
                    <c:v>6016 Organ Repair</c:v>
                  </c:pt>
                  <c:pt idx="177">
                    <c:v>6020 Instrument Maintenance</c:v>
                  </c:pt>
                  <c:pt idx="178">
                    <c:v>6025 Misc Music Expense</c:v>
                  </c:pt>
                  <c:pt idx="179">
                    <c:v>6030 Misc Worship Expense</c:v>
                  </c:pt>
                  <c:pt idx="180">
                    <c:v>6035 Music and Rights</c:v>
                  </c:pt>
                  <c:pt idx="181">
                    <c:v>6036 Choir Robes</c:v>
                  </c:pt>
                  <c:pt idx="182">
                    <c:v>6040 Childrens Choir</c:v>
                  </c:pt>
                  <c:pt idx="183">
                    <c:v>6045 Handbells</c:v>
                  </c:pt>
                  <c:pt idx="184">
                    <c:v>6050 Musicians</c:v>
                  </c:pt>
                  <c:pt idx="185">
                    <c:v>6065 Special Worship</c:v>
                  </c:pt>
                  <c:pt idx="186">
                    <c:v>6066 Orff Program</c:v>
                  </c:pt>
                  <c:pt idx="187">
                    <c:v>6070 Ushers</c:v>
                  </c:pt>
                  <c:pt idx="188">
                    <c:v>6075 Vespers</c:v>
                  </c:pt>
                  <c:pt idx="189">
                    <c:v>6076 Holiday/Memorial Flowers expenses</c:v>
                  </c:pt>
                  <c:pt idx="190">
                    <c:v>6077 Audio sound expenses</c:v>
                  </c:pt>
                  <c:pt idx="191">
                    <c:v>6078 Audio Sound /Video Streaming expenses</c:v>
                  </c:pt>
                  <c:pt idx="192">
                    <c:v>6079 Miscast Cabaret</c:v>
                  </c:pt>
                  <c:pt idx="193">
                    <c:v>6080 Art Series</c:v>
                  </c:pt>
                  <c:pt idx="194">
                    <c:v>6081 Art Display Expence</c:v>
                  </c:pt>
                  <c:pt idx="195">
                    <c:v>6082 Candle,Oil,Wreth Exp.</c:v>
                  </c:pt>
                  <c:pt idx="196">
                    <c:v>6083 Vesting for Sanctuary</c:v>
                  </c:pt>
                  <c:pt idx="197">
                    <c:v>6084 Chancel Guild expenses/Cook Trust</c:v>
                  </c:pt>
                  <c:pt idx="198">
                    <c:v>6105 Audio/Visual Church School</c:v>
                  </c:pt>
                  <c:pt idx="199">
                    <c:v>6110 Confirmation/Communion</c:v>
                  </c:pt>
                  <c:pt idx="200">
                    <c:v>6115 Curriculum Church School</c:v>
                  </c:pt>
                  <c:pt idx="201">
                    <c:v>6116 Childrens Library</c:v>
                  </c:pt>
                  <c:pt idx="202">
                    <c:v>6120 Family Programming</c:v>
                  </c:pt>
                  <c:pt idx="203">
                    <c:v>6121 Camp Fowler scholarships</c:v>
                  </c:pt>
                  <c:pt idx="204">
                    <c:v>6124 Junior and Senior Youth</c:v>
                  </c:pt>
                  <c:pt idx="205">
                    <c:v>6126 Misc. Education Expense</c:v>
                  </c:pt>
                  <c:pt idx="206">
                    <c:v>6130 Recognition/Development</c:v>
                  </c:pt>
                  <c:pt idx="207">
                    <c:v>6135 Senior High Mission Trip</c:v>
                  </c:pt>
                  <c:pt idx="208">
                    <c:v>6145 Special Youth Service</c:v>
                  </c:pt>
                  <c:pt idx="209">
                    <c:v>6150 Food, Church School</c:v>
                  </c:pt>
                  <c:pt idx="210">
                    <c:v>6155 Supplies, Church School</c:v>
                  </c:pt>
                  <c:pt idx="211">
                    <c:v>6160 Supplies Kinderwyk</c:v>
                  </c:pt>
                  <c:pt idx="212">
                    <c:v>6165 Vacation Bible School</c:v>
                  </c:pt>
                </c:lvl>
                <c:lvl>
                  <c:pt idx="0">
                    <c:v>Contributions</c:v>
                  </c:pt>
                  <c:pt idx="12">
                    <c:v>Contributions - pledge</c:v>
                  </c:pt>
                  <c:pt idx="14">
                    <c:v>Investment Income - 1. Endowment + Checking Account</c:v>
                  </c:pt>
                  <c:pt idx="16">
                    <c:v>Investment Income - 2. Schermerhorn and Birch Funds</c:v>
                  </c:pt>
                  <c:pt idx="18">
                    <c:v>Investment Income - 3. Covenant Fund</c:v>
                  </c:pt>
                  <c:pt idx="21">
                    <c:v>Investment Income - 4. UP Mission</c:v>
                  </c:pt>
                  <c:pt idx="22">
                    <c:v>Investment Income - 5. Tercentenary</c:v>
                  </c:pt>
                  <c:pt idx="23">
                    <c:v>Other income</c:v>
                  </c:pt>
                  <c:pt idx="29">
                    <c:v>Adult Ed</c:v>
                  </c:pt>
                  <c:pt idx="40">
                    <c:v>Archives</c:v>
                  </c:pt>
                  <c:pt idx="43">
                    <c:v>Care &amp; Support</c:v>
                  </c:pt>
                  <c:pt idx="48">
                    <c:v>Communications</c:v>
                  </c:pt>
                  <c:pt idx="54">
                    <c:v>Creation Care</c:v>
                  </c:pt>
                  <c:pt idx="58">
                    <c:v>Finance</c:v>
                  </c:pt>
                  <c:pt idx="67">
                    <c:v>M&amp;B</c:v>
                  </c:pt>
                  <c:pt idx="85">
                    <c:v>Membership</c:v>
                  </c:pt>
                  <c:pt idx="89">
                    <c:v>Office</c:v>
                  </c:pt>
                  <c:pt idx="101">
                    <c:v>Personnel</c:v>
                  </c:pt>
                  <c:pt idx="145">
                    <c:v>Property - gas&amp;electric</c:v>
                  </c:pt>
                  <c:pt idx="156">
                    <c:v>Property - misc + repairs</c:v>
                  </c:pt>
                  <c:pt idx="173">
                    <c:v>Worship</c:v>
                  </c:pt>
                  <c:pt idx="198">
                    <c:v>Youth Ed</c:v>
                  </c:pt>
                </c:lvl>
                <c:lvl>
                  <c:pt idx="0">
                    <c:v>In</c:v>
                  </c:pt>
                  <c:pt idx="29">
                    <c:v>Out</c:v>
                  </c:pt>
                </c:lvl>
              </c:multiLvlStrCache>
            </c:multiLvlStrRef>
          </c:cat>
          <c:val>
            <c:numRef>
              <c:f>CommitteeDetails!$E$4:$E$241</c:f>
              <c:numCache>
                <c:formatCode>_("$"* #,##0_);_("$"* \(#,##0\);_("$"* "-"??_);_(@_)</c:formatCode>
                <c:ptCount val="213"/>
                <c:pt idx="0">
                  <c:v>14000</c:v>
                </c:pt>
                <c:pt idx="1">
                  <c:v>8000</c:v>
                </c:pt>
                <c:pt idx="2">
                  <c:v>10000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1000</c:v>
                </c:pt>
                <c:pt idx="7">
                  <c:v>8000</c:v>
                </c:pt>
                <c:pt idx="8">
                  <c:v>200</c:v>
                </c:pt>
                <c:pt idx="9">
                  <c:v>9000</c:v>
                </c:pt>
                <c:pt idx="10">
                  <c:v>0</c:v>
                </c:pt>
                <c:pt idx="12">
                  <c:v>369050.00000000012</c:v>
                </c:pt>
                <c:pt idx="13">
                  <c:v>32500</c:v>
                </c:pt>
                <c:pt idx="14">
                  <c:v>0</c:v>
                </c:pt>
                <c:pt idx="15">
                  <c:v>226994</c:v>
                </c:pt>
                <c:pt idx="16">
                  <c:v>140000</c:v>
                </c:pt>
                <c:pt idx="17">
                  <c:v>17000</c:v>
                </c:pt>
                <c:pt idx="18">
                  <c:v>68000</c:v>
                </c:pt>
                <c:pt idx="19">
                  <c:v>96767.153749999998</c:v>
                </c:pt>
                <c:pt idx="20">
                  <c:v>100000</c:v>
                </c:pt>
                <c:pt idx="21">
                  <c:v>38881.331472500002</c:v>
                </c:pt>
                <c:pt idx="22">
                  <c:v>26238.100597500001</c:v>
                </c:pt>
                <c:pt idx="23">
                  <c:v>10000</c:v>
                </c:pt>
                <c:pt idx="24">
                  <c:v>3000</c:v>
                </c:pt>
                <c:pt idx="25">
                  <c:v>18000</c:v>
                </c:pt>
                <c:pt idx="26">
                  <c:v>1100</c:v>
                </c:pt>
                <c:pt idx="27">
                  <c:v>1000</c:v>
                </c:pt>
                <c:pt idx="28">
                  <c:v>5000</c:v>
                </c:pt>
                <c:pt idx="29">
                  <c:v>0</c:v>
                </c:pt>
                <c:pt idx="30">
                  <c:v>-400</c:v>
                </c:pt>
                <c:pt idx="31">
                  <c:v>-5000</c:v>
                </c:pt>
                <c:pt idx="32">
                  <c:v>-200</c:v>
                </c:pt>
                <c:pt idx="33">
                  <c:v>-150</c:v>
                </c:pt>
                <c:pt idx="34">
                  <c:v>-450</c:v>
                </c:pt>
                <c:pt idx="35">
                  <c:v>-180</c:v>
                </c:pt>
                <c:pt idx="36">
                  <c:v>-150</c:v>
                </c:pt>
                <c:pt idx="37">
                  <c:v>-800</c:v>
                </c:pt>
                <c:pt idx="38">
                  <c:v>-150</c:v>
                </c:pt>
                <c:pt idx="39">
                  <c:v>-150</c:v>
                </c:pt>
                <c:pt idx="40">
                  <c:v>-1925</c:v>
                </c:pt>
                <c:pt idx="41">
                  <c:v>-750</c:v>
                </c:pt>
                <c:pt idx="42">
                  <c:v>-650</c:v>
                </c:pt>
                <c:pt idx="43">
                  <c:v>-300</c:v>
                </c:pt>
                <c:pt idx="44">
                  <c:v>-200</c:v>
                </c:pt>
                <c:pt idx="45">
                  <c:v>-500</c:v>
                </c:pt>
                <c:pt idx="46">
                  <c:v>-100</c:v>
                </c:pt>
                <c:pt idx="47">
                  <c:v>-300</c:v>
                </c:pt>
                <c:pt idx="48">
                  <c:v>-1000</c:v>
                </c:pt>
                <c:pt idx="49">
                  <c:v>-1000</c:v>
                </c:pt>
                <c:pt idx="50">
                  <c:v>-1500</c:v>
                </c:pt>
                <c:pt idx="51">
                  <c:v>-500</c:v>
                </c:pt>
                <c:pt idx="52">
                  <c:v>-2000</c:v>
                </c:pt>
                <c:pt idx="53">
                  <c:v>-1000</c:v>
                </c:pt>
                <c:pt idx="54">
                  <c:v>-500</c:v>
                </c:pt>
                <c:pt idx="55">
                  <c:v>-1000</c:v>
                </c:pt>
                <c:pt idx="56">
                  <c:v>0</c:v>
                </c:pt>
                <c:pt idx="57">
                  <c:v>-1000</c:v>
                </c:pt>
                <c:pt idx="58">
                  <c:v>-20000</c:v>
                </c:pt>
                <c:pt idx="59">
                  <c:v>-38000</c:v>
                </c:pt>
                <c:pt idx="60">
                  <c:v>-33000</c:v>
                </c:pt>
                <c:pt idx="61">
                  <c:v>-2000</c:v>
                </c:pt>
                <c:pt idx="62">
                  <c:v>-1000</c:v>
                </c:pt>
                <c:pt idx="63">
                  <c:v>-6000</c:v>
                </c:pt>
                <c:pt idx="64">
                  <c:v>-250</c:v>
                </c:pt>
                <c:pt idx="65">
                  <c:v>-5000</c:v>
                </c:pt>
                <c:pt idx="66">
                  <c:v>-200</c:v>
                </c:pt>
                <c:pt idx="67">
                  <c:v>0</c:v>
                </c:pt>
                <c:pt idx="68">
                  <c:v>-8000</c:v>
                </c:pt>
                <c:pt idx="69">
                  <c:v>-16500</c:v>
                </c:pt>
                <c:pt idx="70">
                  <c:v>-28000</c:v>
                </c:pt>
                <c:pt idx="71">
                  <c:v>-1600</c:v>
                </c:pt>
                <c:pt idx="72">
                  <c:v>-1600</c:v>
                </c:pt>
                <c:pt idx="73">
                  <c:v>-6000</c:v>
                </c:pt>
                <c:pt idx="74">
                  <c:v>-7500</c:v>
                </c:pt>
                <c:pt idx="75">
                  <c:v>-10000</c:v>
                </c:pt>
                <c:pt idx="76">
                  <c:v>-35000</c:v>
                </c:pt>
                <c:pt idx="77">
                  <c:v>0</c:v>
                </c:pt>
                <c:pt idx="78">
                  <c:v>0</c:v>
                </c:pt>
                <c:pt idx="79">
                  <c:v>-200</c:v>
                </c:pt>
                <c:pt idx="80">
                  <c:v>0</c:v>
                </c:pt>
                <c:pt idx="81">
                  <c:v>-10000</c:v>
                </c:pt>
                <c:pt idx="82">
                  <c:v>-200</c:v>
                </c:pt>
                <c:pt idx="83">
                  <c:v>-1500</c:v>
                </c:pt>
                <c:pt idx="84">
                  <c:v>-700</c:v>
                </c:pt>
                <c:pt idx="85">
                  <c:v>-1300</c:v>
                </c:pt>
                <c:pt idx="86">
                  <c:v>-300</c:v>
                </c:pt>
                <c:pt idx="87">
                  <c:v>-150</c:v>
                </c:pt>
                <c:pt idx="88">
                  <c:v>-300</c:v>
                </c:pt>
                <c:pt idx="89">
                  <c:v>-3500</c:v>
                </c:pt>
                <c:pt idx="90">
                  <c:v>-750</c:v>
                </c:pt>
                <c:pt idx="91">
                  <c:v>-18000</c:v>
                </c:pt>
                <c:pt idx="92">
                  <c:v>-4000</c:v>
                </c:pt>
                <c:pt idx="93">
                  <c:v>-3000</c:v>
                </c:pt>
                <c:pt idx="94">
                  <c:v>-1500</c:v>
                </c:pt>
                <c:pt idx="95">
                  <c:v>-1000</c:v>
                </c:pt>
                <c:pt idx="96">
                  <c:v>-3000</c:v>
                </c:pt>
                <c:pt idx="97">
                  <c:v>-2000</c:v>
                </c:pt>
                <c:pt idx="98">
                  <c:v>-500</c:v>
                </c:pt>
                <c:pt idx="99">
                  <c:v>-4500</c:v>
                </c:pt>
                <c:pt idx="100">
                  <c:v>-5000</c:v>
                </c:pt>
                <c:pt idx="101">
                  <c:v>-6618</c:v>
                </c:pt>
                <c:pt idx="102">
                  <c:v>-86513.919999999998</c:v>
                </c:pt>
                <c:pt idx="103">
                  <c:v>-2560</c:v>
                </c:pt>
                <c:pt idx="104">
                  <c:v>-11000</c:v>
                </c:pt>
                <c:pt idx="105">
                  <c:v>-1000</c:v>
                </c:pt>
                <c:pt idx="106">
                  <c:v>-2200</c:v>
                </c:pt>
                <c:pt idx="107">
                  <c:v>-59628</c:v>
                </c:pt>
                <c:pt idx="108">
                  <c:v>-10000</c:v>
                </c:pt>
                <c:pt idx="109">
                  <c:v>-13792.1</c:v>
                </c:pt>
                <c:pt idx="110">
                  <c:v>-7536</c:v>
                </c:pt>
                <c:pt idx="111">
                  <c:v>-5000</c:v>
                </c:pt>
                <c:pt idx="112">
                  <c:v>-38888</c:v>
                </c:pt>
                <c:pt idx="113">
                  <c:v>-1476.22</c:v>
                </c:pt>
                <c:pt idx="114">
                  <c:v>-7306.95</c:v>
                </c:pt>
                <c:pt idx="115">
                  <c:v>-95515.83</c:v>
                </c:pt>
                <c:pt idx="116">
                  <c:v>-11000</c:v>
                </c:pt>
                <c:pt idx="117">
                  <c:v>-3820.62</c:v>
                </c:pt>
                <c:pt idx="118">
                  <c:v>-1000</c:v>
                </c:pt>
                <c:pt idx="119">
                  <c:v>-15000</c:v>
                </c:pt>
                <c:pt idx="120">
                  <c:v>-3905</c:v>
                </c:pt>
                <c:pt idx="121">
                  <c:v>-51035</c:v>
                </c:pt>
                <c:pt idx="122">
                  <c:v>-1000</c:v>
                </c:pt>
                <c:pt idx="123">
                  <c:v>-1560</c:v>
                </c:pt>
                <c:pt idx="124">
                  <c:v>-53667.66</c:v>
                </c:pt>
                <c:pt idx="125">
                  <c:v>-26446.44</c:v>
                </c:pt>
                <c:pt idx="126">
                  <c:v>-9754.43</c:v>
                </c:pt>
                <c:pt idx="127">
                  <c:v>-5497.95</c:v>
                </c:pt>
                <c:pt idx="128">
                  <c:v>-3800</c:v>
                </c:pt>
                <c:pt idx="129">
                  <c:v>-35009</c:v>
                </c:pt>
                <c:pt idx="130">
                  <c:v>-3500</c:v>
                </c:pt>
                <c:pt idx="131">
                  <c:v>-3728.53</c:v>
                </c:pt>
                <c:pt idx="132">
                  <c:v>-48739</c:v>
                </c:pt>
                <c:pt idx="133">
                  <c:v>0</c:v>
                </c:pt>
                <c:pt idx="134">
                  <c:v>-1949.56</c:v>
                </c:pt>
                <c:pt idx="135">
                  <c:v>-1000</c:v>
                </c:pt>
                <c:pt idx="136">
                  <c:v>-6000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-500</c:v>
                </c:pt>
                <c:pt idx="141">
                  <c:v>-20000</c:v>
                </c:pt>
                <c:pt idx="142">
                  <c:v>-1530</c:v>
                </c:pt>
                <c:pt idx="143">
                  <c:v>0</c:v>
                </c:pt>
                <c:pt idx="144">
                  <c:v>0</c:v>
                </c:pt>
                <c:pt idx="145">
                  <c:v>-700</c:v>
                </c:pt>
                <c:pt idx="146">
                  <c:v>-8500</c:v>
                </c:pt>
                <c:pt idx="147">
                  <c:v>-9800</c:v>
                </c:pt>
                <c:pt idx="148">
                  <c:v>-1000</c:v>
                </c:pt>
                <c:pt idx="149">
                  <c:v>-3600</c:v>
                </c:pt>
                <c:pt idx="150">
                  <c:v>-6200</c:v>
                </c:pt>
                <c:pt idx="151">
                  <c:v>-16200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-2000</c:v>
                </c:pt>
                <c:pt idx="157">
                  <c:v>-500</c:v>
                </c:pt>
                <c:pt idx="158">
                  <c:v>-1000</c:v>
                </c:pt>
                <c:pt idx="159">
                  <c:v>-1400</c:v>
                </c:pt>
                <c:pt idx="160">
                  <c:v>-1000</c:v>
                </c:pt>
                <c:pt idx="161">
                  <c:v>-13200</c:v>
                </c:pt>
                <c:pt idx="162">
                  <c:v>-22000</c:v>
                </c:pt>
                <c:pt idx="163">
                  <c:v>-33500</c:v>
                </c:pt>
                <c:pt idx="164">
                  <c:v>-16400</c:v>
                </c:pt>
                <c:pt idx="165">
                  <c:v>-2200</c:v>
                </c:pt>
                <c:pt idx="166">
                  <c:v>-3500</c:v>
                </c:pt>
                <c:pt idx="167">
                  <c:v>-2500</c:v>
                </c:pt>
                <c:pt idx="168">
                  <c:v>-2500</c:v>
                </c:pt>
                <c:pt idx="169">
                  <c:v>-3800</c:v>
                </c:pt>
                <c:pt idx="170">
                  <c:v>-1000</c:v>
                </c:pt>
                <c:pt idx="171">
                  <c:v>-20000</c:v>
                </c:pt>
                <c:pt idx="172">
                  <c:v>-500</c:v>
                </c:pt>
                <c:pt idx="173">
                  <c:v>-18000</c:v>
                </c:pt>
                <c:pt idx="174">
                  <c:v>-200</c:v>
                </c:pt>
                <c:pt idx="175">
                  <c:v>-700</c:v>
                </c:pt>
                <c:pt idx="176">
                  <c:v>-12000</c:v>
                </c:pt>
                <c:pt idx="177">
                  <c:v>-3600</c:v>
                </c:pt>
                <c:pt idx="178">
                  <c:v>-200</c:v>
                </c:pt>
                <c:pt idx="179">
                  <c:v>-200</c:v>
                </c:pt>
                <c:pt idx="180">
                  <c:v>-1000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-2400</c:v>
                </c:pt>
                <c:pt idx="185">
                  <c:v>-300</c:v>
                </c:pt>
                <c:pt idx="186">
                  <c:v>-200</c:v>
                </c:pt>
                <c:pt idx="187">
                  <c:v>-100</c:v>
                </c:pt>
                <c:pt idx="188">
                  <c:v>-9000</c:v>
                </c:pt>
                <c:pt idx="189">
                  <c:v>-1100</c:v>
                </c:pt>
                <c:pt idx="190">
                  <c:v>0</c:v>
                </c:pt>
                <c:pt idx="191">
                  <c:v>-5000</c:v>
                </c:pt>
                <c:pt idx="192">
                  <c:v>0</c:v>
                </c:pt>
                <c:pt idx="193">
                  <c:v>0</c:v>
                </c:pt>
                <c:pt idx="194">
                  <c:v>-400</c:v>
                </c:pt>
                <c:pt idx="195">
                  <c:v>-1300</c:v>
                </c:pt>
                <c:pt idx="196">
                  <c:v>-1500</c:v>
                </c:pt>
                <c:pt idx="197">
                  <c:v>-1000</c:v>
                </c:pt>
                <c:pt idx="199">
                  <c:v>-200</c:v>
                </c:pt>
                <c:pt idx="200">
                  <c:v>-250</c:v>
                </c:pt>
                <c:pt idx="202">
                  <c:v>-1300</c:v>
                </c:pt>
                <c:pt idx="203">
                  <c:v>-3000</c:v>
                </c:pt>
                <c:pt idx="204">
                  <c:v>-1400</c:v>
                </c:pt>
                <c:pt idx="205">
                  <c:v>-200</c:v>
                </c:pt>
                <c:pt idx="206">
                  <c:v>-300</c:v>
                </c:pt>
                <c:pt idx="207">
                  <c:v>-9000</c:v>
                </c:pt>
                <c:pt idx="208">
                  <c:v>-150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1-493C-BE43-712C4145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95583"/>
        <c:axId val="1315080447"/>
      </c:barChart>
      <c:catAx>
        <c:axId val="13071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0447"/>
        <c:crosses val="autoZero"/>
        <c:auto val="1"/>
        <c:lblAlgn val="ctr"/>
        <c:lblOffset val="100"/>
        <c:noMultiLvlLbl val="0"/>
      </c:catAx>
      <c:valAx>
        <c:axId val="13150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[compare_pivot.xlsx]MissionOperationsTerc!PivotTable2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MissionOperationsTerc!$B$3:$B$4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MissionOperationsTerc!$B$5:$B$263</c:f>
              <c:numCache>
                <c:formatCode>_([$$-409]* #,##0_);_([$$-409]* \(#,##0\);_([$$-409]* "-"??_);_(@_)</c:formatCode>
                <c:ptCount val="213"/>
                <c:pt idx="0">
                  <c:v>-3500</c:v>
                </c:pt>
                <c:pt idx="1">
                  <c:v>-10000</c:v>
                </c:pt>
                <c:pt idx="2">
                  <c:v>-14400</c:v>
                </c:pt>
                <c:pt idx="3">
                  <c:v>-44800</c:v>
                </c:pt>
                <c:pt idx="4">
                  <c:v>-20000</c:v>
                </c:pt>
                <c:pt idx="5">
                  <c:v>-7200</c:v>
                </c:pt>
                <c:pt idx="6">
                  <c:v>-7200</c:v>
                </c:pt>
                <c:pt idx="7">
                  <c:v>-10000</c:v>
                </c:pt>
                <c:pt idx="8">
                  <c:v>-34600</c:v>
                </c:pt>
                <c:pt idx="9">
                  <c:v>-42120</c:v>
                </c:pt>
                <c:pt idx="11">
                  <c:v>-200</c:v>
                </c:pt>
                <c:pt idx="13">
                  <c:v>-8000</c:v>
                </c:pt>
                <c:pt idx="14">
                  <c:v>-200</c:v>
                </c:pt>
                <c:pt idx="15">
                  <c:v>-1000</c:v>
                </c:pt>
                <c:pt idx="16">
                  <c:v>-500</c:v>
                </c:pt>
                <c:pt idx="17">
                  <c:v>-11600</c:v>
                </c:pt>
                <c:pt idx="18">
                  <c:v>-100</c:v>
                </c:pt>
                <c:pt idx="20">
                  <c:v>-1500</c:v>
                </c:pt>
                <c:pt idx="21">
                  <c:v>-500</c:v>
                </c:pt>
                <c:pt idx="22">
                  <c:v>-500</c:v>
                </c:pt>
                <c:pt idx="23">
                  <c:v>-700</c:v>
                </c:pt>
                <c:pt idx="24">
                  <c:v>-1650</c:v>
                </c:pt>
                <c:pt idx="25">
                  <c:v>-51752.81</c:v>
                </c:pt>
                <c:pt idx="26">
                  <c:v>-24362.639999999999</c:v>
                </c:pt>
                <c:pt idx="27">
                  <c:v>-10146.24</c:v>
                </c:pt>
                <c:pt idx="28">
                  <c:v>-6541.72</c:v>
                </c:pt>
                <c:pt idx="29">
                  <c:v>-3800</c:v>
                </c:pt>
                <c:pt idx="30">
                  <c:v>-33759.89</c:v>
                </c:pt>
                <c:pt idx="31">
                  <c:v>-3500</c:v>
                </c:pt>
                <c:pt idx="32">
                  <c:v>-500</c:v>
                </c:pt>
                <c:pt idx="33">
                  <c:v>-200</c:v>
                </c:pt>
                <c:pt idx="34">
                  <c:v>-300</c:v>
                </c:pt>
                <c:pt idx="35">
                  <c:v>-200</c:v>
                </c:pt>
                <c:pt idx="36">
                  <c:v>-300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34600</c:v>
                </c:pt>
                <c:pt idx="42">
                  <c:v>62520</c:v>
                </c:pt>
                <c:pt idx="43">
                  <c:v>100000</c:v>
                </c:pt>
                <c:pt idx="44">
                  <c:v>14000</c:v>
                </c:pt>
                <c:pt idx="45">
                  <c:v>335500</c:v>
                </c:pt>
                <c:pt idx="46">
                  <c:v>10000</c:v>
                </c:pt>
                <c:pt idx="47">
                  <c:v>7000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200</c:v>
                </c:pt>
                <c:pt idx="52">
                  <c:v>0</c:v>
                </c:pt>
                <c:pt idx="54">
                  <c:v>175700</c:v>
                </c:pt>
                <c:pt idx="55">
                  <c:v>188500</c:v>
                </c:pt>
                <c:pt idx="56">
                  <c:v>140000</c:v>
                </c:pt>
                <c:pt idx="57">
                  <c:v>16922</c:v>
                </c:pt>
                <c:pt idx="58">
                  <c:v>66000</c:v>
                </c:pt>
                <c:pt idx="59">
                  <c:v>10000</c:v>
                </c:pt>
                <c:pt idx="60">
                  <c:v>3000</c:v>
                </c:pt>
                <c:pt idx="61">
                  <c:v>13800</c:v>
                </c:pt>
                <c:pt idx="62">
                  <c:v>1100</c:v>
                </c:pt>
                <c:pt idx="63">
                  <c:v>910</c:v>
                </c:pt>
                <c:pt idx="65">
                  <c:v>-57500</c:v>
                </c:pt>
                <c:pt idx="66">
                  <c:v>-10000</c:v>
                </c:pt>
                <c:pt idx="67">
                  <c:v>-13300</c:v>
                </c:pt>
                <c:pt idx="68">
                  <c:v>-7267.5</c:v>
                </c:pt>
                <c:pt idx="69">
                  <c:v>-5000</c:v>
                </c:pt>
                <c:pt idx="70">
                  <c:v>-37500</c:v>
                </c:pt>
                <c:pt idx="71">
                  <c:v>-3786</c:v>
                </c:pt>
                <c:pt idx="72">
                  <c:v>-49502</c:v>
                </c:pt>
                <c:pt idx="73">
                  <c:v>-200</c:v>
                </c:pt>
                <c:pt idx="74">
                  <c:v>-700</c:v>
                </c:pt>
                <c:pt idx="75">
                  <c:v>-5000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-2000</c:v>
                </c:pt>
                <c:pt idx="90">
                  <c:v>-910</c:v>
                </c:pt>
                <c:pt idx="91">
                  <c:v>-1425</c:v>
                </c:pt>
                <c:pt idx="92">
                  <c:v>-3596</c:v>
                </c:pt>
                <c:pt idx="93">
                  <c:v>-47000</c:v>
                </c:pt>
                <c:pt idx="95">
                  <c:v>-1880</c:v>
                </c:pt>
                <c:pt idx="96">
                  <c:v>0</c:v>
                </c:pt>
                <c:pt idx="97">
                  <c:v>-200</c:v>
                </c:pt>
                <c:pt idx="98">
                  <c:v>-250</c:v>
                </c:pt>
                <c:pt idx="99">
                  <c:v>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-300</c:v>
                </c:pt>
                <c:pt idx="107">
                  <c:v>-200</c:v>
                </c:pt>
                <c:pt idx="108">
                  <c:v>-800</c:v>
                </c:pt>
                <c:pt idx="109">
                  <c:v>-1000</c:v>
                </c:pt>
                <c:pt idx="110">
                  <c:v>-450</c:v>
                </c:pt>
                <c:pt idx="112">
                  <c:v>-225</c:v>
                </c:pt>
                <c:pt idx="113">
                  <c:v>-180</c:v>
                </c:pt>
                <c:pt idx="114">
                  <c:v>-450</c:v>
                </c:pt>
                <c:pt idx="115">
                  <c:v>-180</c:v>
                </c:pt>
                <c:pt idx="116">
                  <c:v>-180</c:v>
                </c:pt>
                <c:pt idx="117">
                  <c:v>-900</c:v>
                </c:pt>
                <c:pt idx="118">
                  <c:v>-180</c:v>
                </c:pt>
                <c:pt idx="119">
                  <c:v>-180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-150</c:v>
                </c:pt>
                <c:pt idx="125">
                  <c:v>-2000</c:v>
                </c:pt>
                <c:pt idx="126">
                  <c:v>-122</c:v>
                </c:pt>
                <c:pt idx="127">
                  <c:v>-3660</c:v>
                </c:pt>
                <c:pt idx="128">
                  <c:v>-122</c:v>
                </c:pt>
                <c:pt idx="129">
                  <c:v>-610</c:v>
                </c:pt>
                <c:pt idx="130">
                  <c:v>-500</c:v>
                </c:pt>
                <c:pt idx="131">
                  <c:v>-1000</c:v>
                </c:pt>
                <c:pt idx="132">
                  <c:v>-4545.2999999999993</c:v>
                </c:pt>
                <c:pt idx="133">
                  <c:v>-12996.5</c:v>
                </c:pt>
                <c:pt idx="134">
                  <c:v>-16819</c:v>
                </c:pt>
                <c:pt idx="135">
                  <c:v>-671</c:v>
                </c:pt>
                <c:pt idx="136">
                  <c:v>-7320</c:v>
                </c:pt>
                <c:pt idx="137">
                  <c:v>-11346</c:v>
                </c:pt>
                <c:pt idx="138">
                  <c:v>-610</c:v>
                </c:pt>
                <c:pt idx="139">
                  <c:v>-1400</c:v>
                </c:pt>
                <c:pt idx="140">
                  <c:v>-1000</c:v>
                </c:pt>
                <c:pt idx="141">
                  <c:v>-12000</c:v>
                </c:pt>
                <c:pt idx="142">
                  <c:v>-26300</c:v>
                </c:pt>
                <c:pt idx="143">
                  <c:v>-8000</c:v>
                </c:pt>
                <c:pt idx="144">
                  <c:v>-30900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-7449.39</c:v>
                </c:pt>
                <c:pt idx="154">
                  <c:v>-93167.21</c:v>
                </c:pt>
                <c:pt idx="155">
                  <c:v>-11000</c:v>
                </c:pt>
                <c:pt idx="156">
                  <c:v>-3895.1</c:v>
                </c:pt>
                <c:pt idx="157">
                  <c:v>-9000</c:v>
                </c:pt>
                <c:pt idx="158">
                  <c:v>-37000</c:v>
                </c:pt>
                <c:pt idx="159">
                  <c:v>-33000</c:v>
                </c:pt>
                <c:pt idx="160">
                  <c:v>-1500</c:v>
                </c:pt>
                <c:pt idx="161">
                  <c:v>-1000</c:v>
                </c:pt>
                <c:pt idx="162">
                  <c:v>-2500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-2000</c:v>
                </c:pt>
                <c:pt idx="167">
                  <c:v>-250</c:v>
                </c:pt>
                <c:pt idx="168">
                  <c:v>-5020</c:v>
                </c:pt>
                <c:pt idx="169">
                  <c:v>-65600</c:v>
                </c:pt>
                <c:pt idx="170">
                  <c:v>-2080</c:v>
                </c:pt>
                <c:pt idx="171">
                  <c:v>-11000</c:v>
                </c:pt>
                <c:pt idx="172">
                  <c:v>-3500</c:v>
                </c:pt>
                <c:pt idx="173">
                  <c:v>-500</c:v>
                </c:pt>
                <c:pt idx="174">
                  <c:v>-9000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-2800</c:v>
                </c:pt>
                <c:pt idx="180">
                  <c:v>-1600</c:v>
                </c:pt>
                <c:pt idx="181">
                  <c:v>-500</c:v>
                </c:pt>
                <c:pt idx="182">
                  <c:v>-4200</c:v>
                </c:pt>
                <c:pt idx="183">
                  <c:v>-3000</c:v>
                </c:pt>
                <c:pt idx="184">
                  <c:v>-500</c:v>
                </c:pt>
                <c:pt idx="185">
                  <c:v>-1000</c:v>
                </c:pt>
                <c:pt idx="186">
                  <c:v>-1000</c:v>
                </c:pt>
                <c:pt idx="187">
                  <c:v>-500</c:v>
                </c:pt>
                <c:pt idx="188">
                  <c:v>-2000</c:v>
                </c:pt>
                <c:pt idx="189">
                  <c:v>-500</c:v>
                </c:pt>
                <c:pt idx="190">
                  <c:v>-41600</c:v>
                </c:pt>
                <c:pt idx="191">
                  <c:v>-3182.4</c:v>
                </c:pt>
                <c:pt idx="192">
                  <c:v>-1664</c:v>
                </c:pt>
                <c:pt idx="193">
                  <c:v>22350</c:v>
                </c:pt>
                <c:pt idx="194">
                  <c:v>-2200</c:v>
                </c:pt>
                <c:pt idx="196">
                  <c:v>-9000</c:v>
                </c:pt>
                <c:pt idx="197">
                  <c:v>-5000</c:v>
                </c:pt>
                <c:pt idx="198">
                  <c:v>-13000</c:v>
                </c:pt>
                <c:pt idx="199">
                  <c:v>-3000</c:v>
                </c:pt>
                <c:pt idx="200">
                  <c:v>-1500</c:v>
                </c:pt>
                <c:pt idx="201">
                  <c:v>-200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-500</c:v>
                </c:pt>
                <c:pt idx="208">
                  <c:v>-1500</c:v>
                </c:pt>
                <c:pt idx="209">
                  <c:v>-27000</c:v>
                </c:pt>
                <c:pt idx="210">
                  <c:v>-1000</c:v>
                </c:pt>
                <c:pt idx="212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2-43A6-A046-B87C1E781004}"/>
            </c:ext>
          </c:extLst>
        </c:ser>
        <c:ser>
          <c:idx val="1"/>
          <c:order val="1"/>
          <c:tx>
            <c:strRef>
              <c:f>MissionOperationsTerc!$C$3:$C$4</c:f>
              <c:strCache>
                <c:ptCount val="1"/>
                <c:pt idx="0">
                  <c:v>Budget 2024 (11/22/23) Asking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MissionOperationsTerc!$C$5:$C$263</c:f>
              <c:numCache>
                <c:formatCode>_([$$-409]* #,##0_);_([$$-409]* \(#,##0\);_([$$-409]* "-"??_);_(@_)</c:formatCode>
                <c:ptCount val="213"/>
                <c:pt idx="0">
                  <c:v>-3500</c:v>
                </c:pt>
                <c:pt idx="1">
                  <c:v>-5000</c:v>
                </c:pt>
                <c:pt idx="2">
                  <c:v>-8000</c:v>
                </c:pt>
                <c:pt idx="3">
                  <c:v>-60000</c:v>
                </c:pt>
                <c:pt idx="4">
                  <c:v>-28000</c:v>
                </c:pt>
                <c:pt idx="5">
                  <c:v>-6000</c:v>
                </c:pt>
                <c:pt idx="6">
                  <c:v>-7500</c:v>
                </c:pt>
                <c:pt idx="7">
                  <c:v>-10000</c:v>
                </c:pt>
                <c:pt idx="8">
                  <c:v>-35000</c:v>
                </c:pt>
                <c:pt idx="9">
                  <c:v>-40000</c:v>
                </c:pt>
                <c:pt idx="10">
                  <c:v>0</c:v>
                </c:pt>
                <c:pt idx="11">
                  <c:v>-200</c:v>
                </c:pt>
                <c:pt idx="12">
                  <c:v>0</c:v>
                </c:pt>
                <c:pt idx="13">
                  <c:v>-10000</c:v>
                </c:pt>
                <c:pt idx="14">
                  <c:v>-200</c:v>
                </c:pt>
                <c:pt idx="15">
                  <c:v>-1500</c:v>
                </c:pt>
                <c:pt idx="16">
                  <c:v>-700</c:v>
                </c:pt>
                <c:pt idx="17">
                  <c:v>-6000</c:v>
                </c:pt>
                <c:pt idx="18">
                  <c:v>0</c:v>
                </c:pt>
                <c:pt idx="19">
                  <c:v>0</c:v>
                </c:pt>
                <c:pt idx="20">
                  <c:v>-500</c:v>
                </c:pt>
                <c:pt idx="21">
                  <c:v>-1000</c:v>
                </c:pt>
                <c:pt idx="22">
                  <c:v>0</c:v>
                </c:pt>
                <c:pt idx="23">
                  <c:v>-1000</c:v>
                </c:pt>
                <c:pt idx="24">
                  <c:v>-1560</c:v>
                </c:pt>
                <c:pt idx="25">
                  <c:v>-53667.66</c:v>
                </c:pt>
                <c:pt idx="26">
                  <c:v>-26446.44</c:v>
                </c:pt>
                <c:pt idx="27">
                  <c:v>-9754.43</c:v>
                </c:pt>
                <c:pt idx="28">
                  <c:v>-5497.95</c:v>
                </c:pt>
                <c:pt idx="29">
                  <c:v>-3800</c:v>
                </c:pt>
                <c:pt idx="30">
                  <c:v>-35009</c:v>
                </c:pt>
                <c:pt idx="31">
                  <c:v>-3500</c:v>
                </c:pt>
                <c:pt idx="32">
                  <c:v>-300</c:v>
                </c:pt>
                <c:pt idx="33">
                  <c:v>-200</c:v>
                </c:pt>
                <c:pt idx="34">
                  <c:v>-500</c:v>
                </c:pt>
                <c:pt idx="35">
                  <c:v>-100</c:v>
                </c:pt>
                <c:pt idx="36">
                  <c:v>-300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1000</c:v>
                </c:pt>
                <c:pt idx="41">
                  <c:v>35000</c:v>
                </c:pt>
                <c:pt idx="42">
                  <c:v>28300</c:v>
                </c:pt>
                <c:pt idx="43">
                  <c:v>100000</c:v>
                </c:pt>
                <c:pt idx="44">
                  <c:v>14000</c:v>
                </c:pt>
                <c:pt idx="45">
                  <c:v>369050.00000000012</c:v>
                </c:pt>
                <c:pt idx="46">
                  <c:v>8000</c:v>
                </c:pt>
                <c:pt idx="47">
                  <c:v>10000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0</c:v>
                </c:pt>
                <c:pt idx="54">
                  <c:v>0</c:v>
                </c:pt>
                <c:pt idx="55">
                  <c:v>189161.8995</c:v>
                </c:pt>
                <c:pt idx="56">
                  <c:v>140000</c:v>
                </c:pt>
                <c:pt idx="57">
                  <c:v>17000</c:v>
                </c:pt>
                <c:pt idx="58">
                  <c:v>68000</c:v>
                </c:pt>
                <c:pt idx="59">
                  <c:v>10000</c:v>
                </c:pt>
                <c:pt idx="60">
                  <c:v>3000</c:v>
                </c:pt>
                <c:pt idx="61">
                  <c:v>18000</c:v>
                </c:pt>
                <c:pt idx="62">
                  <c:v>1100</c:v>
                </c:pt>
                <c:pt idx="63">
                  <c:v>1000</c:v>
                </c:pt>
                <c:pt idx="64">
                  <c:v>5000</c:v>
                </c:pt>
                <c:pt idx="65">
                  <c:v>-59628</c:v>
                </c:pt>
                <c:pt idx="66">
                  <c:v>-10000</c:v>
                </c:pt>
                <c:pt idx="67">
                  <c:v>-13792.1</c:v>
                </c:pt>
                <c:pt idx="68">
                  <c:v>-7536</c:v>
                </c:pt>
                <c:pt idx="69">
                  <c:v>-5000</c:v>
                </c:pt>
                <c:pt idx="70">
                  <c:v>-38888</c:v>
                </c:pt>
                <c:pt idx="71">
                  <c:v>-3905</c:v>
                </c:pt>
                <c:pt idx="72">
                  <c:v>-51035</c:v>
                </c:pt>
                <c:pt idx="73">
                  <c:v>-200</c:v>
                </c:pt>
                <c:pt idx="74">
                  <c:v>-700</c:v>
                </c:pt>
                <c:pt idx="75">
                  <c:v>-12000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-1500</c:v>
                </c:pt>
                <c:pt idx="90">
                  <c:v>-1000</c:v>
                </c:pt>
                <c:pt idx="91">
                  <c:v>-1476.22</c:v>
                </c:pt>
                <c:pt idx="92">
                  <c:v>-3728.53</c:v>
                </c:pt>
                <c:pt idx="93">
                  <c:v>-48739</c:v>
                </c:pt>
                <c:pt idx="94">
                  <c:v>0</c:v>
                </c:pt>
                <c:pt idx="95">
                  <c:v>-1949.56</c:v>
                </c:pt>
                <c:pt idx="97">
                  <c:v>-200</c:v>
                </c:pt>
                <c:pt idx="98">
                  <c:v>-250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-1000</c:v>
                </c:pt>
                <c:pt idx="109">
                  <c:v>0</c:v>
                </c:pt>
                <c:pt idx="110">
                  <c:v>-400</c:v>
                </c:pt>
                <c:pt idx="111">
                  <c:v>-5000</c:v>
                </c:pt>
                <c:pt idx="112">
                  <c:v>-200</c:v>
                </c:pt>
                <c:pt idx="113">
                  <c:v>-150</c:v>
                </c:pt>
                <c:pt idx="114">
                  <c:v>-450</c:v>
                </c:pt>
                <c:pt idx="115">
                  <c:v>-180</c:v>
                </c:pt>
                <c:pt idx="116">
                  <c:v>-150</c:v>
                </c:pt>
                <c:pt idx="117">
                  <c:v>-800</c:v>
                </c:pt>
                <c:pt idx="118">
                  <c:v>-150</c:v>
                </c:pt>
                <c:pt idx="119">
                  <c:v>-150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-300</c:v>
                </c:pt>
                <c:pt idx="124">
                  <c:v>-15000</c:v>
                </c:pt>
                <c:pt idx="125">
                  <c:v>-2000</c:v>
                </c:pt>
                <c:pt idx="126">
                  <c:v>-700</c:v>
                </c:pt>
                <c:pt idx="127">
                  <c:v>-8500</c:v>
                </c:pt>
                <c:pt idx="128">
                  <c:v>-9800</c:v>
                </c:pt>
                <c:pt idx="129">
                  <c:v>-1000</c:v>
                </c:pt>
                <c:pt idx="130">
                  <c:v>-500</c:v>
                </c:pt>
                <c:pt idx="131">
                  <c:v>-1000</c:v>
                </c:pt>
                <c:pt idx="132">
                  <c:v>-3600</c:v>
                </c:pt>
                <c:pt idx="133">
                  <c:v>-6200</c:v>
                </c:pt>
                <c:pt idx="134">
                  <c:v>-16200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-1400</c:v>
                </c:pt>
                <c:pt idx="140">
                  <c:v>-1000</c:v>
                </c:pt>
                <c:pt idx="141">
                  <c:v>-13200</c:v>
                </c:pt>
                <c:pt idx="142">
                  <c:v>-22000</c:v>
                </c:pt>
                <c:pt idx="143">
                  <c:v>-33500</c:v>
                </c:pt>
                <c:pt idx="144">
                  <c:v>-16400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-7306.95</c:v>
                </c:pt>
                <c:pt idx="154">
                  <c:v>-95515.83</c:v>
                </c:pt>
                <c:pt idx="155">
                  <c:v>-11000</c:v>
                </c:pt>
                <c:pt idx="156">
                  <c:v>-3820.62</c:v>
                </c:pt>
                <c:pt idx="157">
                  <c:v>-20000</c:v>
                </c:pt>
                <c:pt idx="158">
                  <c:v>-38000</c:v>
                </c:pt>
                <c:pt idx="159">
                  <c:v>-33000</c:v>
                </c:pt>
                <c:pt idx="160">
                  <c:v>-2000</c:v>
                </c:pt>
                <c:pt idx="161">
                  <c:v>-1000</c:v>
                </c:pt>
                <c:pt idx="162">
                  <c:v>-6000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-1925</c:v>
                </c:pt>
                <c:pt idx="167">
                  <c:v>-650</c:v>
                </c:pt>
                <c:pt idx="168">
                  <c:v>-6847.81</c:v>
                </c:pt>
                <c:pt idx="169">
                  <c:v>-89514</c:v>
                </c:pt>
                <c:pt idx="170">
                  <c:v>-2680</c:v>
                </c:pt>
                <c:pt idx="171">
                  <c:v>-11000</c:v>
                </c:pt>
                <c:pt idx="172">
                  <c:v>-3500</c:v>
                </c:pt>
                <c:pt idx="173">
                  <c:v>-750</c:v>
                </c:pt>
                <c:pt idx="174">
                  <c:v>-18000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-2800</c:v>
                </c:pt>
                <c:pt idx="180">
                  <c:v>-1600</c:v>
                </c:pt>
                <c:pt idx="181">
                  <c:v>-500</c:v>
                </c:pt>
                <c:pt idx="182">
                  <c:v>-4000</c:v>
                </c:pt>
                <c:pt idx="183">
                  <c:v>-4000</c:v>
                </c:pt>
                <c:pt idx="184">
                  <c:v>-1000</c:v>
                </c:pt>
                <c:pt idx="185">
                  <c:v>-1000</c:v>
                </c:pt>
                <c:pt idx="186">
                  <c:v>-1500</c:v>
                </c:pt>
                <c:pt idx="187">
                  <c:v>-500</c:v>
                </c:pt>
                <c:pt idx="188">
                  <c:v>-2000</c:v>
                </c:pt>
                <c:pt idx="189">
                  <c:v>-1000</c:v>
                </c:pt>
                <c:pt idx="190">
                  <c:v>-40000</c:v>
                </c:pt>
                <c:pt idx="191">
                  <c:v>0</c:v>
                </c:pt>
                <c:pt idx="192">
                  <c:v>0</c:v>
                </c:pt>
                <c:pt idx="193">
                  <c:v>12010</c:v>
                </c:pt>
                <c:pt idx="194">
                  <c:v>-2200</c:v>
                </c:pt>
                <c:pt idx="195">
                  <c:v>-18000</c:v>
                </c:pt>
                <c:pt idx="196">
                  <c:v>-9000</c:v>
                </c:pt>
                <c:pt idx="197">
                  <c:v>0</c:v>
                </c:pt>
                <c:pt idx="198">
                  <c:v>-5000</c:v>
                </c:pt>
                <c:pt idx="199">
                  <c:v>0</c:v>
                </c:pt>
                <c:pt idx="200">
                  <c:v>0</c:v>
                </c:pt>
                <c:pt idx="201">
                  <c:v>-400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-1000</c:v>
                </c:pt>
                <c:pt idx="208">
                  <c:v>-750</c:v>
                </c:pt>
                <c:pt idx="209">
                  <c:v>0</c:v>
                </c:pt>
                <c:pt idx="210">
                  <c:v>-1000</c:v>
                </c:pt>
                <c:pt idx="211">
                  <c:v>-500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2-43A6-A046-B87C1E781004}"/>
            </c:ext>
          </c:extLst>
        </c:ser>
        <c:ser>
          <c:idx val="2"/>
          <c:order val="2"/>
          <c:tx>
            <c:strRef>
              <c:f>MissionOperationsTerc!$D$3:$D$4</c:f>
              <c:strCache>
                <c:ptCount val="1"/>
                <c:pt idx="0">
                  <c:v>Budget 2024 (11/25/23) FC Recommended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MissionOperationsTerc!$D$5:$D$263</c:f>
              <c:numCache>
                <c:formatCode>_([$$-409]* #,##0_);_([$$-409]* \(#,##0\);_([$$-409]* "-"??_);_(@_)</c:formatCode>
                <c:ptCount val="213"/>
                <c:pt idx="0">
                  <c:v>-3500</c:v>
                </c:pt>
                <c:pt idx="1">
                  <c:v>0</c:v>
                </c:pt>
                <c:pt idx="2">
                  <c:v>-8000</c:v>
                </c:pt>
                <c:pt idx="3">
                  <c:v>-16500</c:v>
                </c:pt>
                <c:pt idx="4">
                  <c:v>-28000</c:v>
                </c:pt>
                <c:pt idx="5">
                  <c:v>-6000</c:v>
                </c:pt>
                <c:pt idx="6">
                  <c:v>-7500</c:v>
                </c:pt>
                <c:pt idx="7">
                  <c:v>-10000</c:v>
                </c:pt>
                <c:pt idx="8">
                  <c:v>-35000</c:v>
                </c:pt>
                <c:pt idx="9">
                  <c:v>0</c:v>
                </c:pt>
                <c:pt idx="10">
                  <c:v>0</c:v>
                </c:pt>
                <c:pt idx="11">
                  <c:v>-200</c:v>
                </c:pt>
                <c:pt idx="12">
                  <c:v>0</c:v>
                </c:pt>
                <c:pt idx="13">
                  <c:v>-10000</c:v>
                </c:pt>
                <c:pt idx="14">
                  <c:v>-200</c:v>
                </c:pt>
                <c:pt idx="15">
                  <c:v>-1500</c:v>
                </c:pt>
                <c:pt idx="16">
                  <c:v>-700</c:v>
                </c:pt>
                <c:pt idx="17">
                  <c:v>-6000</c:v>
                </c:pt>
                <c:pt idx="18">
                  <c:v>0</c:v>
                </c:pt>
                <c:pt idx="19">
                  <c:v>0</c:v>
                </c:pt>
                <c:pt idx="20">
                  <c:v>-500</c:v>
                </c:pt>
                <c:pt idx="21">
                  <c:v>-1000</c:v>
                </c:pt>
                <c:pt idx="22">
                  <c:v>0</c:v>
                </c:pt>
                <c:pt idx="23">
                  <c:v>-1000</c:v>
                </c:pt>
                <c:pt idx="24">
                  <c:v>-1560</c:v>
                </c:pt>
                <c:pt idx="25">
                  <c:v>-53667.66</c:v>
                </c:pt>
                <c:pt idx="26">
                  <c:v>-26446.44</c:v>
                </c:pt>
                <c:pt idx="27">
                  <c:v>-9754.43</c:v>
                </c:pt>
                <c:pt idx="28">
                  <c:v>-5497.95</c:v>
                </c:pt>
                <c:pt idx="29">
                  <c:v>-3800</c:v>
                </c:pt>
                <c:pt idx="30">
                  <c:v>-35009</c:v>
                </c:pt>
                <c:pt idx="31">
                  <c:v>-3500</c:v>
                </c:pt>
                <c:pt idx="32">
                  <c:v>-300</c:v>
                </c:pt>
                <c:pt idx="33">
                  <c:v>-200</c:v>
                </c:pt>
                <c:pt idx="34">
                  <c:v>-500</c:v>
                </c:pt>
                <c:pt idx="35">
                  <c:v>-100</c:v>
                </c:pt>
                <c:pt idx="36">
                  <c:v>-300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1000</c:v>
                </c:pt>
                <c:pt idx="41">
                  <c:v>38881.331472500002</c:v>
                </c:pt>
                <c:pt idx="42">
                  <c:v>96767.153749999998</c:v>
                </c:pt>
                <c:pt idx="43">
                  <c:v>100000</c:v>
                </c:pt>
                <c:pt idx="44">
                  <c:v>14000</c:v>
                </c:pt>
                <c:pt idx="45">
                  <c:v>369050.00000000012</c:v>
                </c:pt>
                <c:pt idx="46">
                  <c:v>8000</c:v>
                </c:pt>
                <c:pt idx="47">
                  <c:v>10000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0</c:v>
                </c:pt>
                <c:pt idx="54">
                  <c:v>0</c:v>
                </c:pt>
                <c:pt idx="55">
                  <c:v>208078.08945</c:v>
                </c:pt>
                <c:pt idx="56">
                  <c:v>140000</c:v>
                </c:pt>
                <c:pt idx="57">
                  <c:v>17000</c:v>
                </c:pt>
                <c:pt idx="58">
                  <c:v>68000</c:v>
                </c:pt>
                <c:pt idx="59">
                  <c:v>10000</c:v>
                </c:pt>
                <c:pt idx="60">
                  <c:v>3000</c:v>
                </c:pt>
                <c:pt idx="61">
                  <c:v>18000</c:v>
                </c:pt>
                <c:pt idx="62">
                  <c:v>1100</c:v>
                </c:pt>
                <c:pt idx="63">
                  <c:v>1000</c:v>
                </c:pt>
                <c:pt idx="64">
                  <c:v>5000</c:v>
                </c:pt>
                <c:pt idx="65">
                  <c:v>-59628</c:v>
                </c:pt>
                <c:pt idx="66">
                  <c:v>-10000</c:v>
                </c:pt>
                <c:pt idx="67">
                  <c:v>-13792.1</c:v>
                </c:pt>
                <c:pt idx="68">
                  <c:v>-7536</c:v>
                </c:pt>
                <c:pt idx="69">
                  <c:v>-5000</c:v>
                </c:pt>
                <c:pt idx="70">
                  <c:v>-38888</c:v>
                </c:pt>
                <c:pt idx="71">
                  <c:v>-3905</c:v>
                </c:pt>
                <c:pt idx="72">
                  <c:v>-51035</c:v>
                </c:pt>
                <c:pt idx="73">
                  <c:v>-200</c:v>
                </c:pt>
                <c:pt idx="74">
                  <c:v>-700</c:v>
                </c:pt>
                <c:pt idx="75">
                  <c:v>-12000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-1500</c:v>
                </c:pt>
                <c:pt idx="90">
                  <c:v>-1000</c:v>
                </c:pt>
                <c:pt idx="91">
                  <c:v>-1476.22</c:v>
                </c:pt>
                <c:pt idx="92">
                  <c:v>-3728.53</c:v>
                </c:pt>
                <c:pt idx="93">
                  <c:v>-48739</c:v>
                </c:pt>
                <c:pt idx="94">
                  <c:v>0</c:v>
                </c:pt>
                <c:pt idx="95">
                  <c:v>-1949.56</c:v>
                </c:pt>
                <c:pt idx="97">
                  <c:v>-200</c:v>
                </c:pt>
                <c:pt idx="98">
                  <c:v>-250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-1000</c:v>
                </c:pt>
                <c:pt idx="109">
                  <c:v>0</c:v>
                </c:pt>
                <c:pt idx="110">
                  <c:v>-400</c:v>
                </c:pt>
                <c:pt idx="111">
                  <c:v>-5000</c:v>
                </c:pt>
                <c:pt idx="112">
                  <c:v>-200</c:v>
                </c:pt>
                <c:pt idx="113">
                  <c:v>-150</c:v>
                </c:pt>
                <c:pt idx="114">
                  <c:v>-450</c:v>
                </c:pt>
                <c:pt idx="115">
                  <c:v>-180</c:v>
                </c:pt>
                <c:pt idx="116">
                  <c:v>-150</c:v>
                </c:pt>
                <c:pt idx="117">
                  <c:v>-800</c:v>
                </c:pt>
                <c:pt idx="118">
                  <c:v>-150</c:v>
                </c:pt>
                <c:pt idx="119">
                  <c:v>-150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-300</c:v>
                </c:pt>
                <c:pt idx="124">
                  <c:v>-15000</c:v>
                </c:pt>
                <c:pt idx="125">
                  <c:v>-2000</c:v>
                </c:pt>
                <c:pt idx="126">
                  <c:v>-700</c:v>
                </c:pt>
                <c:pt idx="127">
                  <c:v>-8500</c:v>
                </c:pt>
                <c:pt idx="128">
                  <c:v>-9800</c:v>
                </c:pt>
                <c:pt idx="129">
                  <c:v>-1000</c:v>
                </c:pt>
                <c:pt idx="130">
                  <c:v>-500</c:v>
                </c:pt>
                <c:pt idx="131">
                  <c:v>-1000</c:v>
                </c:pt>
                <c:pt idx="132">
                  <c:v>-3600</c:v>
                </c:pt>
                <c:pt idx="133">
                  <c:v>-6200</c:v>
                </c:pt>
                <c:pt idx="134">
                  <c:v>-16200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-1400</c:v>
                </c:pt>
                <c:pt idx="140">
                  <c:v>-1000</c:v>
                </c:pt>
                <c:pt idx="141">
                  <c:v>-13200</c:v>
                </c:pt>
                <c:pt idx="142">
                  <c:v>-22000</c:v>
                </c:pt>
                <c:pt idx="143">
                  <c:v>-33500</c:v>
                </c:pt>
                <c:pt idx="144">
                  <c:v>-16400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-7306.95</c:v>
                </c:pt>
                <c:pt idx="154">
                  <c:v>-95515.83</c:v>
                </c:pt>
                <c:pt idx="155">
                  <c:v>-11000</c:v>
                </c:pt>
                <c:pt idx="156">
                  <c:v>-3820.62</c:v>
                </c:pt>
                <c:pt idx="157">
                  <c:v>-20000</c:v>
                </c:pt>
                <c:pt idx="158">
                  <c:v>-38000</c:v>
                </c:pt>
                <c:pt idx="159">
                  <c:v>-33000</c:v>
                </c:pt>
                <c:pt idx="160">
                  <c:v>-2000</c:v>
                </c:pt>
                <c:pt idx="161">
                  <c:v>-1000</c:v>
                </c:pt>
                <c:pt idx="162">
                  <c:v>-6000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-1925</c:v>
                </c:pt>
                <c:pt idx="167">
                  <c:v>-650</c:v>
                </c:pt>
                <c:pt idx="168">
                  <c:v>-6847.81</c:v>
                </c:pt>
                <c:pt idx="169">
                  <c:v>-89514</c:v>
                </c:pt>
                <c:pt idx="170">
                  <c:v>-2680</c:v>
                </c:pt>
                <c:pt idx="171">
                  <c:v>-11000</c:v>
                </c:pt>
                <c:pt idx="172">
                  <c:v>-3500</c:v>
                </c:pt>
                <c:pt idx="173">
                  <c:v>-750</c:v>
                </c:pt>
                <c:pt idx="174">
                  <c:v>-18000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-2800</c:v>
                </c:pt>
                <c:pt idx="180">
                  <c:v>-1600</c:v>
                </c:pt>
                <c:pt idx="181">
                  <c:v>-500</c:v>
                </c:pt>
                <c:pt idx="182">
                  <c:v>-4000</c:v>
                </c:pt>
                <c:pt idx="183">
                  <c:v>-4000</c:v>
                </c:pt>
                <c:pt idx="184">
                  <c:v>-1000</c:v>
                </c:pt>
                <c:pt idx="185">
                  <c:v>-1000</c:v>
                </c:pt>
                <c:pt idx="186">
                  <c:v>-1500</c:v>
                </c:pt>
                <c:pt idx="187">
                  <c:v>-500</c:v>
                </c:pt>
                <c:pt idx="188">
                  <c:v>-2000</c:v>
                </c:pt>
                <c:pt idx="189">
                  <c:v>-1000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26238.100597500001</c:v>
                </c:pt>
                <c:pt idx="194">
                  <c:v>-2200</c:v>
                </c:pt>
                <c:pt idx="195">
                  <c:v>-18000</c:v>
                </c:pt>
                <c:pt idx="196">
                  <c:v>-9000</c:v>
                </c:pt>
                <c:pt idx="197">
                  <c:v>0</c:v>
                </c:pt>
                <c:pt idx="198">
                  <c:v>-5000</c:v>
                </c:pt>
                <c:pt idx="199">
                  <c:v>0</c:v>
                </c:pt>
                <c:pt idx="200">
                  <c:v>0</c:v>
                </c:pt>
                <c:pt idx="201">
                  <c:v>-400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-1000</c:v>
                </c:pt>
                <c:pt idx="208">
                  <c:v>-750</c:v>
                </c:pt>
                <c:pt idx="209">
                  <c:v>0</c:v>
                </c:pt>
                <c:pt idx="210">
                  <c:v>-1000</c:v>
                </c:pt>
                <c:pt idx="211">
                  <c:v>-500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2-43A6-A046-B87C1E781004}"/>
            </c:ext>
          </c:extLst>
        </c:ser>
        <c:ser>
          <c:idx val="3"/>
          <c:order val="3"/>
          <c:tx>
            <c:strRef>
              <c:f>MissionOperationsTerc!$E$3:$E$4</c:f>
              <c:strCache>
                <c:ptCount val="1"/>
                <c:pt idx="0">
                  <c:v>Budget 2024 (12/21/23) Consistory Balanced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MissionOperationsTerc!$A$5:$A$263</c:f>
              <c:multiLvlStrCache>
                <c:ptCount val="213"/>
                <c:lvl>
                  <c:pt idx="0">
                    <c:v>6135 Senior High Mission Trip</c:v>
                  </c:pt>
                  <c:pt idx="1">
                    <c:v>6303 Undesignated and Emergency</c:v>
                  </c:pt>
                  <c:pt idx="2">
                    <c:v>6305 Education (M&amp;B)</c:v>
                  </c:pt>
                  <c:pt idx="3">
                    <c:v>6310 Local Concerns</c:v>
                  </c:pt>
                  <c:pt idx="4">
                    <c:v>6315 National Oversseas</c:v>
                  </c:pt>
                  <c:pt idx="5">
                    <c:v>6323 Albany Synod Programs</c:v>
                  </c:pt>
                  <c:pt idx="6">
                    <c:v>6324 Camp Fowler support (M&amp;B)</c:v>
                  </c:pt>
                  <c:pt idx="7">
                    <c:v>6325 Special Offerings</c:v>
                  </c:pt>
                  <c:pt idx="8">
                    <c:v>6326 UP Mission</c:v>
                  </c:pt>
                  <c:pt idx="9">
                    <c:v>6350 Other Covenant Programs</c:v>
                  </c:pt>
                  <c:pt idx="10">
                    <c:v>6351 Approved Covenant Programs</c:v>
                  </c:pt>
                  <c:pt idx="11">
                    <c:v>6356 Lunn Office</c:v>
                  </c:pt>
                  <c:pt idx="12">
                    <c:v>6360 Small Grants</c:v>
                  </c:pt>
                  <c:pt idx="13">
                    <c:v>6366 Wednesday Lunch</c:v>
                  </c:pt>
                  <c:pt idx="14">
                    <c:v>6367 Mission &amp; Volunteer Expense</c:v>
                  </c:pt>
                  <c:pt idx="15">
                    <c:v>6368 Kitchen supplies</c:v>
                  </c:pt>
                  <c:pt idx="16">
                    <c:v>6369 To Go Containers</c:v>
                  </c:pt>
                  <c:pt idx="17">
                    <c:v>6373 Wages Lunch Coordinator</c:v>
                  </c:pt>
                  <c:pt idx="18">
                    <c:v>6374 FICA Lunch Coordinator</c:v>
                  </c:pt>
                  <c:pt idx="19">
                    <c:v>6375 Continuing Education Lunch Coordinator</c:v>
                  </c:pt>
                  <c:pt idx="20">
                    <c:v>6806 Composting</c:v>
                  </c:pt>
                  <c:pt idx="21">
                    <c:v>6807 Supplies</c:v>
                  </c:pt>
                  <c:pt idx="22">
                    <c:v>6808 Recycled Paper</c:v>
                  </c:pt>
                  <c:pt idx="23">
                    <c:v>6809 Media</c:v>
                  </c:pt>
                  <c:pt idx="24">
                    <c:v>5051 Continuing Ed (Assoc Pastor)</c:v>
                  </c:pt>
                  <c:pt idx="25">
                    <c:v>5053 Wages (Assoc Pastor)</c:v>
                  </c:pt>
                  <c:pt idx="26">
                    <c:v>5054 Medical (Assoc Pastor)</c:v>
                  </c:pt>
                  <c:pt idx="27">
                    <c:v>5055 Retirement (Assoc Pastor)</c:v>
                  </c:pt>
                  <c:pt idx="28">
                    <c:v>5056 Social Security Offset (Assoc Pastor)</c:v>
                  </c:pt>
                  <c:pt idx="29">
                    <c:v>5057 Business &amp; Auto (Assoc Pastor)</c:v>
                  </c:pt>
                  <c:pt idx="30">
                    <c:v>5058 Housing Expense (Assoc Pastor)</c:v>
                  </c:pt>
                  <c:pt idx="31">
                    <c:v>5059 Disability/Life (Assoc Pastor)</c:v>
                  </c:pt>
                  <c:pt idx="32">
                    <c:v>6505 Honorariums</c:v>
                  </c:pt>
                  <c:pt idx="33">
                    <c:v>6515 Resources Grief Booklets</c:v>
                  </c:pt>
                  <c:pt idx="34">
                    <c:v>6520 Care &amp; Support Materials</c:v>
                  </c:pt>
                  <c:pt idx="35">
                    <c:v>6521 Prayer Shawl</c:v>
                  </c:pt>
                  <c:pt idx="36">
                    <c:v>6522 Flowers Support &amp; Care</c:v>
                  </c:pt>
                  <c:pt idx="37">
                    <c:v>4014 Easter Offering</c:v>
                  </c:pt>
                  <c:pt idx="38">
                    <c:v>4015 Christmas Offering</c:v>
                  </c:pt>
                  <c:pt idx="39">
                    <c:v>4016 Thanksgiving Offering</c:v>
                  </c:pt>
                  <c:pt idx="40">
                    <c:v>4017 Special Offerings</c:v>
                  </c:pt>
                  <c:pt idx="41">
                    <c:v>4045 UP Mission Fund Income</c:v>
                  </c:pt>
                  <c:pt idx="42">
                    <c:v>4062 Covenant Fund Income</c:v>
                  </c:pt>
                  <c:pt idx="43">
                    <c:v>4063 Covenant Income for M&amp;B</c:v>
                  </c:pt>
                  <c:pt idx="44">
                    <c:v>4001 Classis Assessments</c:v>
                  </c:pt>
                  <c:pt idx="45">
                    <c:v>4010 Current Year Pledges</c:v>
                  </c:pt>
                  <c:pt idx="46">
                    <c:v>4012 Non Pledge Contributions</c:v>
                  </c:pt>
                  <c:pt idx="47">
                    <c:v>4013 Vespers Offering</c:v>
                  </c:pt>
                  <c:pt idx="48">
                    <c:v>4021 Charitable Distributions</c:v>
                  </c:pt>
                  <c:pt idx="49">
                    <c:v>4022 Wednesday Lunch</c:v>
                  </c:pt>
                  <c:pt idx="50">
                    <c:v>4023 Online Giving</c:v>
                  </c:pt>
                  <c:pt idx="51">
                    <c:v>4025 Concert Series</c:v>
                  </c:pt>
                  <c:pt idx="52">
                    <c:v>4026 Audio/Visual Technology</c:v>
                  </c:pt>
                  <c:pt idx="53">
                    <c:v>4024 Senior High Mission Trip income</c:v>
                  </c:pt>
                  <c:pt idx="54">
                    <c:v>2215 Checking Account</c:v>
                  </c:pt>
                  <c:pt idx="55">
                    <c:v>4041 Endowment Income</c:v>
                  </c:pt>
                  <c:pt idx="56">
                    <c:v>4043 Schermerhorn Income</c:v>
                  </c:pt>
                  <c:pt idx="57">
                    <c:v>4044 Birch Income</c:v>
                  </c:pt>
                  <c:pt idx="58">
                    <c:v>4061 McDonald (Covenant)</c:v>
                  </c:pt>
                  <c:pt idx="59">
                    <c:v>4052 Facility Use Income</c:v>
                  </c:pt>
                  <c:pt idx="60">
                    <c:v>4053 Misc Income</c:v>
                  </c:pt>
                  <c:pt idx="61">
                    <c:v>4054 Rental Income</c:v>
                  </c:pt>
                  <c:pt idx="62">
                    <c:v>4055 Holiday/Memorial Flowers income</c:v>
                  </c:pt>
                  <c:pt idx="63">
                    <c:v>4056 Chancel Guild Income/Cook Trust</c:v>
                  </c:pt>
                  <c:pt idx="64">
                    <c:v>4057 Scholarship from Education Fund income</c:v>
                  </c:pt>
                  <c:pt idx="65">
                    <c:v>5013 Wages Sr. Pastor</c:v>
                  </c:pt>
                  <c:pt idx="66">
                    <c:v>5014 Medical Sr. Pastor</c:v>
                  </c:pt>
                  <c:pt idx="67">
                    <c:v>5015 Retirement Sr. Pastor</c:v>
                  </c:pt>
                  <c:pt idx="68">
                    <c:v>5016 Social Security Offset Sr. Pastor</c:v>
                  </c:pt>
                  <c:pt idx="69">
                    <c:v>5017 Business &amp; Auto Sr. Pastor</c:v>
                  </c:pt>
                  <c:pt idx="70">
                    <c:v>5018 Housing Sr. Pastor</c:v>
                  </c:pt>
                  <c:pt idx="71">
                    <c:v>5042 FICA Music</c:v>
                  </c:pt>
                  <c:pt idx="72">
                    <c:v>5043 Wages Music</c:v>
                  </c:pt>
                  <c:pt idx="73">
                    <c:v>6005 Communion</c:v>
                  </c:pt>
                  <c:pt idx="74">
                    <c:v>6015 Honorarim (Pulpit Organ)</c:v>
                  </c:pt>
                  <c:pt idx="75">
                    <c:v>6016 Organ Repair</c:v>
                  </c:pt>
                  <c:pt idx="76">
                    <c:v>6020 Instrument Maintenance</c:v>
                  </c:pt>
                  <c:pt idx="77">
                    <c:v>6025 Misc Music Expense</c:v>
                  </c:pt>
                  <c:pt idx="78">
                    <c:v>6030 Misc Worship Expense</c:v>
                  </c:pt>
                  <c:pt idx="79">
                    <c:v>6035 Music and Rights</c:v>
                  </c:pt>
                  <c:pt idx="80">
                    <c:v>6036 Choir Robes</c:v>
                  </c:pt>
                  <c:pt idx="81">
                    <c:v>6040 Childrens Choir</c:v>
                  </c:pt>
                  <c:pt idx="82">
                    <c:v>6045 Handbells</c:v>
                  </c:pt>
                  <c:pt idx="83">
                    <c:v>6050 Musicians</c:v>
                  </c:pt>
                  <c:pt idx="84">
                    <c:v>6065 Special Worship</c:v>
                  </c:pt>
                  <c:pt idx="85">
                    <c:v>6066 Orff Program</c:v>
                  </c:pt>
                  <c:pt idx="86">
                    <c:v>6070 Ushers</c:v>
                  </c:pt>
                  <c:pt idx="87">
                    <c:v>6076 Holiday/Memorial Flowers expenses</c:v>
                  </c:pt>
                  <c:pt idx="88">
                    <c:v>6082 Candle,Oil,Wreth Exp.</c:v>
                  </c:pt>
                  <c:pt idx="89">
                    <c:v>6083 Vesting for Sanctuary</c:v>
                  </c:pt>
                  <c:pt idx="90">
                    <c:v>6084 Chancel Guild expenses/Cook Trust</c:v>
                  </c:pt>
                  <c:pt idx="91">
                    <c:v>5019 Disability &amp; Life Sr. Pastor</c:v>
                  </c:pt>
                  <c:pt idx="92">
                    <c:v>5072 FICA Youth</c:v>
                  </c:pt>
                  <c:pt idx="93">
                    <c:v>5073 Wages Youth</c:v>
                  </c:pt>
                  <c:pt idx="94">
                    <c:v>5074 Health Insurance Youth</c:v>
                  </c:pt>
                  <c:pt idx="95">
                    <c:v>5075 Retirement Youth</c:v>
                  </c:pt>
                  <c:pt idx="96">
                    <c:v>6105 Audio/Visual Church School</c:v>
                  </c:pt>
                  <c:pt idx="97">
                    <c:v>6110 Confirmation/Communion</c:v>
                  </c:pt>
                  <c:pt idx="98">
                    <c:v>6115 Curriculum Church School</c:v>
                  </c:pt>
                  <c:pt idx="99">
                    <c:v>6116 Childrens Library</c:v>
                  </c:pt>
                  <c:pt idx="100">
                    <c:v>6120 Family Programming</c:v>
                  </c:pt>
                  <c:pt idx="101">
                    <c:v>6124 Junior and Senior Youth</c:v>
                  </c:pt>
                  <c:pt idx="102">
                    <c:v>6126 Misc. Education Expense</c:v>
                  </c:pt>
                  <c:pt idx="103">
                    <c:v>6130 Recognition/Development</c:v>
                  </c:pt>
                  <c:pt idx="104">
                    <c:v>6145 Special Youth Service</c:v>
                  </c:pt>
                  <c:pt idx="105">
                    <c:v>6150 Food, Church School</c:v>
                  </c:pt>
                  <c:pt idx="106">
                    <c:v>6155 Supplies, Church School</c:v>
                  </c:pt>
                  <c:pt idx="107">
                    <c:v>6160 Supplies Kinderwyk</c:v>
                  </c:pt>
                  <c:pt idx="108">
                    <c:v>6165 Vacation Bible School</c:v>
                  </c:pt>
                  <c:pt idx="109">
                    <c:v>6404 Period./Books/Newsp.for ass. pastor</c:v>
                  </c:pt>
                  <c:pt idx="110">
                    <c:v>6405 Library Books</c:v>
                  </c:pt>
                  <c:pt idx="111">
                    <c:v>6409 Scholarship from Education Fund expence</c:v>
                  </c:pt>
                  <c:pt idx="112">
                    <c:v>6410 Devotional Literature/Small groups Literature</c:v>
                  </c:pt>
                  <c:pt idx="113">
                    <c:v>6420 Guest Spearkers and Adult Forum</c:v>
                  </c:pt>
                  <c:pt idx="114">
                    <c:v>6430 Lenten Programming</c:v>
                  </c:pt>
                  <c:pt idx="115">
                    <c:v>6435 Library Periodicals &amp; Fees</c:v>
                  </c:pt>
                  <c:pt idx="116">
                    <c:v>6440 Resources (Adult Ed.)</c:v>
                  </c:pt>
                  <c:pt idx="117">
                    <c:v>6445 Adult Retreats and Workshops</c:v>
                  </c:pt>
                  <c:pt idx="118">
                    <c:v>6450 Small Groups</c:v>
                  </c:pt>
                  <c:pt idx="119">
                    <c:v>6460 Library Supplies &amp; Equipment</c:v>
                  </c:pt>
                  <c:pt idx="120">
                    <c:v>6605 Churchwide Social Events</c:v>
                  </c:pt>
                  <c:pt idx="121">
                    <c:v>6610 Coffee Hour</c:v>
                  </c:pt>
                  <c:pt idx="122">
                    <c:v>6620 Supplies Hospitality</c:v>
                  </c:pt>
                  <c:pt idx="123">
                    <c:v>6705 Membership Committee</c:v>
                  </c:pt>
                  <c:pt idx="124">
                    <c:v>5037 Houskeeping staff (new position)</c:v>
                  </c:pt>
                  <c:pt idx="125">
                    <c:v>7001 Custodian Fee/Other serv. Fee</c:v>
                  </c:pt>
                  <c:pt idx="126">
                    <c:v>7010 Electricity 10N Church</c:v>
                  </c:pt>
                  <c:pt idx="127">
                    <c:v>7015 Electricity 12N Church</c:v>
                  </c:pt>
                  <c:pt idx="128">
                    <c:v>7020 Electricity 8N Church</c:v>
                  </c:pt>
                  <c:pt idx="129">
                    <c:v>7025 Electricity Parking Lot</c:v>
                  </c:pt>
                  <c:pt idx="130">
                    <c:v>7030 Energy Improvements</c:v>
                  </c:pt>
                  <c:pt idx="131">
                    <c:v>7035 Equipment (Maint.)</c:v>
                  </c:pt>
                  <c:pt idx="132">
                    <c:v>7040 Fuel 10N Church</c:v>
                  </c:pt>
                  <c:pt idx="133">
                    <c:v>7045 Fuel 12N Church</c:v>
                  </c:pt>
                  <c:pt idx="134">
                    <c:v>7050 Fuel 8N Church</c:v>
                  </c:pt>
                  <c:pt idx="135">
                    <c:v>7051 Solar 10 N Church</c:v>
                  </c:pt>
                  <c:pt idx="136">
                    <c:v>7052 Solar 12N Church</c:v>
                  </c:pt>
                  <c:pt idx="137">
                    <c:v>7053 Solar 8N Church</c:v>
                  </c:pt>
                  <c:pt idx="138">
                    <c:v>7054 Solar Parking Lot</c:v>
                  </c:pt>
                  <c:pt idx="139">
                    <c:v>7055 Grounds Upkeep</c:v>
                  </c:pt>
                  <c:pt idx="140">
                    <c:v>7070 Misc Grounds Supplies</c:v>
                  </c:pt>
                  <c:pt idx="141">
                    <c:v>7075 Regular Services</c:v>
                  </c:pt>
                  <c:pt idx="142">
                    <c:v>7080 Repairs/Maint 10N Church</c:v>
                  </c:pt>
                  <c:pt idx="143">
                    <c:v>7085 Repairs/Maint 12N Church</c:v>
                  </c:pt>
                  <c:pt idx="144">
                    <c:v>7090 Repairs/Maint 8N Church</c:v>
                  </c:pt>
                  <c:pt idx="145">
                    <c:v>7095 Security</c:v>
                  </c:pt>
                  <c:pt idx="146">
                    <c:v>7100 Supplies/Cleaning</c:v>
                  </c:pt>
                  <c:pt idx="147">
                    <c:v>7105 Supplies/Food (Maint.)</c:v>
                  </c:pt>
                  <c:pt idx="148">
                    <c:v>7110 Supplies/Materials (Maint.)</c:v>
                  </c:pt>
                  <c:pt idx="149">
                    <c:v>7115 Taxes &amp; Water</c:v>
                  </c:pt>
                  <c:pt idx="150">
                    <c:v>7120 Operational Maintenance</c:v>
                  </c:pt>
                  <c:pt idx="151">
                    <c:v>7121 Building Expense (unanticipated repairs)</c:v>
                  </c:pt>
                  <c:pt idx="152">
                    <c:v>7122 Vale Cemetery upkeep</c:v>
                  </c:pt>
                  <c:pt idx="153">
                    <c:v>5032 FICA Maintenance (Property)</c:v>
                  </c:pt>
                  <c:pt idx="154">
                    <c:v>5033 Wages Maintenance (Property)</c:v>
                  </c:pt>
                  <c:pt idx="155">
                    <c:v>5034 Medical Maintenance (Property)</c:v>
                  </c:pt>
                  <c:pt idx="156">
                    <c:v>5035 Retirement Maintenance (Property)</c:v>
                  </c:pt>
                  <c:pt idx="157">
                    <c:v>8005 Audit and Consulting</c:v>
                  </c:pt>
                  <c:pt idx="158">
                    <c:v>8010 Classis Assessments</c:v>
                  </c:pt>
                  <c:pt idx="159">
                    <c:v>8015 Insurance</c:v>
                  </c:pt>
                  <c:pt idx="160">
                    <c:v>8020 990 Preparation Expense</c:v>
                  </c:pt>
                  <c:pt idx="161">
                    <c:v>8022 Finance Charge Online Giving</c:v>
                  </c:pt>
                  <c:pt idx="162">
                    <c:v>8025 NYS Unemployment Insurance</c:v>
                  </c:pt>
                  <c:pt idx="163">
                    <c:v>8030 Offering Envelopes</c:v>
                  </c:pt>
                  <c:pt idx="164">
                    <c:v>8035 Payroll Processing</c:v>
                  </c:pt>
                  <c:pt idx="165">
                    <c:v>8040 Stewardship</c:v>
                  </c:pt>
                  <c:pt idx="166">
                    <c:v>8110 Archives &amp; Restoration</c:v>
                  </c:pt>
                  <c:pt idx="167">
                    <c:v>8125 Supplies Archives</c:v>
                  </c:pt>
                  <c:pt idx="168">
                    <c:v>5002 FICA Administration</c:v>
                  </c:pt>
                  <c:pt idx="169">
                    <c:v>5003 Wages Administration</c:v>
                  </c:pt>
                  <c:pt idx="170">
                    <c:v>5004 Retirement Administration</c:v>
                  </c:pt>
                  <c:pt idx="171">
                    <c:v>5005 Medical Administration</c:v>
                  </c:pt>
                  <c:pt idx="172">
                    <c:v>9005 Computer Maint/Repair/Internet</c:v>
                  </c:pt>
                  <c:pt idx="173">
                    <c:v>9010 Consistory Expense</c:v>
                  </c:pt>
                  <c:pt idx="174">
                    <c:v>9015 Copier/Cannon rent./Maint.</c:v>
                  </c:pt>
                  <c:pt idx="175">
                    <c:v>9020 Equipment</c:v>
                  </c:pt>
                  <c:pt idx="176">
                    <c:v>9025 Office Supplies</c:v>
                  </c:pt>
                  <c:pt idx="177">
                    <c:v>9030 Other Admin Expense</c:v>
                  </c:pt>
                  <c:pt idx="178">
                    <c:v>9035 Paper</c:v>
                  </c:pt>
                  <c:pt idx="179">
                    <c:v>9040 Postage</c:v>
                  </c:pt>
                  <c:pt idx="180">
                    <c:v>9045 Printing</c:v>
                  </c:pt>
                  <c:pt idx="181">
                    <c:v>9055 Staff Searches</c:v>
                  </c:pt>
                  <c:pt idx="182">
                    <c:v>9060 Telephone &amp; Internet</c:v>
                  </c:pt>
                  <c:pt idx="183">
                    <c:v>9061 Contract Services/Zoom/Google...</c:v>
                  </c:pt>
                  <c:pt idx="184">
                    <c:v>9111 Advertising</c:v>
                  </c:pt>
                  <c:pt idx="185">
                    <c:v>9112 Website</c:v>
                  </c:pt>
                  <c:pt idx="186">
                    <c:v>9113 Communication Technology</c:v>
                  </c:pt>
                  <c:pt idx="187">
                    <c:v>9114 Volunteer Needs</c:v>
                  </c:pt>
                  <c:pt idx="188">
                    <c:v>9115 Paper</c:v>
                  </c:pt>
                  <c:pt idx="189">
                    <c:v>9116 Supplies</c:v>
                  </c:pt>
                  <c:pt idx="190">
                    <c:v>9121 Wages Communication Specialist</c:v>
                  </c:pt>
                  <c:pt idx="191">
                    <c:v>9122 FICA Communication Specialist</c:v>
                  </c:pt>
                  <c:pt idx="192">
                    <c:v>9123 Retirement Communication Speicalist</c:v>
                  </c:pt>
                  <c:pt idx="193">
                    <c:v>4049 Tercentenary Income</c:v>
                  </c:pt>
                  <c:pt idx="194">
                    <c:v>5011 Continuing Ed Sr. Pastor</c:v>
                  </c:pt>
                  <c:pt idx="195">
                    <c:v>6004 Audio Visual Contract Services</c:v>
                  </c:pt>
                  <c:pt idx="196">
                    <c:v>6075 Vespers</c:v>
                  </c:pt>
                  <c:pt idx="197">
                    <c:v>6077 Audio sound expenses</c:v>
                  </c:pt>
                  <c:pt idx="198">
                    <c:v>6078 Audio Sound /Video Streaming expenses</c:v>
                  </c:pt>
                  <c:pt idx="199">
                    <c:v>6079 Miscast Cabaret</c:v>
                  </c:pt>
                  <c:pt idx="200">
                    <c:v>6080 Art Series</c:v>
                  </c:pt>
                  <c:pt idx="201">
                    <c:v>6081 Art Display Expence</c:v>
                  </c:pt>
                  <c:pt idx="202">
                    <c:v>5044 Continuing Education Music</c:v>
                  </c:pt>
                  <c:pt idx="203">
                    <c:v>6121 Camp Fowler scholarships</c:v>
                  </c:pt>
                  <c:pt idx="204">
                    <c:v>5080 Continuing Education Youth</c:v>
                  </c:pt>
                  <c:pt idx="205">
                    <c:v>6319 Minister Discretionary (Sr Pastor)</c:v>
                  </c:pt>
                  <c:pt idx="206">
                    <c:v>6322 Ministers Discretionary (Assoc. Pastor)</c:v>
                  </c:pt>
                  <c:pt idx="207">
                    <c:v>5036 Continuing Education (Property)</c:v>
                  </c:pt>
                  <c:pt idx="208">
                    <c:v>8111 Four Chaplains(6 people)</c:v>
                  </c:pt>
                  <c:pt idx="209">
                    <c:v>9007 Audio Visual Contract Services (replaced by 6004 in Worship)</c:v>
                  </c:pt>
                  <c:pt idx="210">
                    <c:v>5006 Continuing Education Administration</c:v>
                  </c:pt>
                  <c:pt idx="211">
                    <c:v>9050 Staff Development Administration</c:v>
                  </c:pt>
                  <c:pt idx="212">
                    <c:v>9125 Continuing Education Communications Specialist</c:v>
                  </c:pt>
                </c:lvl>
                <c:lvl>
                  <c:pt idx="0">
                    <c:v>08 Youth Ed</c:v>
                  </c:pt>
                  <c:pt idx="1">
                    <c:v>09 M&amp;B</c:v>
                  </c:pt>
                  <c:pt idx="9">
                    <c:v>10 Covenant Fund</c:v>
                  </c:pt>
                  <c:pt idx="20">
                    <c:v>14 Creation Care</c:v>
                  </c:pt>
                  <c:pt idx="24">
                    <c:v>12 Care &amp; Support</c:v>
                  </c:pt>
                  <c:pt idx="37">
                    <c:v>02 Contributions</c:v>
                  </c:pt>
                  <c:pt idx="41">
                    <c:v>03 Investment Income</c:v>
                  </c:pt>
                  <c:pt idx="42">
                    <c:v>04 Covenant Income</c:v>
                  </c:pt>
                  <c:pt idx="44">
                    <c:v>01 Classis Assessments</c:v>
                  </c:pt>
                  <c:pt idx="45">
                    <c:v>02 Contributions</c:v>
                  </c:pt>
                  <c:pt idx="54">
                    <c:v>03 Investment Income</c:v>
                  </c:pt>
                  <c:pt idx="58">
                    <c:v>04 Covenant Income</c:v>
                  </c:pt>
                  <c:pt idx="59">
                    <c:v>05 Other Income</c:v>
                  </c:pt>
                  <c:pt idx="65">
                    <c:v>07 Worship &amp; Arts</c:v>
                  </c:pt>
                  <c:pt idx="92">
                    <c:v>08 Youth Ed</c:v>
                  </c:pt>
                  <c:pt idx="109">
                    <c:v>11 Adult Ed</c:v>
                  </c:pt>
                  <c:pt idx="120">
                    <c:v>13 Membership</c:v>
                  </c:pt>
                  <c:pt idx="124">
                    <c:v>15 Property</c:v>
                  </c:pt>
                  <c:pt idx="157">
                    <c:v>16 Finance</c:v>
                  </c:pt>
                  <c:pt idx="166">
                    <c:v>17 Archives</c:v>
                  </c:pt>
                  <c:pt idx="168">
                    <c:v>18 Administration</c:v>
                  </c:pt>
                  <c:pt idx="184">
                    <c:v>19 Communications</c:v>
                  </c:pt>
                  <c:pt idx="193">
                    <c:v>03 Investment Income</c:v>
                  </c:pt>
                  <c:pt idx="194">
                    <c:v>07 Worship &amp; Arts</c:v>
                  </c:pt>
                  <c:pt idx="203">
                    <c:v>08 Youth Ed</c:v>
                  </c:pt>
                  <c:pt idx="205">
                    <c:v>09 M&amp;B</c:v>
                  </c:pt>
                  <c:pt idx="207">
                    <c:v>15 Property</c:v>
                  </c:pt>
                  <c:pt idx="208">
                    <c:v>17 Archives</c:v>
                  </c:pt>
                  <c:pt idx="209">
                    <c:v>18 Administration</c:v>
                  </c:pt>
                  <c:pt idx="212">
                    <c:v>19 Communications</c:v>
                  </c:pt>
                </c:lvl>
                <c:lvl>
                  <c:pt idx="0">
                    <c:v>Out</c:v>
                  </c:pt>
                  <c:pt idx="24">
                    <c:v>Out</c:v>
                  </c:pt>
                  <c:pt idx="37">
                    <c:v>In</c:v>
                  </c:pt>
                  <c:pt idx="44">
                    <c:v>In</c:v>
                  </c:pt>
                  <c:pt idx="65">
                    <c:v>Out</c:v>
                  </c:pt>
                  <c:pt idx="193">
                    <c:v>In</c:v>
                  </c:pt>
                  <c:pt idx="194">
                    <c:v>Out</c:v>
                  </c:pt>
                </c:lvl>
                <c:lvl>
                  <c:pt idx="0">
                    <c:v>External</c:v>
                  </c:pt>
                  <c:pt idx="24">
                    <c:v>Internal</c:v>
                  </c:pt>
                  <c:pt idx="37">
                    <c:v>Not Mission</c:v>
                  </c:pt>
                  <c:pt idx="44">
                    <c:v>Not Mission</c:v>
                  </c:pt>
                  <c:pt idx="193">
                    <c:v>Not Mission</c:v>
                  </c:pt>
                </c:lvl>
                <c:lvl>
                  <c:pt idx="0">
                    <c:v>Mission</c:v>
                  </c:pt>
                  <c:pt idx="44">
                    <c:v>Operations</c:v>
                  </c:pt>
                  <c:pt idx="193">
                    <c:v>Tercentenary</c:v>
                  </c:pt>
                </c:lvl>
              </c:multiLvlStrCache>
            </c:multiLvlStrRef>
          </c:cat>
          <c:val>
            <c:numRef>
              <c:f>MissionOperationsTerc!$E$5:$E$263</c:f>
              <c:numCache>
                <c:formatCode>_([$$-409]* #,##0_);_([$$-409]* \(#,##0\);_([$$-409]* "-"??_);_(@_)</c:formatCode>
                <c:ptCount val="213"/>
                <c:pt idx="0">
                  <c:v>-9000</c:v>
                </c:pt>
                <c:pt idx="1">
                  <c:v>0</c:v>
                </c:pt>
                <c:pt idx="2">
                  <c:v>-8000</c:v>
                </c:pt>
                <c:pt idx="3">
                  <c:v>-16500</c:v>
                </c:pt>
                <c:pt idx="4">
                  <c:v>-28000</c:v>
                </c:pt>
                <c:pt idx="5">
                  <c:v>-6000</c:v>
                </c:pt>
                <c:pt idx="6">
                  <c:v>-7500</c:v>
                </c:pt>
                <c:pt idx="7">
                  <c:v>-10000</c:v>
                </c:pt>
                <c:pt idx="8">
                  <c:v>-35000</c:v>
                </c:pt>
                <c:pt idx="9">
                  <c:v>0</c:v>
                </c:pt>
                <c:pt idx="10">
                  <c:v>0</c:v>
                </c:pt>
                <c:pt idx="11">
                  <c:v>-200</c:v>
                </c:pt>
                <c:pt idx="12">
                  <c:v>0</c:v>
                </c:pt>
                <c:pt idx="13">
                  <c:v>-10000</c:v>
                </c:pt>
                <c:pt idx="14">
                  <c:v>-200</c:v>
                </c:pt>
                <c:pt idx="15">
                  <c:v>-1500</c:v>
                </c:pt>
                <c:pt idx="16">
                  <c:v>-700</c:v>
                </c:pt>
                <c:pt idx="17">
                  <c:v>-6000</c:v>
                </c:pt>
                <c:pt idx="18">
                  <c:v>0</c:v>
                </c:pt>
                <c:pt idx="19">
                  <c:v>0</c:v>
                </c:pt>
                <c:pt idx="20">
                  <c:v>-500</c:v>
                </c:pt>
                <c:pt idx="21">
                  <c:v>-1000</c:v>
                </c:pt>
                <c:pt idx="22">
                  <c:v>0</c:v>
                </c:pt>
                <c:pt idx="23">
                  <c:v>-1000</c:v>
                </c:pt>
                <c:pt idx="24">
                  <c:v>-1560</c:v>
                </c:pt>
                <c:pt idx="25">
                  <c:v>-53667.66</c:v>
                </c:pt>
                <c:pt idx="26">
                  <c:v>-26446.44</c:v>
                </c:pt>
                <c:pt idx="27">
                  <c:v>-9754.43</c:v>
                </c:pt>
                <c:pt idx="28">
                  <c:v>-5497.95</c:v>
                </c:pt>
                <c:pt idx="29">
                  <c:v>-3800</c:v>
                </c:pt>
                <c:pt idx="30">
                  <c:v>-35009</c:v>
                </c:pt>
                <c:pt idx="31">
                  <c:v>-3500</c:v>
                </c:pt>
                <c:pt idx="32">
                  <c:v>-300</c:v>
                </c:pt>
                <c:pt idx="33">
                  <c:v>-200</c:v>
                </c:pt>
                <c:pt idx="34">
                  <c:v>-500</c:v>
                </c:pt>
                <c:pt idx="35">
                  <c:v>-100</c:v>
                </c:pt>
                <c:pt idx="36">
                  <c:v>-300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1000</c:v>
                </c:pt>
                <c:pt idx="41">
                  <c:v>38881.331472500002</c:v>
                </c:pt>
                <c:pt idx="42">
                  <c:v>96767.153749999998</c:v>
                </c:pt>
                <c:pt idx="43">
                  <c:v>100000</c:v>
                </c:pt>
                <c:pt idx="44">
                  <c:v>14000</c:v>
                </c:pt>
                <c:pt idx="45">
                  <c:v>369050.00000000012</c:v>
                </c:pt>
                <c:pt idx="46">
                  <c:v>8000</c:v>
                </c:pt>
                <c:pt idx="47">
                  <c:v>10000</c:v>
                </c:pt>
                <c:pt idx="48">
                  <c:v>32500</c:v>
                </c:pt>
                <c:pt idx="49">
                  <c:v>8000</c:v>
                </c:pt>
                <c:pt idx="50">
                  <c:v>200</c:v>
                </c:pt>
                <c:pt idx="51">
                  <c:v>0</c:v>
                </c:pt>
                <c:pt idx="53">
                  <c:v>9000</c:v>
                </c:pt>
                <c:pt idx="54">
                  <c:v>0</c:v>
                </c:pt>
                <c:pt idx="55">
                  <c:v>226994</c:v>
                </c:pt>
                <c:pt idx="56">
                  <c:v>140000</c:v>
                </c:pt>
                <c:pt idx="57">
                  <c:v>17000</c:v>
                </c:pt>
                <c:pt idx="58">
                  <c:v>68000</c:v>
                </c:pt>
                <c:pt idx="59">
                  <c:v>10000</c:v>
                </c:pt>
                <c:pt idx="60">
                  <c:v>3000</c:v>
                </c:pt>
                <c:pt idx="61">
                  <c:v>18000</c:v>
                </c:pt>
                <c:pt idx="62">
                  <c:v>1100</c:v>
                </c:pt>
                <c:pt idx="63">
                  <c:v>1000</c:v>
                </c:pt>
                <c:pt idx="64">
                  <c:v>5000</c:v>
                </c:pt>
                <c:pt idx="65">
                  <c:v>-59628</c:v>
                </c:pt>
                <c:pt idx="66">
                  <c:v>-10000</c:v>
                </c:pt>
                <c:pt idx="67">
                  <c:v>-13792.1</c:v>
                </c:pt>
                <c:pt idx="68">
                  <c:v>-7536</c:v>
                </c:pt>
                <c:pt idx="69">
                  <c:v>-5000</c:v>
                </c:pt>
                <c:pt idx="70">
                  <c:v>-38888</c:v>
                </c:pt>
                <c:pt idx="71">
                  <c:v>-3905</c:v>
                </c:pt>
                <c:pt idx="72">
                  <c:v>-51035</c:v>
                </c:pt>
                <c:pt idx="73">
                  <c:v>-200</c:v>
                </c:pt>
                <c:pt idx="74">
                  <c:v>-700</c:v>
                </c:pt>
                <c:pt idx="75">
                  <c:v>-12000</c:v>
                </c:pt>
                <c:pt idx="76">
                  <c:v>-3600</c:v>
                </c:pt>
                <c:pt idx="77">
                  <c:v>-200</c:v>
                </c:pt>
                <c:pt idx="78">
                  <c:v>-200</c:v>
                </c:pt>
                <c:pt idx="79">
                  <c:v>-1000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-2400</c:v>
                </c:pt>
                <c:pt idx="84">
                  <c:v>-300</c:v>
                </c:pt>
                <c:pt idx="85">
                  <c:v>-200</c:v>
                </c:pt>
                <c:pt idx="86">
                  <c:v>-100</c:v>
                </c:pt>
                <c:pt idx="87">
                  <c:v>-1100</c:v>
                </c:pt>
                <c:pt idx="88">
                  <c:v>-1300</c:v>
                </c:pt>
                <c:pt idx="89">
                  <c:v>-1500</c:v>
                </c:pt>
                <c:pt idx="90">
                  <c:v>-1000</c:v>
                </c:pt>
                <c:pt idx="91">
                  <c:v>-1476.22</c:v>
                </c:pt>
                <c:pt idx="92">
                  <c:v>-3728.53</c:v>
                </c:pt>
                <c:pt idx="93">
                  <c:v>-48739</c:v>
                </c:pt>
                <c:pt idx="94">
                  <c:v>0</c:v>
                </c:pt>
                <c:pt idx="95">
                  <c:v>-1949.56</c:v>
                </c:pt>
                <c:pt idx="97">
                  <c:v>-200</c:v>
                </c:pt>
                <c:pt idx="98">
                  <c:v>-250</c:v>
                </c:pt>
                <c:pt idx="100">
                  <c:v>-1300</c:v>
                </c:pt>
                <c:pt idx="101">
                  <c:v>-1400</c:v>
                </c:pt>
                <c:pt idx="102">
                  <c:v>-200</c:v>
                </c:pt>
                <c:pt idx="103">
                  <c:v>-300</c:v>
                </c:pt>
                <c:pt idx="104">
                  <c:v>-150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-1000</c:v>
                </c:pt>
                <c:pt idx="109">
                  <c:v>0</c:v>
                </c:pt>
                <c:pt idx="110">
                  <c:v>-400</c:v>
                </c:pt>
                <c:pt idx="111">
                  <c:v>-5000</c:v>
                </c:pt>
                <c:pt idx="112">
                  <c:v>-200</c:v>
                </c:pt>
                <c:pt idx="113">
                  <c:v>-150</c:v>
                </c:pt>
                <c:pt idx="114">
                  <c:v>-450</c:v>
                </c:pt>
                <c:pt idx="115">
                  <c:v>-180</c:v>
                </c:pt>
                <c:pt idx="116">
                  <c:v>-150</c:v>
                </c:pt>
                <c:pt idx="117">
                  <c:v>-800</c:v>
                </c:pt>
                <c:pt idx="118">
                  <c:v>-150</c:v>
                </c:pt>
                <c:pt idx="119">
                  <c:v>-150</c:v>
                </c:pt>
                <c:pt idx="120">
                  <c:v>-1300</c:v>
                </c:pt>
                <c:pt idx="121">
                  <c:v>-300</c:v>
                </c:pt>
                <c:pt idx="122">
                  <c:v>-150</c:v>
                </c:pt>
                <c:pt idx="123">
                  <c:v>-300</c:v>
                </c:pt>
                <c:pt idx="124">
                  <c:v>-15000</c:v>
                </c:pt>
                <c:pt idx="125">
                  <c:v>-2000</c:v>
                </c:pt>
                <c:pt idx="126">
                  <c:v>-700</c:v>
                </c:pt>
                <c:pt idx="127">
                  <c:v>-8500</c:v>
                </c:pt>
                <c:pt idx="128">
                  <c:v>-9800</c:v>
                </c:pt>
                <c:pt idx="129">
                  <c:v>-1000</c:v>
                </c:pt>
                <c:pt idx="130">
                  <c:v>-500</c:v>
                </c:pt>
                <c:pt idx="131">
                  <c:v>-1000</c:v>
                </c:pt>
                <c:pt idx="132">
                  <c:v>-3600</c:v>
                </c:pt>
                <c:pt idx="133">
                  <c:v>-6200</c:v>
                </c:pt>
                <c:pt idx="134">
                  <c:v>-16200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-1400</c:v>
                </c:pt>
                <c:pt idx="140">
                  <c:v>-1000</c:v>
                </c:pt>
                <c:pt idx="141">
                  <c:v>-13200</c:v>
                </c:pt>
                <c:pt idx="142">
                  <c:v>-22000</c:v>
                </c:pt>
                <c:pt idx="143">
                  <c:v>-33500</c:v>
                </c:pt>
                <c:pt idx="144">
                  <c:v>-16400</c:v>
                </c:pt>
                <c:pt idx="145">
                  <c:v>-2200</c:v>
                </c:pt>
                <c:pt idx="146">
                  <c:v>-3500</c:v>
                </c:pt>
                <c:pt idx="147">
                  <c:v>-2500</c:v>
                </c:pt>
                <c:pt idx="148">
                  <c:v>-2500</c:v>
                </c:pt>
                <c:pt idx="149">
                  <c:v>-3800</c:v>
                </c:pt>
                <c:pt idx="150">
                  <c:v>-1000</c:v>
                </c:pt>
                <c:pt idx="151">
                  <c:v>-20000</c:v>
                </c:pt>
                <c:pt idx="152">
                  <c:v>-500</c:v>
                </c:pt>
                <c:pt idx="153">
                  <c:v>-7306.95</c:v>
                </c:pt>
                <c:pt idx="154">
                  <c:v>-95515.83</c:v>
                </c:pt>
                <c:pt idx="155">
                  <c:v>-11000</c:v>
                </c:pt>
                <c:pt idx="156">
                  <c:v>-3820.62</c:v>
                </c:pt>
                <c:pt idx="157">
                  <c:v>-20000</c:v>
                </c:pt>
                <c:pt idx="158">
                  <c:v>-38000</c:v>
                </c:pt>
                <c:pt idx="159">
                  <c:v>-33000</c:v>
                </c:pt>
                <c:pt idx="160">
                  <c:v>-2000</c:v>
                </c:pt>
                <c:pt idx="161">
                  <c:v>-1000</c:v>
                </c:pt>
                <c:pt idx="162">
                  <c:v>-6000</c:v>
                </c:pt>
                <c:pt idx="163">
                  <c:v>-250</c:v>
                </c:pt>
                <c:pt idx="164">
                  <c:v>-5000</c:v>
                </c:pt>
                <c:pt idx="165">
                  <c:v>-200</c:v>
                </c:pt>
                <c:pt idx="166">
                  <c:v>-1925</c:v>
                </c:pt>
                <c:pt idx="167">
                  <c:v>-650</c:v>
                </c:pt>
                <c:pt idx="168">
                  <c:v>-6618</c:v>
                </c:pt>
                <c:pt idx="169">
                  <c:v>-86513.919999999998</c:v>
                </c:pt>
                <c:pt idx="170">
                  <c:v>-2560</c:v>
                </c:pt>
                <c:pt idx="171">
                  <c:v>-11000</c:v>
                </c:pt>
                <c:pt idx="172">
                  <c:v>-3500</c:v>
                </c:pt>
                <c:pt idx="173">
                  <c:v>-750</c:v>
                </c:pt>
                <c:pt idx="174">
                  <c:v>-18000</c:v>
                </c:pt>
                <c:pt idx="175">
                  <c:v>-4000</c:v>
                </c:pt>
                <c:pt idx="176">
                  <c:v>-3000</c:v>
                </c:pt>
                <c:pt idx="177">
                  <c:v>-1500</c:v>
                </c:pt>
                <c:pt idx="178">
                  <c:v>-1000</c:v>
                </c:pt>
                <c:pt idx="179">
                  <c:v>-3000</c:v>
                </c:pt>
                <c:pt idx="180">
                  <c:v>-2000</c:v>
                </c:pt>
                <c:pt idx="181">
                  <c:v>-500</c:v>
                </c:pt>
                <c:pt idx="182">
                  <c:v>-4500</c:v>
                </c:pt>
                <c:pt idx="183">
                  <c:v>-5000</c:v>
                </c:pt>
                <c:pt idx="184">
                  <c:v>-1000</c:v>
                </c:pt>
                <c:pt idx="185">
                  <c:v>-1000</c:v>
                </c:pt>
                <c:pt idx="186">
                  <c:v>-1500</c:v>
                </c:pt>
                <c:pt idx="187">
                  <c:v>-500</c:v>
                </c:pt>
                <c:pt idx="188">
                  <c:v>-2000</c:v>
                </c:pt>
                <c:pt idx="189">
                  <c:v>-1000</c:v>
                </c:pt>
                <c:pt idx="190">
                  <c:v>-20000</c:v>
                </c:pt>
                <c:pt idx="191">
                  <c:v>-1530</c:v>
                </c:pt>
                <c:pt idx="192">
                  <c:v>0</c:v>
                </c:pt>
                <c:pt idx="193">
                  <c:v>26238.100597500001</c:v>
                </c:pt>
                <c:pt idx="194">
                  <c:v>-2200</c:v>
                </c:pt>
                <c:pt idx="195">
                  <c:v>-18000</c:v>
                </c:pt>
                <c:pt idx="196">
                  <c:v>-9000</c:v>
                </c:pt>
                <c:pt idx="197">
                  <c:v>0</c:v>
                </c:pt>
                <c:pt idx="198">
                  <c:v>-5000</c:v>
                </c:pt>
                <c:pt idx="199">
                  <c:v>0</c:v>
                </c:pt>
                <c:pt idx="200">
                  <c:v>0</c:v>
                </c:pt>
                <c:pt idx="201">
                  <c:v>-400</c:v>
                </c:pt>
                <c:pt idx="202">
                  <c:v>-1000</c:v>
                </c:pt>
                <c:pt idx="203">
                  <c:v>-3000</c:v>
                </c:pt>
                <c:pt idx="204">
                  <c:v>-1000</c:v>
                </c:pt>
                <c:pt idx="205">
                  <c:v>-1600</c:v>
                </c:pt>
                <c:pt idx="206">
                  <c:v>-1600</c:v>
                </c:pt>
                <c:pt idx="207">
                  <c:v>-1000</c:v>
                </c:pt>
                <c:pt idx="208">
                  <c:v>-750</c:v>
                </c:pt>
                <c:pt idx="209">
                  <c:v>0</c:v>
                </c:pt>
                <c:pt idx="210">
                  <c:v>-1000</c:v>
                </c:pt>
                <c:pt idx="211">
                  <c:v>-500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2-41C2-A04D-8C0BB1EE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77839"/>
        <c:axId val="230307711"/>
      </c:barChart>
      <c:catAx>
        <c:axId val="20554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07711"/>
        <c:crosses val="autoZero"/>
        <c:auto val="1"/>
        <c:lblAlgn val="ctr"/>
        <c:lblOffset val="100"/>
        <c:noMultiLvlLbl val="0"/>
      </c:catAx>
      <c:valAx>
        <c:axId val="2303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3</xdr:row>
      <xdr:rowOff>123825</xdr:rowOff>
    </xdr:from>
    <xdr:to>
      <xdr:col>21</xdr:col>
      <xdr:colOff>466726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8A343-0444-41A0-B88A-98442FDE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29</xdr:row>
      <xdr:rowOff>71436</xdr:rowOff>
    </xdr:from>
    <xdr:to>
      <xdr:col>4</xdr:col>
      <xdr:colOff>2714625</xdr:colOff>
      <xdr:row>62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1AAF7-49C0-577F-2D29-40D9919E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147637</xdr:rowOff>
    </xdr:from>
    <xdr:to>
      <xdr:col>18</xdr:col>
      <xdr:colOff>228600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F7543-E0D6-47BD-A054-D7410AB2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57150</xdr:rowOff>
    </xdr:from>
    <xdr:to>
      <xdr:col>20</xdr:col>
      <xdr:colOff>590550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F51A1-466F-4954-A90D-C3EF949F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282.526113194443" createdVersion="8" refreshedVersion="8" minRefreshableVersion="3" recordCount="833" xr:uid="{7313A0C7-428F-40EE-A216-025D87737A3C}">
  <cacheSource type="worksheet">
    <worksheetSource ref="A1:U834" sheet="BudgetData"/>
  </cacheSource>
  <cacheFields count="21">
    <cacheField name="Year" numFmtId="0">
      <sharedItems containsSemiMixedTypes="0" containsString="0" containsNumber="1" containsInteger="1" minValue="2023" maxValue="2024"/>
    </cacheField>
    <cacheField name="Description" numFmtId="0">
      <sharedItems count="7">
        <s v="Budget 2023"/>
        <s v="Budget 2024 (11/22/23) Asking"/>
        <s v="Budget 2024 (11/25/23) FC Recommended"/>
        <s v="Budget 2024 (12/21/23) Consistory Balanced"/>
        <s v="Budget 2024 (11/25/23) Balanced" u="1"/>
        <s v="Budget 2024 (12/21/23)" u="1"/>
        <s v="Budget 2024 (12/22/23)" u="1"/>
      </sharedItems>
    </cacheField>
    <cacheField name="InOrOut" numFmtId="0">
      <sharedItems count="2">
        <s v="In"/>
        <s v="Out"/>
      </sharedItems>
    </cacheField>
    <cacheField name="AccountNum" numFmtId="0">
      <sharedItems/>
    </cacheField>
    <cacheField name="Account (budget)" numFmtId="0">
      <sharedItems/>
    </cacheField>
    <cacheField name="Account (map)" numFmtId="0">
      <sharedItems count="225">
        <s v="4001 Classis Assessments"/>
        <s v="4010 Current Year Pledges"/>
        <s v="4012 Non Pledge Contributions"/>
        <s v="4013 Vespers Offering"/>
        <s v="4014 Easter Offering"/>
        <s v="4015 Christmas Offering"/>
        <s v="4016 Thanksgiving Offering"/>
        <s v="4017 Special Offerings"/>
        <s v="4021 Charitable Distributions"/>
        <s v="4023 Online Giving"/>
        <s v="4025 Concert Series"/>
        <s v="4022 Wednesday Lunch"/>
        <s v="4026 Audio/Visual Technology"/>
        <s v="4061 McDonald (Covenant)"/>
        <s v="4062 Covenant Fund Income"/>
        <s v="4063 Covenant Income for M&amp;B"/>
        <s v="2215 Checking Account"/>
        <s v="4041 Endowment Income"/>
        <s v="4043 Schermerhorn Income"/>
        <s v="4044 Birch Income"/>
        <s v="4045 UP Mission Fund Income"/>
        <s v="4049 Tercentenary Income"/>
        <s v="4052 Facility Use Income"/>
        <s v="4053 Misc Income"/>
        <s v="4054 Rental Income"/>
        <s v="4055 Holiday/Memorial Flowers income"/>
        <s v="4056 Chancel Guild Income/Cook Trust"/>
        <s v="9005 Computer Maint/Repair/Internet"/>
        <s v="9007 Audio Visual Contract Services (replaced by 6004 in Worship)"/>
        <s v="9010 Consistory Expense"/>
        <s v="9015 Copier/Cannon rent./Maint."/>
        <s v="9020 Equipment"/>
        <s v="9025 Office Supplies"/>
        <s v="9030 Other Admin Expense"/>
        <s v="9035 Paper"/>
        <s v="9040 Postage"/>
        <s v="9045 Printing"/>
        <s v="9055 Staff Searches"/>
        <s v="9060 Telephone &amp; Internet"/>
        <s v="9061 Contract Services/Zoom/Google..."/>
        <s v="5002 FICA Administration"/>
        <s v="5003 Wages Administration"/>
        <s v="5004 Retirement Administration"/>
        <s v="5005 Medical Administration"/>
        <s v="5006 Continuing Education Administration"/>
        <s v="6410 Devotional Literature/Small groups Literature"/>
        <s v="6420 Guest Spearkers and Adult Forum"/>
        <s v="6430 Lenten Programming"/>
        <s v="6440 Resources (Adult Ed.)"/>
        <s v="6445 Adult Retreats and Workshops"/>
        <s v="6450 Small Groups"/>
        <s v="8110 Archives &amp; Restoration"/>
        <s v="8111 Four Chaplains(6 people)"/>
        <s v="8125 Supplies Archives"/>
        <s v="6505 Honorariums"/>
        <s v="6515 Resources Grief Booklets"/>
        <s v="6520 Care &amp; Support Materials"/>
        <s v="6521 Prayer Shawl"/>
        <s v="6522 Flowers Support &amp; Care"/>
        <s v="5051 Continuing Ed (Assoc Pastor)"/>
        <s v="5053 Wages (Assoc Pastor)"/>
        <s v="5054 Medical (Assoc Pastor)"/>
        <s v="5055 Retirement (Assoc Pastor)"/>
        <s v="5056 Social Security Offset (Assoc Pastor)"/>
        <s v="5057 Business &amp; Auto (Assoc Pastor)"/>
        <s v="5058 Housing Expense (Assoc Pastor)"/>
        <s v="5059 Disability/Life (Assoc Pastor)"/>
        <s v="9111 Advertising"/>
        <s v="9112 Website"/>
        <s v="9113 Communication Technology"/>
        <s v="9114 Volunteer Needs"/>
        <s v="9115 Paper"/>
        <s v="9116 Supplies"/>
        <s v="9121 Wages Communication Specialist"/>
        <s v="9122 FICA Communication Specialist"/>
        <s v="9123 Retirement Communication Speicalist"/>
        <s v="9125 Continuing Education Communications Specialist"/>
        <s v="6350 Other Covenant Programs"/>
        <s v="6356 Lunn Office"/>
        <s v="6806 Composting"/>
        <s v="6807 Supplies"/>
        <s v="6808 Recycled Paper"/>
        <s v="6809 Media"/>
        <s v="8005 Audit and Consulting"/>
        <s v="8010 Classis Assessments"/>
        <s v="8015 Insurance"/>
        <s v="8020 990 Preparation Expense"/>
        <s v="8022 Finance Charge Online Giving"/>
        <s v="8025 NYS Unemployment Insurance"/>
        <s v="8030 Offering Envelopes"/>
        <s v="8035 Payroll Processing"/>
        <s v="8040 Stewardship"/>
        <s v="6404 Period./Books/Newsp.for ass. pastor"/>
        <s v="6405 Library Books"/>
        <s v="6435 Library Periodicals &amp; Fees"/>
        <s v="6460 Library Supplies &amp; Equipment"/>
        <s v="6303 Undesignated and Emergency"/>
        <s v="6305 Education (M&amp;B)"/>
        <s v="6310 Local Concerns"/>
        <s v="6315 National Oversseas"/>
        <s v="6319 Minister Discretionary (Sr Pastor)"/>
        <s v="6322 Ministers Discretionary (Assoc. Pastor)"/>
        <s v="6323 Albany Synod Programs"/>
        <s v="6324 Camp Fowler support (M&amp;B)"/>
        <s v="6325 Special Offerings"/>
        <s v="6326 UP Mission"/>
        <s v="6605 Churchwide Social Events"/>
        <s v="6610 Coffee Hour"/>
        <s v="6620 Supplies Hospitality"/>
        <s v="6705 Membership Committee"/>
        <s v="6366 Wednesday Lunch"/>
        <s v="6367 Mission &amp; Volunteer Expense"/>
        <s v="6368 Kitchen supplies"/>
        <s v="6369 To Go Containers"/>
        <s v="6373 Wages Lunch Coordinator"/>
        <s v="6374 FICA Lunch Coordinator"/>
        <s v="7001 Custodian Fee/Other serv. Fee"/>
        <s v="7010 Electricity 10N Church"/>
        <s v="7015 Electricity 12N Church"/>
        <s v="7020 Electricity 8N Church"/>
        <s v="7025 Electricity Parking Lot"/>
        <s v="7030 Energy Improvements"/>
        <s v="7035 Equipment (Maint.)"/>
        <s v="7040 Fuel 10N Church"/>
        <s v="7045 Fuel 12N Church"/>
        <s v="7050 Fuel 8N Church"/>
        <s v="7051 Solar 10 N Church"/>
        <s v="7052 Solar 12N Church"/>
        <s v="7053 Solar 8N Church"/>
        <s v="7054 Solar Parking Lot"/>
        <s v="7055 Grounds Upkeep"/>
        <s v="7070 Misc Grounds Supplies"/>
        <s v="7075 Regular Services"/>
        <s v="7080 Repairs/Maint 10N Church"/>
        <s v="7085 Repairs/Maint 12N Church"/>
        <s v="7090 Repairs/Maint 8N Church"/>
        <s v="7095 Security"/>
        <s v="7100 Supplies/Cleaning"/>
        <s v="7105 Supplies/Food (Maint.)"/>
        <s v="7110 Supplies/Materials (Maint.)"/>
        <s v="7115 Taxes &amp; Water"/>
        <s v="7120 Operational Maintenance"/>
        <s v="7121 Building Expense (unanticipated repairs)"/>
        <s v="7122 Vale Cemetery upkeep"/>
        <s v="5032 FICA Maintenance (Property)"/>
        <s v="5033 Wages Maintenance (Property)"/>
        <s v="5034 Medical Maintenance (Property)"/>
        <s v="5035 Retirement Maintenance (Property)"/>
        <s v="5036 Continuing Education (Property)"/>
        <s v="6005 Communion"/>
        <s v="6015 Honorarim (Pulpit Organ)"/>
        <s v="6016 Organ Repair"/>
        <s v="6020 Instrument Maintenance"/>
        <s v="6025 Misc Music Expense"/>
        <s v="6030 Misc Worship Expense"/>
        <s v="6035 Music and Rights"/>
        <s v="6036 Choir Robes"/>
        <s v="6040 Childrens Choir"/>
        <s v="6045 Handbells"/>
        <s v="6050 Musicians"/>
        <s v="6065 Special Worship"/>
        <s v="6066 Orff Program"/>
        <s v="6070 Ushers"/>
        <s v="6075 Vespers"/>
        <s v="6076 Holiday/Memorial Flowers expenses"/>
        <s v="6077 Audio sound expenses"/>
        <s v="6078 Audio Sound /Video Streaming expenses"/>
        <s v="6079 Miscast Cabaret"/>
        <s v="6080 Art Series"/>
        <s v="6081 Art Display Expence"/>
        <s v="6082 Candle,Oil,Wreth Exp."/>
        <s v="6083 Vesting for Sanctuary"/>
        <s v="6084 Chancel Guild expenses/Cook Trust"/>
        <s v="5042 FICA Music"/>
        <s v="5043 Wages Music"/>
        <s v="5044 Continuing Education Music"/>
        <s v="5011 Continuing Ed Sr. Pastor"/>
        <s v="5013 Wages Sr. Pastor"/>
        <s v="5014 Medical Sr. Pastor"/>
        <s v="5015 Retirement Sr. Pastor"/>
        <s v="5016 Social Security Offset Sr. Pastor"/>
        <s v="5017 Business &amp; Auto Sr. Pastor"/>
        <s v="5018 Housing Sr. Pastor"/>
        <s v="5019 Disability &amp; Life Sr. Pastor"/>
        <s v="6105 Audio/Visual Church School"/>
        <s v="6110 Confirmation/Communion"/>
        <s v="6115 Curriculum Church School"/>
        <s v="6116 Childrens Library"/>
        <s v="6120 Family Programming"/>
        <s v="6121 Camp Fowler scholarships"/>
        <s v="6124 Junior and Senior Youth"/>
        <s v="6126 Misc. Education Expense"/>
        <s v="6130 Recognition/Development"/>
        <s v="6135 Senior High Mission Trip"/>
        <s v="6145 Special Youth Service"/>
        <s v="6150 Food, Church School"/>
        <s v="6155 Supplies, Church School"/>
        <s v="6160 Supplies Kinderwyk"/>
        <s v="6165 Vacation Bible School"/>
        <s v="5072 FICA Youth"/>
        <s v="5073 Wages Youth"/>
        <s v="5075 Retirement Youth"/>
        <s v="5080 Continuing Education Youth"/>
        <s v="4057 Scholarship from Education Fund income"/>
        <s v="6004 Audio Visual Contract Services"/>
        <s v="5074 Health Insurance Youth"/>
        <s v="6351 Approved Covenant Programs"/>
        <s v="6360 Small Grants"/>
        <s v="6375 Continuing Education Lunch Coordinator"/>
        <s v="6409 Scholarship from Education Fund expence"/>
        <s v="5037 Houskeeping staff (new position)"/>
        <s v="9050 Staff Development Administration"/>
        <s v="4024 Senior High Mission Trip income"/>
        <s v="5006 Continuing Education" u="1"/>
        <s v="9125 Continuing Education" u="1"/>
        <s v="5032 FICA Maintenance" u="1"/>
        <s v="5033 Wages Maintenance" u="1"/>
        <s v="5034 Medical Maintenance" u="1"/>
        <s v="5035 Retirement Maintenance" u="1"/>
        <s v="5036 Continuing Education" u="1"/>
        <s v="5044 Continuing Education" u="1"/>
        <s v="5019 Disability &amp; Life" u="1"/>
        <s v="5080 Continuing Education" u="1"/>
        <s v="6375 Continuing Education" u="1"/>
        <s v="9050 Staff Developement" u="1"/>
      </sharedItems>
    </cacheField>
    <cacheField name="Match Level" numFmtId="0">
      <sharedItems containsSemiMixedTypes="0" containsString="0" containsNumber="1" minValue="0.83006535947712423" maxValue="1"/>
    </cacheField>
    <cacheField name="Budget" numFmtId="0">
      <sharedItems containsSemiMixedTypes="0" containsString="0" containsNumber="1" minValue="-95515.83" maxValue="369050.00000000012"/>
    </cacheField>
    <cacheField name="File" numFmtId="0">
      <sharedItems/>
    </cacheField>
    <cacheField name="Category" numFmtId="0">
      <sharedItems count="18">
        <s v="01 Classis Assessments"/>
        <s v="02 Contributions"/>
        <s v="04 Covenant Income"/>
        <s v="03 Investment Income"/>
        <s v="05 Other Income"/>
        <s v="18 Administration"/>
        <s v="11 Adult Ed"/>
        <s v="17 Archives"/>
        <s v="12 Care &amp; Support"/>
        <s v="19 Communications"/>
        <s v="10 Covenant Fund"/>
        <s v="14 Creation Care"/>
        <s v="16 Finance"/>
        <s v="09 M&amp;B"/>
        <s v="13 Membership"/>
        <s v="15 Property"/>
        <s v="07 Worship &amp; Arts"/>
        <s v="08 Youth Ed"/>
      </sharedItems>
    </cacheField>
    <cacheField name="GreenSheet" numFmtId="0">
      <sharedItems/>
    </cacheField>
    <cacheField name="GreenSheetLinearInCategory" numFmtId="0">
      <sharedItems/>
    </cacheField>
    <cacheField name="GreenSheetDetails" numFmtId="0">
      <sharedItems/>
    </cacheField>
    <cacheField name="Committee" numFmtId="0">
      <sharedItems count="22">
        <s v="Contributions"/>
        <s v="Contributions - pledge"/>
        <s v="Investment Income - 3. Covenant Fund"/>
        <s v="Investment Income - 1. Endowment + Checking Account"/>
        <s v="Investment Income - 2. Schermerhorn and Birch Funds"/>
        <s v="Investment Income - 4. UP Mission"/>
        <s v="Investment Income - 5. 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Membership"/>
        <s v="Property - misc + repairs"/>
        <s v="Property - gas&amp;electric"/>
        <s v="Worship"/>
        <s v="Youth Ed"/>
      </sharedItems>
    </cacheField>
    <cacheField name="SourceOfFunds" numFmtId="0">
      <sharedItems/>
    </cacheField>
    <cacheField name="Purpose" numFmtId="0">
      <sharedItems count="3">
        <s v="Operations"/>
        <s v="Mission"/>
        <s v="Tercentenary"/>
      </sharedItems>
    </cacheField>
    <cacheField name="InternalExternal" numFmtId="0">
      <sharedItems count="3">
        <s v="Not Mission"/>
        <s v="Internal"/>
        <s v="External"/>
      </sharedItems>
    </cacheField>
    <cacheField name="Position" numFmtId="0">
      <sharedItems/>
    </cacheField>
    <cacheField name="Base Salary or Other" numFmtId="0">
      <sharedItems/>
    </cacheField>
    <cacheField name="size" numFmtId="0">
      <sharedItems/>
    </cacheField>
    <cacheField name="Recurring or 1-time Exp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3">
  <r>
    <n v="2023"/>
    <x v="0"/>
    <x v="0"/>
    <s v="4001"/>
    <s v="4001 Classis Assessments"/>
    <x v="0"/>
    <n v="1"/>
    <n v="14000"/>
    <s v="Budget 2023"/>
    <x v="0"/>
    <s v="01 Classis Assessments"/>
    <s v="01 Classis Assessments"/>
    <s v="01 Classis Assessments"/>
    <x v="0"/>
    <s v="Undesignated"/>
    <x v="0"/>
    <x v="0"/>
    <s v="Not a position"/>
    <s v="Other"/>
    <s v="Small Church"/>
    <s v="Recurring"/>
  </r>
  <r>
    <n v="2023"/>
    <x v="0"/>
    <x v="0"/>
    <s v="4010"/>
    <s v="4010 Current Year Pledges"/>
    <x v="1"/>
    <n v="1"/>
    <n v="335500"/>
    <s v="Budget 2023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3"/>
    <x v="0"/>
    <x v="0"/>
    <s v="4012"/>
    <s v="4012 Non Pledge Contributions"/>
    <x v="2"/>
    <n v="1"/>
    <n v="10000"/>
    <s v="Budget 2023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3"/>
    <x v="0"/>
    <x v="0"/>
    <s v="4013"/>
    <s v="4013 Vespers Offering"/>
    <x v="3"/>
    <n v="1"/>
    <n v="7000"/>
    <s v="Budget 2023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3"/>
    <x v="0"/>
    <x v="0"/>
    <s v="4014"/>
    <s v="4014 Easter Offering"/>
    <x v="4"/>
    <n v="1"/>
    <n v="2500"/>
    <s v="Budget 2023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3"/>
    <x v="0"/>
    <x v="0"/>
    <s v="4015"/>
    <s v="4015 Christmas Offering"/>
    <x v="5"/>
    <n v="1"/>
    <n v="2500"/>
    <s v="Budget 2023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3"/>
    <x v="0"/>
    <x v="0"/>
    <s v="4016"/>
    <s v="4016 Thanksgiving Offering"/>
    <x v="6"/>
    <n v="1"/>
    <n v="2500"/>
    <s v="Budget 2023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3"/>
    <x v="0"/>
    <x v="0"/>
    <s v="4017"/>
    <s v="4017 Special Offerings"/>
    <x v="7"/>
    <n v="1"/>
    <n v="2500"/>
    <s v="Budget 2023"/>
    <x v="1"/>
    <s v="02 Contributions"/>
    <s v="02 Contributions"/>
    <s v="02 Contributions"/>
    <x v="0"/>
    <s v="Special Offerings"/>
    <x v="1"/>
    <x v="0"/>
    <s v="Not a position"/>
    <s v="Other"/>
    <s v="Small Church"/>
    <s v="Recurring"/>
  </r>
  <r>
    <n v="2023"/>
    <x v="0"/>
    <x v="0"/>
    <s v="4021"/>
    <s v="4021 Charitable Distributions"/>
    <x v="8"/>
    <n v="1"/>
    <n v="32500"/>
    <s v="Budget 2023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3"/>
    <x v="0"/>
    <x v="0"/>
    <s v="4023"/>
    <s v="4023 Online Giving"/>
    <x v="9"/>
    <n v="1"/>
    <n v="200"/>
    <s v="Budget 2023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3"/>
    <x v="0"/>
    <x v="0"/>
    <s v="4025"/>
    <s v="4025 Concert Series"/>
    <x v="10"/>
    <n v="1"/>
    <n v="200"/>
    <s v="Budget 2023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3"/>
    <x v="0"/>
    <x v="0"/>
    <s v="4022"/>
    <s v="4022 Wednesday Lunch"/>
    <x v="11"/>
    <n v="1"/>
    <n v="8000"/>
    <s v="Budget 2023"/>
    <x v="1"/>
    <s v="02 Contributions"/>
    <s v="02 Contributions"/>
    <s v="02 Contributions"/>
    <x v="0"/>
    <s v="Covenant Fund"/>
    <x v="0"/>
    <x v="0"/>
    <s v="Not a position"/>
    <s v="Other"/>
    <s v="Large church"/>
    <s v="Recurring"/>
  </r>
  <r>
    <n v="2023"/>
    <x v="0"/>
    <x v="0"/>
    <s v="4026"/>
    <s v="4026 Audio/Visual Technology"/>
    <x v="12"/>
    <n v="1"/>
    <n v="0"/>
    <s v="Budget 2023"/>
    <x v="1"/>
    <s v="02 Contributions"/>
    <s v="02 Contributions"/>
    <s v="02 Contributions"/>
    <x v="0"/>
    <s v="Undesignated"/>
    <x v="0"/>
    <x v="0"/>
    <s v="Not a position"/>
    <s v="Other"/>
    <s v="Large church"/>
    <s v="Recurring"/>
  </r>
  <r>
    <n v="2023"/>
    <x v="0"/>
    <x v="0"/>
    <s v="4061"/>
    <s v="4061 McDonald (Covenant)"/>
    <x v="13"/>
    <n v="1"/>
    <n v="66000"/>
    <s v="Budget 2023"/>
    <x v="2"/>
    <s v="04 Covenant Income"/>
    <s v="04 Covenant Income"/>
    <s v="04 Covenant Income"/>
    <x v="2"/>
    <s v="Undesignated"/>
    <x v="0"/>
    <x v="0"/>
    <s v="Not a position"/>
    <s v="Other"/>
    <s v="Large church"/>
    <s v="Recurring"/>
  </r>
  <r>
    <n v="2023"/>
    <x v="0"/>
    <x v="0"/>
    <s v="4062"/>
    <s v="4062 Covenant Fund Income"/>
    <x v="14"/>
    <n v="1"/>
    <n v="62520"/>
    <s v="Budget 2023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3"/>
    <x v="0"/>
    <x v="0"/>
    <s v="4063"/>
    <s v="4063 Covenant Income for M&amp;B"/>
    <x v="15"/>
    <n v="1"/>
    <n v="100000"/>
    <s v="Budget 2023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3"/>
    <x v="0"/>
    <x v="0"/>
    <s v="2215"/>
    <s v="2215 Checking Account"/>
    <x v="16"/>
    <n v="1"/>
    <n v="175700"/>
    <s v="Budget 2023"/>
    <x v="3"/>
    <s v="03 Investment Income"/>
    <s v="03 Investment Income"/>
    <s v="03 Investment Income"/>
    <x v="3"/>
    <s v="Undesignated"/>
    <x v="0"/>
    <x v="0"/>
    <s v="Not a position"/>
    <s v="Other"/>
    <s v="Large church"/>
    <s v="1-time"/>
  </r>
  <r>
    <n v="2023"/>
    <x v="0"/>
    <x v="0"/>
    <s v="4041"/>
    <s v="4041 Endowment Income"/>
    <x v="17"/>
    <n v="1"/>
    <n v="188500"/>
    <s v="Budget 2023"/>
    <x v="3"/>
    <s v="03 Investment Income"/>
    <s v="03 Investment Income"/>
    <s v="03 Investment Income"/>
    <x v="3"/>
    <s v="Undesignated"/>
    <x v="0"/>
    <x v="0"/>
    <s v="Not a position"/>
    <s v="Other"/>
    <s v="Large church"/>
    <s v="Recurring"/>
  </r>
  <r>
    <n v="2023"/>
    <x v="0"/>
    <x v="0"/>
    <s v="4043"/>
    <s v="4043 Schermerhorn Income"/>
    <x v="18"/>
    <n v="1"/>
    <n v="140000"/>
    <s v="Budget 2023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3"/>
    <x v="0"/>
    <x v="0"/>
    <s v="4044"/>
    <s v="4044 Birch Income"/>
    <x v="19"/>
    <n v="1"/>
    <n v="16922"/>
    <s v="Budget 2023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3"/>
    <x v="0"/>
    <x v="0"/>
    <s v="4045"/>
    <s v="4045 UP Mission Fund Income"/>
    <x v="20"/>
    <n v="1"/>
    <n v="34600"/>
    <s v="Budget 2023"/>
    <x v="3"/>
    <s v="03 Investment Income"/>
    <s v="03 Investment Income"/>
    <s v="03 Investment Income"/>
    <x v="5"/>
    <s v="UP Mission Fund"/>
    <x v="1"/>
    <x v="0"/>
    <s v="Not a position"/>
    <s v="Other"/>
    <s v="Large church"/>
    <s v="Recurring"/>
  </r>
  <r>
    <n v="2023"/>
    <x v="0"/>
    <x v="0"/>
    <s v="4049"/>
    <s v="4049 Tercentenary Income"/>
    <x v="21"/>
    <n v="1"/>
    <n v="22350"/>
    <s v="Budget 2023"/>
    <x v="3"/>
    <s v="03 Investment Income"/>
    <s v="03 Investment Income"/>
    <s v="03 Investment Income"/>
    <x v="6"/>
    <s v="Tercentenary Fund"/>
    <x v="2"/>
    <x v="0"/>
    <s v="Not a position"/>
    <s v="Other"/>
    <s v="Large church"/>
    <s v="Recurring"/>
  </r>
  <r>
    <n v="2023"/>
    <x v="0"/>
    <x v="0"/>
    <s v="4052"/>
    <s v="4052 Facility Use Income"/>
    <x v="22"/>
    <n v="1"/>
    <n v="10000"/>
    <s v="Budget 2023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3"/>
    <x v="0"/>
    <x v="0"/>
    <s v="4053"/>
    <s v="4053 Misc Income"/>
    <x v="23"/>
    <n v="1"/>
    <n v="3000"/>
    <s v="Budget 2023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3"/>
    <x v="0"/>
    <x v="0"/>
    <s v="4054"/>
    <s v="4054 Rental Income"/>
    <x v="24"/>
    <n v="1"/>
    <n v="13800"/>
    <s v="Budget 2023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3"/>
    <x v="0"/>
    <x v="0"/>
    <s v="4055"/>
    <s v="4055 Holiday/Memorial Flowers income"/>
    <x v="25"/>
    <n v="1"/>
    <n v="1100"/>
    <s v="Budget 2023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3"/>
    <x v="0"/>
    <x v="0"/>
    <s v="4056"/>
    <s v="4056 Chancel Guild Income/Cook Trust"/>
    <x v="26"/>
    <n v="1"/>
    <n v="910"/>
    <s v="Budget 2023"/>
    <x v="4"/>
    <s v="05 Other Income"/>
    <s v="05 Other Income"/>
    <s v="05 Other Income"/>
    <x v="7"/>
    <s v="Cook Trust"/>
    <x v="0"/>
    <x v="0"/>
    <s v="Not a position"/>
    <s v="Other"/>
    <s v="Large church"/>
    <s v="Recurring"/>
  </r>
  <r>
    <n v="2023"/>
    <x v="0"/>
    <x v="1"/>
    <s v="9005"/>
    <s v="9005 Computer Maint/Repair/Internet"/>
    <x v="27"/>
    <n v="1"/>
    <n v="-3500"/>
    <s v="Budget 2023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3"/>
    <x v="0"/>
    <x v="1"/>
    <s v="9007"/>
    <s v="9007 Audio Visual Contract Services (replaced by 6004 in Worship)"/>
    <x v="28"/>
    <n v="1"/>
    <n v="-27000"/>
    <s v="Budget 2023"/>
    <x v="5"/>
    <s v="18 Administration"/>
    <s v="18 Administration"/>
    <s v="18a Administration"/>
    <x v="9"/>
    <s v="Undesignated"/>
    <x v="2"/>
    <x v="0"/>
    <s v="A/V Contract Services"/>
    <s v="Base Salary"/>
    <s v="Large church"/>
    <s v="Recurring"/>
  </r>
  <r>
    <n v="2023"/>
    <x v="0"/>
    <x v="1"/>
    <s v="9010"/>
    <s v="9010 Consistory Expense"/>
    <x v="29"/>
    <n v="1"/>
    <n v="-5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15"/>
    <s v="9015 Copier/Cannon rent./Maint."/>
    <x v="30"/>
    <n v="1"/>
    <n v="-90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20"/>
    <s v="9020 Equipment"/>
    <x v="31"/>
    <n v="1"/>
    <n v="-40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25"/>
    <s v="9025 Office Supplies"/>
    <x v="32"/>
    <n v="1"/>
    <n v="-30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30"/>
    <s v="9030 Other Admin Expense"/>
    <x v="33"/>
    <n v="1"/>
    <n v="-15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35"/>
    <s v="9035 Paper"/>
    <x v="34"/>
    <n v="1"/>
    <n v="-1000"/>
    <s v="Budget 2023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3"/>
    <x v="0"/>
    <x v="1"/>
    <s v="9040"/>
    <s v="9040 Postage"/>
    <x v="35"/>
    <n v="1"/>
    <n v="-2800"/>
    <s v="Budget 2023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3"/>
    <x v="0"/>
    <x v="1"/>
    <s v="9045"/>
    <s v="9045 Printing"/>
    <x v="36"/>
    <n v="1"/>
    <n v="-16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55"/>
    <s v="9055 Staff Searches"/>
    <x v="37"/>
    <n v="1"/>
    <n v="-5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60"/>
    <s v="9060 Telephone &amp; Internet"/>
    <x v="38"/>
    <n v="1"/>
    <n v="-42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9061"/>
    <s v="9061 Contract Services/Zoom/Google..."/>
    <x v="39"/>
    <n v="1"/>
    <n v="-3000"/>
    <s v="Budget 2023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3"/>
    <x v="0"/>
    <x v="1"/>
    <s v="5002"/>
    <s v="5002 FICA Administration"/>
    <x v="40"/>
    <n v="1"/>
    <n v="-5020"/>
    <s v="Budget 2023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3"/>
    <x v="0"/>
    <x v="1"/>
    <s v="5003"/>
    <s v="5003 Wages Administration"/>
    <x v="41"/>
    <n v="1"/>
    <n v="-65600"/>
    <s v="Budget 2023"/>
    <x v="5"/>
    <s v="18 Administration"/>
    <s v="18 Administration"/>
    <s v="18b Administration Staff"/>
    <x v="9"/>
    <s v="Undesignated"/>
    <x v="0"/>
    <x v="0"/>
    <s v="Office"/>
    <s v="Base Salary"/>
    <s v="Small Church"/>
    <s v="Recurring"/>
  </r>
  <r>
    <n v="2023"/>
    <x v="0"/>
    <x v="1"/>
    <s v="5004"/>
    <s v="5004 Retirement Administration"/>
    <x v="42"/>
    <n v="1"/>
    <n v="-2080"/>
    <s v="Budget 2023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3"/>
    <x v="0"/>
    <x v="1"/>
    <s v="5005"/>
    <s v="5005 Medical Administration"/>
    <x v="43"/>
    <n v="1"/>
    <n v="-11000"/>
    <s v="Budget 2023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3"/>
    <x v="0"/>
    <x v="1"/>
    <s v="5006"/>
    <s v="5006 Continuing Education"/>
    <x v="44"/>
    <n v="0.875"/>
    <n v="-1000"/>
    <s v="Budget 2023"/>
    <x v="5"/>
    <s v="18 Administration"/>
    <s v="18 Administration"/>
    <s v="18b Administration Staff"/>
    <x v="9"/>
    <s v="Tercentenary Fund"/>
    <x v="2"/>
    <x v="0"/>
    <s v="Office"/>
    <s v="Other"/>
    <s v="Small Church"/>
    <s v="Recurring"/>
  </r>
  <r>
    <n v="2023"/>
    <x v="0"/>
    <x v="1"/>
    <s v="6410"/>
    <s v="6410 Devotional Literature/Small groups Literature"/>
    <x v="45"/>
    <n v="1"/>
    <n v="-225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20"/>
    <s v="6420 Guest Spearkers and Adult Forum"/>
    <x v="46"/>
    <n v="1"/>
    <n v="-18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30"/>
    <s v="6430 Lenten Programming"/>
    <x v="47"/>
    <n v="1"/>
    <n v="-45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40"/>
    <s v="6440 Resources (Adult Ed.)"/>
    <x v="48"/>
    <n v="1"/>
    <n v="-18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45"/>
    <s v="6445 Adult Retreats and Workshops"/>
    <x v="49"/>
    <n v="1"/>
    <n v="-90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50"/>
    <s v="6450 Small Groups"/>
    <x v="50"/>
    <n v="1"/>
    <n v="-18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8110"/>
    <s v="8110 Archives &amp; Restoration"/>
    <x v="51"/>
    <n v="1"/>
    <n v="-2000"/>
    <s v="Budget 2023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3"/>
    <x v="0"/>
    <x v="1"/>
    <s v="8111"/>
    <s v="8111 Four Chaplains(6 people)"/>
    <x v="52"/>
    <n v="1"/>
    <n v="-1500"/>
    <s v="Budget 2023"/>
    <x v="7"/>
    <s v="17 Archives"/>
    <s v="17 Archives"/>
    <s v="17 Archives"/>
    <x v="11"/>
    <s v="Tercentenary Fund"/>
    <x v="2"/>
    <x v="0"/>
    <s v="Not a position"/>
    <s v="Other"/>
    <s v="Large church"/>
    <s v="Recurring"/>
  </r>
  <r>
    <n v="2023"/>
    <x v="0"/>
    <x v="1"/>
    <s v="8125"/>
    <s v="8125 Supplies Archives"/>
    <x v="53"/>
    <n v="1"/>
    <n v="-250"/>
    <s v="Budget 2023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3"/>
    <x v="0"/>
    <x v="1"/>
    <s v="6505"/>
    <s v="6505 Honorariums"/>
    <x v="54"/>
    <n v="1"/>
    <n v="-500"/>
    <s v="Budget 2023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3"/>
    <x v="0"/>
    <x v="1"/>
    <s v="6515"/>
    <s v="6515 Resources Grief Booklets"/>
    <x v="55"/>
    <n v="1"/>
    <n v="-200"/>
    <s v="Budget 2023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3"/>
    <x v="0"/>
    <x v="1"/>
    <s v="6520"/>
    <s v="6520 Care &amp; Support Materials"/>
    <x v="56"/>
    <n v="1"/>
    <n v="-300"/>
    <s v="Budget 2023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3"/>
    <x v="0"/>
    <x v="1"/>
    <s v="6521"/>
    <s v="6521 Prayer Shawl"/>
    <x v="57"/>
    <n v="1"/>
    <n v="-200"/>
    <s v="Budget 2023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3"/>
    <x v="0"/>
    <x v="1"/>
    <s v="6522"/>
    <s v="6522 Flowers Support &amp; Care"/>
    <x v="58"/>
    <n v="1"/>
    <n v="-300"/>
    <s v="Budget 2023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3"/>
    <x v="0"/>
    <x v="1"/>
    <s v="5051"/>
    <s v="5051 Continuing Ed (Assoc Pastor)"/>
    <x v="59"/>
    <n v="1"/>
    <n v="-1650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5053"/>
    <s v="5053 Wages (Assoc Pastor)"/>
    <x v="60"/>
    <n v="1"/>
    <n v="-51752.81"/>
    <s v="Budget 2023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3"/>
    <x v="0"/>
    <x v="1"/>
    <s v="5054"/>
    <s v="5054 Medical (Assoc Pastor)"/>
    <x v="61"/>
    <n v="1"/>
    <n v="-24362.639999999999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5055"/>
    <s v="5055 Retirement (Assoc Pastor)"/>
    <x v="62"/>
    <n v="1"/>
    <n v="-10146.24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5056"/>
    <s v="5056 Social Security Offset (Assoc Pastor)"/>
    <x v="63"/>
    <n v="1"/>
    <n v="-6541.72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5057"/>
    <s v="5057 Business &amp; Auto (Assoc Pastor)"/>
    <x v="64"/>
    <n v="1"/>
    <n v="-3800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5058"/>
    <s v="5058 Housing Expense (Assoc Pastor)"/>
    <x v="65"/>
    <n v="1"/>
    <n v="-33759.89"/>
    <s v="Budget 2023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3"/>
    <x v="0"/>
    <x v="1"/>
    <s v="5059"/>
    <s v="5059 Disability/Life (Assoc Pastor)"/>
    <x v="66"/>
    <n v="1"/>
    <n v="-3500"/>
    <s v="Budget 2023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3"/>
    <x v="0"/>
    <x v="1"/>
    <s v="9111"/>
    <s v="9111 Advertising"/>
    <x v="67"/>
    <n v="1"/>
    <n v="-5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12"/>
    <s v="9112 Website"/>
    <x v="68"/>
    <n v="1"/>
    <n v="-10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13"/>
    <s v="9113 Communication Technology"/>
    <x v="69"/>
    <n v="1"/>
    <n v="-10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14"/>
    <s v="9114 Volunteer Needs"/>
    <x v="70"/>
    <n v="1"/>
    <n v="-5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15"/>
    <s v="9115 Paper"/>
    <x v="71"/>
    <n v="1"/>
    <n v="-20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16"/>
    <s v="9116 Supplies"/>
    <x v="72"/>
    <n v="1"/>
    <n v="-500"/>
    <s v="Budget 2023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3"/>
    <x v="0"/>
    <x v="1"/>
    <s v="9121"/>
    <s v="9121 Wages Communication Specialist"/>
    <x v="73"/>
    <n v="1"/>
    <n v="-41600"/>
    <s v="Budget 2023"/>
    <x v="9"/>
    <s v="19 Communications"/>
    <s v="19 Communications"/>
    <s v="19b Communications Staff"/>
    <x v="9"/>
    <s v="Undesignated"/>
    <x v="0"/>
    <x v="0"/>
    <s v="Communication Specialist"/>
    <s v="Base Salary"/>
    <s v="Large church"/>
    <s v="Recurring"/>
  </r>
  <r>
    <n v="2023"/>
    <x v="0"/>
    <x v="1"/>
    <s v="9122"/>
    <s v="9122 FICA Communication Specialist"/>
    <x v="74"/>
    <n v="1"/>
    <n v="-3182.4"/>
    <s v="Budget 2023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3"/>
    <x v="0"/>
    <x v="1"/>
    <s v="9123"/>
    <s v="9123 Retirement Communication Speicalist"/>
    <x v="75"/>
    <n v="1"/>
    <n v="-1664"/>
    <s v="Budget 2023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3"/>
    <x v="0"/>
    <x v="1"/>
    <s v="9125"/>
    <s v="9125 Continuing Education"/>
    <x v="76"/>
    <n v="0.83006535947712423"/>
    <n v="-1000"/>
    <s v="Budget 2023"/>
    <x v="9"/>
    <s v="19 Communications"/>
    <s v="19 Communications"/>
    <s v="19b Communications Staff"/>
    <x v="9"/>
    <s v="Tercentenary Fund"/>
    <x v="2"/>
    <x v="0"/>
    <s v="Communication Specialist"/>
    <s v="Other"/>
    <s v="Large church"/>
    <s v="Recurring"/>
  </r>
  <r>
    <n v="2023"/>
    <x v="0"/>
    <x v="1"/>
    <s v="6350"/>
    <s v="6350 Other Covenant Programs"/>
    <x v="77"/>
    <n v="1"/>
    <n v="-42120"/>
    <s v="Budget 2023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3"/>
    <x v="0"/>
    <x v="1"/>
    <s v="6356"/>
    <s v="6356 Lunn Office"/>
    <x v="78"/>
    <n v="1"/>
    <n v="-200"/>
    <s v="Budget 2023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3"/>
    <x v="0"/>
    <x v="1"/>
    <s v="6806"/>
    <s v="6806 Composting"/>
    <x v="79"/>
    <n v="1"/>
    <n v="-1500"/>
    <s v="Budget 2023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3"/>
    <x v="0"/>
    <x v="1"/>
    <s v="6807"/>
    <s v="6807 Supplies"/>
    <x v="80"/>
    <n v="1"/>
    <n v="-500"/>
    <s v="Budget 2023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3"/>
    <x v="0"/>
    <x v="1"/>
    <s v="6808"/>
    <s v="6808 Recycled Paper"/>
    <x v="81"/>
    <n v="1"/>
    <n v="-500"/>
    <s v="Budget 2023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3"/>
    <x v="0"/>
    <x v="1"/>
    <s v="6809"/>
    <s v="6809 Media"/>
    <x v="82"/>
    <n v="1"/>
    <n v="-700"/>
    <s v="Budget 2023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3"/>
    <x v="0"/>
    <x v="1"/>
    <s v="8005"/>
    <s v="8005 Audit and Consulting"/>
    <x v="83"/>
    <n v="1"/>
    <n v="-9000"/>
    <s v="Budget 2023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3"/>
    <x v="0"/>
    <x v="1"/>
    <s v="8010"/>
    <s v="8010 Classis Assessments"/>
    <x v="84"/>
    <n v="1"/>
    <n v="-370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15"/>
    <s v="8015 Insurance"/>
    <x v="85"/>
    <n v="1"/>
    <n v="-33000"/>
    <s v="Budget 2023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3"/>
    <x v="0"/>
    <x v="1"/>
    <s v="8020"/>
    <s v="8020 990 Preparation Expense"/>
    <x v="86"/>
    <n v="1"/>
    <n v="-15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22"/>
    <s v="8022 Finance Charge Online Giving"/>
    <x v="87"/>
    <n v="1"/>
    <n v="-10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25"/>
    <s v="8025 NYS Unemployment Insurance"/>
    <x v="88"/>
    <n v="1"/>
    <n v="-25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30"/>
    <s v="8030 Offering Envelopes"/>
    <x v="89"/>
    <n v="1"/>
    <n v="-25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35"/>
    <s v="8035 Payroll Processing"/>
    <x v="90"/>
    <n v="1"/>
    <n v="-50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8040"/>
    <s v="8040 Stewardship"/>
    <x v="91"/>
    <n v="1"/>
    <n v="-200"/>
    <s v="Budget 2023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3"/>
    <x v="0"/>
    <x v="1"/>
    <s v="6404"/>
    <s v="6404 Period./Books/Newsp.for ass. pastor"/>
    <x v="92"/>
    <n v="1"/>
    <n v="-100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05"/>
    <s v="6405 Library Books"/>
    <x v="93"/>
    <n v="1"/>
    <n v="-45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35"/>
    <s v="6435 Library Periodicals &amp; Fees"/>
    <x v="94"/>
    <n v="1"/>
    <n v="-18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460"/>
    <s v="6460 Library Supplies &amp; Equipment"/>
    <x v="95"/>
    <n v="1"/>
    <n v="-180"/>
    <s v="Budget 2023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3"/>
    <x v="0"/>
    <x v="1"/>
    <s v="6303"/>
    <s v="6303 Undesignated and Emergency"/>
    <x v="96"/>
    <n v="1"/>
    <n v="-100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05"/>
    <s v="6305 Education (M&amp;B)"/>
    <x v="97"/>
    <n v="1"/>
    <n v="-144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10"/>
    <s v="6310 Local Concerns"/>
    <x v="98"/>
    <n v="1"/>
    <n v="-448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15"/>
    <s v="6315 National Oversseas"/>
    <x v="99"/>
    <n v="1"/>
    <n v="-200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19"/>
    <s v="6319 Minister Discretionary (Sr Pastor)"/>
    <x v="100"/>
    <n v="1"/>
    <n v="-1600"/>
    <s v="Budget 2023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3"/>
    <x v="0"/>
    <x v="1"/>
    <s v="6322"/>
    <s v="6322 Ministers Discretionary (Assoc. Pastor)"/>
    <x v="101"/>
    <n v="1"/>
    <n v="-1600"/>
    <s v="Budget 2023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3"/>
    <x v="0"/>
    <x v="1"/>
    <s v="6323"/>
    <s v="6323 Albany Synod Programs"/>
    <x v="102"/>
    <n v="1"/>
    <n v="-72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24"/>
    <s v="6324 Camp Fowler support (M&amp;B)"/>
    <x v="103"/>
    <n v="1"/>
    <n v="-7200"/>
    <s v="Budget 2023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3"/>
    <x v="0"/>
    <x v="1"/>
    <s v="6325"/>
    <s v="6325 Special Offerings"/>
    <x v="104"/>
    <n v="1"/>
    <n v="-10000"/>
    <s v="Budget 2023"/>
    <x v="13"/>
    <s v="09 M&amp;B"/>
    <s v="09 M&amp;B"/>
    <s v="09 M&amp;B"/>
    <x v="14"/>
    <s v="Special Offerings"/>
    <x v="1"/>
    <x v="2"/>
    <s v="Not a position"/>
    <s v="Other"/>
    <s v="Small Church"/>
    <s v="Recurring"/>
  </r>
  <r>
    <n v="2023"/>
    <x v="0"/>
    <x v="1"/>
    <s v="6326"/>
    <s v="6326 UP Mission"/>
    <x v="105"/>
    <n v="1"/>
    <n v="-34600"/>
    <s v="Budget 2023"/>
    <x v="13"/>
    <s v="09 M&amp;B"/>
    <s v="09 M&amp;B"/>
    <s v="09 M&amp;B"/>
    <x v="14"/>
    <s v="UP Mission Fund"/>
    <x v="1"/>
    <x v="2"/>
    <s v="Not a position"/>
    <s v="Other"/>
    <s v="Large church"/>
    <s v="Recurring"/>
  </r>
  <r>
    <n v="2023"/>
    <x v="0"/>
    <x v="1"/>
    <s v="6605"/>
    <s v="6605 Churchwide Social Events"/>
    <x v="106"/>
    <n v="1"/>
    <n v="-1300"/>
    <s v="Budget 2023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3"/>
    <x v="0"/>
    <x v="1"/>
    <s v="6610"/>
    <s v="6610 Coffee Hour"/>
    <x v="107"/>
    <n v="1"/>
    <n v="-300"/>
    <s v="Budget 2023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3"/>
    <x v="0"/>
    <x v="1"/>
    <s v="6620"/>
    <s v="6620 Supplies Hospitality"/>
    <x v="108"/>
    <n v="1"/>
    <n v="-150"/>
    <s v="Budget 2023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3"/>
    <x v="0"/>
    <x v="1"/>
    <s v="6705"/>
    <s v="6705 Membership Committee"/>
    <x v="109"/>
    <n v="1"/>
    <n v="-150"/>
    <s v="Budget 2023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3"/>
    <x v="0"/>
    <x v="1"/>
    <s v="6366"/>
    <s v="6366 Wednesday Lunch"/>
    <x v="110"/>
    <n v="1"/>
    <n v="-8000"/>
    <s v="Budget 2023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3"/>
    <x v="0"/>
    <x v="1"/>
    <s v="6367"/>
    <s v="6367 Mission &amp; Volunteer Expense"/>
    <x v="111"/>
    <n v="1"/>
    <n v="-200"/>
    <s v="Budget 2023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3"/>
    <x v="0"/>
    <x v="1"/>
    <s v="6368"/>
    <s v="6368 Kitchen supplies"/>
    <x v="112"/>
    <n v="1"/>
    <n v="-1000"/>
    <s v="Budget 2023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3"/>
    <x v="0"/>
    <x v="1"/>
    <s v="6369"/>
    <s v="6369 To Go Containers"/>
    <x v="113"/>
    <n v="1"/>
    <n v="-500"/>
    <s v="Budget 2023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3"/>
    <x v="0"/>
    <x v="1"/>
    <s v="6373"/>
    <s v="6373 Wages Lunch Coordinator"/>
    <x v="114"/>
    <n v="1"/>
    <n v="-11600"/>
    <s v="Budget 2023"/>
    <x v="10"/>
    <s v="10 Covenant Fund"/>
    <s v="10 Covenant Fund"/>
    <s v="10b Mission Coordinators"/>
    <x v="9"/>
    <s v="Covenant Fund"/>
    <x v="1"/>
    <x v="2"/>
    <s v="Wednesday lunch coordinator"/>
    <s v="Base Salary"/>
    <s v="Large church"/>
    <s v="Recurring"/>
  </r>
  <r>
    <n v="2023"/>
    <x v="0"/>
    <x v="1"/>
    <s v="6374"/>
    <s v="6374 FICA Lunch Coordinator"/>
    <x v="115"/>
    <n v="1"/>
    <n v="-100"/>
    <s v="Budget 2023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3"/>
    <x v="0"/>
    <x v="1"/>
    <s v="7001"/>
    <s v="7001 Custodian Fee/Other serv. Fee"/>
    <x v="116"/>
    <n v="1"/>
    <n v="-20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010"/>
    <s v="7010 Electricity 10N Church"/>
    <x v="117"/>
    <n v="1"/>
    <n v="-122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15"/>
    <s v="7015 Electricity 12N Church"/>
    <x v="118"/>
    <n v="1"/>
    <n v="-3660"/>
    <s v="Budget 2023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3"/>
    <x v="0"/>
    <x v="1"/>
    <s v="7020"/>
    <s v="7020 Electricity 8N Church"/>
    <x v="119"/>
    <n v="1"/>
    <n v="-122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25"/>
    <s v="7025 Electricity Parking Lot"/>
    <x v="120"/>
    <n v="1"/>
    <n v="-610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30"/>
    <s v="7030 Energy Improvements"/>
    <x v="121"/>
    <n v="1"/>
    <n v="-5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035"/>
    <s v="7035 Equipment (Maint.)"/>
    <x v="122"/>
    <n v="1"/>
    <n v="-10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040"/>
    <s v="7040 Fuel 10N Church"/>
    <x v="123"/>
    <n v="1"/>
    <n v="-4545.2999999999993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45"/>
    <s v="7045 Fuel 12N Church"/>
    <x v="124"/>
    <n v="1"/>
    <n v="-12996.5"/>
    <s v="Budget 2023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3"/>
    <x v="0"/>
    <x v="1"/>
    <s v="7050"/>
    <s v="7050 Fuel 8N Church"/>
    <x v="125"/>
    <n v="1"/>
    <n v="-16819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51"/>
    <s v="7051 Solar 10 N Church"/>
    <x v="126"/>
    <n v="1"/>
    <n v="-671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52"/>
    <s v="7052 Solar 12N Church"/>
    <x v="127"/>
    <n v="1"/>
    <n v="-7320"/>
    <s v="Budget 2023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3"/>
    <x v="0"/>
    <x v="1"/>
    <s v="7053"/>
    <s v="7053 Solar 8N Church"/>
    <x v="128"/>
    <n v="1"/>
    <n v="-11346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54"/>
    <s v="7054 Solar Parking Lot"/>
    <x v="129"/>
    <n v="1"/>
    <n v="-610"/>
    <s v="Budget 2023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3"/>
    <x v="0"/>
    <x v="1"/>
    <s v="7055"/>
    <s v="7055 Grounds Upkeep"/>
    <x v="130"/>
    <n v="1"/>
    <n v="-14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070"/>
    <s v="7070 Misc Grounds Supplies"/>
    <x v="131"/>
    <n v="1"/>
    <n v="-10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075"/>
    <s v="7075 Regular Services"/>
    <x v="132"/>
    <n v="1"/>
    <n v="-120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080"/>
    <s v="7080 Repairs/Maint 10N Church"/>
    <x v="133"/>
    <n v="1"/>
    <n v="-263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085"/>
    <s v="7085 Repairs/Maint 12N Church"/>
    <x v="134"/>
    <n v="1"/>
    <n v="-80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090"/>
    <s v="7090 Repairs/Maint 8N Church"/>
    <x v="135"/>
    <n v="1"/>
    <n v="-309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095"/>
    <s v="7095 Security"/>
    <x v="136"/>
    <n v="1"/>
    <n v="-22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100"/>
    <s v="7100 Supplies/Cleaning"/>
    <x v="137"/>
    <n v="1"/>
    <n v="-35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105"/>
    <s v="7105 Supplies/Food (Maint.)"/>
    <x v="138"/>
    <n v="1"/>
    <n v="-25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110"/>
    <s v="7110 Supplies/Materials (Maint.)"/>
    <x v="139"/>
    <n v="1"/>
    <n v="-25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115"/>
    <s v="7115 Taxes &amp; Water"/>
    <x v="140"/>
    <n v="1"/>
    <n v="-38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120"/>
    <s v="7120 Operational Maintenance"/>
    <x v="141"/>
    <n v="1"/>
    <n v="-1000"/>
    <s v="Budget 2023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3"/>
    <x v="0"/>
    <x v="1"/>
    <s v="7121"/>
    <s v="7121 Building Expense (unanticipated repairs)"/>
    <x v="142"/>
    <n v="1"/>
    <n v="-200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7122"/>
    <s v="7122 Vale Cemetery upkeep"/>
    <x v="143"/>
    <n v="1"/>
    <n v="-500"/>
    <s v="Budget 2023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3"/>
    <x v="0"/>
    <x v="1"/>
    <s v="5032"/>
    <s v="5032 FICA Maintenance"/>
    <x v="144"/>
    <n v="0.88541666666666663"/>
    <n v="-7449.39"/>
    <s v="Budget 2023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3"/>
    <x v="0"/>
    <x v="1"/>
    <s v="5033"/>
    <s v="5033 Wages Maintenance"/>
    <x v="145"/>
    <n v="0.88888888888888884"/>
    <n v="-93167.21"/>
    <s v="Budget 2023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3"/>
    <x v="0"/>
    <x v="1"/>
    <s v="5034"/>
    <s v="5034 Medical Maintenance"/>
    <x v="146"/>
    <n v="0.89523809523809528"/>
    <n v="-11000"/>
    <s v="Budget 2023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3"/>
    <x v="0"/>
    <x v="1"/>
    <s v="5035"/>
    <s v="5035 Retirement Maintenance"/>
    <x v="147"/>
    <n v="0.90350877192982448"/>
    <n v="-3895.1"/>
    <s v="Budget 2023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3"/>
    <x v="0"/>
    <x v="1"/>
    <s v="5036"/>
    <s v="5036 Continuing Education"/>
    <x v="148"/>
    <n v="0.89814814814814825"/>
    <n v="-500"/>
    <s v="Budget 2023"/>
    <x v="15"/>
    <s v="15 Property"/>
    <s v="15 Property"/>
    <s v="15b Property Staff"/>
    <x v="9"/>
    <s v="Tercentenary Fund"/>
    <x v="2"/>
    <x v="0"/>
    <s v="Maintenance"/>
    <s v="Other"/>
    <s v="Large church"/>
    <s v="Recurring"/>
  </r>
  <r>
    <n v="2023"/>
    <x v="0"/>
    <x v="1"/>
    <s v="6005"/>
    <s v="6005 Communion"/>
    <x v="149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15"/>
    <s v="6015 Honorarim (Pulpit Organ)"/>
    <x v="150"/>
    <n v="1"/>
    <n v="-7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16"/>
    <s v="6016 Organ Repair"/>
    <x v="151"/>
    <n v="1"/>
    <n v="-50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20"/>
    <s v="6020 Instrument Maintenance"/>
    <x v="152"/>
    <n v="1"/>
    <n v="-36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25"/>
    <s v="6025 Misc Music Expense"/>
    <x v="153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30"/>
    <s v="6030 Misc Worship Expense"/>
    <x v="154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35"/>
    <s v="6035 Music and Rights"/>
    <x v="155"/>
    <n v="1"/>
    <n v="-10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36"/>
    <s v="6036 Choir Robes"/>
    <x v="156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40"/>
    <s v="6040 Childrens Choir"/>
    <x v="157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45"/>
    <s v="6045 Handbells"/>
    <x v="158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50"/>
    <s v="6050 Musicians"/>
    <x v="159"/>
    <n v="1"/>
    <n v="-24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65"/>
    <s v="6065 Special Worship"/>
    <x v="160"/>
    <n v="1"/>
    <n v="-3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66"/>
    <s v="6066 Orff Program"/>
    <x v="161"/>
    <n v="1"/>
    <n v="-2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70"/>
    <s v="6070 Ushers"/>
    <x v="162"/>
    <n v="1"/>
    <n v="-1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75"/>
    <s v="6075 Vespers"/>
    <x v="163"/>
    <n v="1"/>
    <n v="-9000"/>
    <s v="Budget 2023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3"/>
    <x v="0"/>
    <x v="1"/>
    <s v="6076"/>
    <s v="6076 Holiday/Memorial Flowers expenses"/>
    <x v="164"/>
    <n v="1"/>
    <n v="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Large church"/>
    <s v="Recurring"/>
  </r>
  <r>
    <n v="2023"/>
    <x v="0"/>
    <x v="1"/>
    <s v="6076"/>
    <s v="6076 Holiday/Memorial Flowers expenses"/>
    <x v="164"/>
    <n v="1"/>
    <n v="-11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Large church"/>
    <s v="Recurring"/>
  </r>
  <r>
    <n v="2023"/>
    <x v="0"/>
    <x v="1"/>
    <s v="6077"/>
    <s v="6077 Audio sound expenses"/>
    <x v="165"/>
    <n v="1"/>
    <n v="0"/>
    <s v="Budget 2023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1-time"/>
  </r>
  <r>
    <n v="2023"/>
    <x v="0"/>
    <x v="1"/>
    <s v="6077"/>
    <s v="6077 Audio sound expenses"/>
    <x v="165"/>
    <n v="1"/>
    <n v="-5000"/>
    <s v="Budget 2023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1-time"/>
  </r>
  <r>
    <n v="2023"/>
    <x v="0"/>
    <x v="1"/>
    <s v="6078"/>
    <s v="6078 Audio Sound /Video Streaming expenses"/>
    <x v="166"/>
    <n v="1"/>
    <n v="-13000"/>
    <s v="Budget 2023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3"/>
    <x v="0"/>
    <x v="1"/>
    <s v="6079"/>
    <s v="6079 Miscast Cabaret"/>
    <x v="167"/>
    <n v="1"/>
    <n v="-3000"/>
    <s v="Budget 2023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3"/>
    <x v="0"/>
    <x v="1"/>
    <s v="6080"/>
    <s v="6080 Art Series"/>
    <x v="168"/>
    <n v="1"/>
    <n v="-1500"/>
    <s v="Budget 2023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3"/>
    <x v="0"/>
    <x v="1"/>
    <s v="6081"/>
    <s v="6081 Art Display Expence"/>
    <x v="169"/>
    <n v="1"/>
    <n v="-200"/>
    <s v="Budget 2023"/>
    <x v="16"/>
    <s v="07 Worship &amp; Arts"/>
    <s v="07 Worship &amp; Arts"/>
    <s v="07a Worship &amp; Arts"/>
    <x v="20"/>
    <s v="Undesignated"/>
    <x v="2"/>
    <x v="0"/>
    <s v="Not a position"/>
    <s v="Other"/>
    <s v="Small Church"/>
    <s v="Recurring"/>
  </r>
  <r>
    <n v="2023"/>
    <x v="0"/>
    <x v="1"/>
    <s v="6082"/>
    <s v="6082 Candle,Oil,Wreth Exp."/>
    <x v="170"/>
    <n v="1"/>
    <n v="-13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83"/>
    <s v="6083 Vesting for Sanctuary"/>
    <x v="171"/>
    <n v="1"/>
    <n v="-2000"/>
    <s v="Budget 2023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3"/>
    <x v="0"/>
    <x v="1"/>
    <s v="6084"/>
    <s v="6084 Chancel Guild expenses/Cook Trust"/>
    <x v="172"/>
    <n v="1"/>
    <n v="-910"/>
    <s v="Budget 2023"/>
    <x v="16"/>
    <s v="07 Worship &amp; Arts"/>
    <s v="07 Worship &amp; Arts"/>
    <s v="07a Worship &amp; Arts"/>
    <x v="20"/>
    <s v="Cook Trust"/>
    <x v="0"/>
    <x v="0"/>
    <s v="Not a position"/>
    <s v="Other"/>
    <s v="Small Church"/>
    <s v="Recurring"/>
  </r>
  <r>
    <n v="2023"/>
    <x v="0"/>
    <x v="1"/>
    <s v="5042"/>
    <s v="5042 FICA Music"/>
    <x v="173"/>
    <n v="1"/>
    <n v="-3786"/>
    <s v="Budget 2023"/>
    <x v="16"/>
    <s v="07 Worship &amp; Arts"/>
    <s v="07 Worship &amp; Arts"/>
    <s v="07b Worship &amp; Arts Music Staff"/>
    <x v="9"/>
    <s v="Undesignated"/>
    <x v="0"/>
    <x v="0"/>
    <s v="Music"/>
    <s v="Other"/>
    <s v="Small Church"/>
    <s v="Recurring"/>
  </r>
  <r>
    <n v="2023"/>
    <x v="0"/>
    <x v="1"/>
    <s v="5043"/>
    <s v="5043 Wages Music"/>
    <x v="174"/>
    <n v="1"/>
    <n v="-49502"/>
    <s v="Budget 2023"/>
    <x v="16"/>
    <s v="07 Worship &amp; Arts"/>
    <s v="07 Worship &amp; Arts"/>
    <s v="07b Worship &amp; Arts Music Staff"/>
    <x v="9"/>
    <s v="Undesignated"/>
    <x v="0"/>
    <x v="0"/>
    <s v="Music"/>
    <s v="Base Salary"/>
    <s v="Small Church"/>
    <s v="Recurring"/>
  </r>
  <r>
    <n v="2023"/>
    <x v="0"/>
    <x v="1"/>
    <s v="5044"/>
    <s v="5044 Continuing Education"/>
    <x v="175"/>
    <n v="0.93548387096774199"/>
    <n v="-1000"/>
    <s v="Budget 2023"/>
    <x v="16"/>
    <s v="07 Worship &amp; Arts"/>
    <s v="07 Worship &amp; Arts"/>
    <s v="07b Worship &amp; Arts Music Staff"/>
    <x v="9"/>
    <s v="Tercentenary Fund"/>
    <x v="2"/>
    <x v="0"/>
    <s v="Music"/>
    <s v="Other"/>
    <s v="Large church"/>
    <s v="Recurring"/>
  </r>
  <r>
    <n v="2023"/>
    <x v="0"/>
    <x v="1"/>
    <s v="5011"/>
    <s v="5011 Continuing Ed Sr. Pastor"/>
    <x v="176"/>
    <n v="1"/>
    <n v="-2200"/>
    <s v="Budget 2023"/>
    <x v="16"/>
    <s v="07 Worship &amp; Arts"/>
    <s v="07 Worship &amp; Arts"/>
    <s v="07c Worship &amp; Arts Senior Pastor"/>
    <x v="9"/>
    <s v="Tercentenary Fund"/>
    <x v="2"/>
    <x v="0"/>
    <s v="Sr. Pastor"/>
    <s v="Other"/>
    <s v="Small Church"/>
    <s v="Recurring"/>
  </r>
  <r>
    <n v="2023"/>
    <x v="0"/>
    <x v="1"/>
    <s v="5013"/>
    <s v="5013 Wages Sr. Pastor"/>
    <x v="177"/>
    <n v="1"/>
    <n v="-57500"/>
    <s v="Budget 2023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3"/>
    <x v="0"/>
    <x v="1"/>
    <s v="5014"/>
    <s v="5014 Medical Sr. Pastor"/>
    <x v="178"/>
    <n v="1"/>
    <n v="-10000"/>
    <s v="Budget 2023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3"/>
    <x v="0"/>
    <x v="1"/>
    <s v="5015"/>
    <s v="5015 Retirement Sr. Pastor"/>
    <x v="179"/>
    <n v="1"/>
    <n v="-13300"/>
    <s v="Budget 2023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3"/>
    <x v="0"/>
    <x v="1"/>
    <s v="5016"/>
    <s v="5016 Social Security Offset Sr. Pastor"/>
    <x v="180"/>
    <n v="1"/>
    <n v="-7267.5"/>
    <s v="Budget 2023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3"/>
    <x v="0"/>
    <x v="1"/>
    <s v="5017"/>
    <s v="5017 Business &amp; Auto Sr. Pastor"/>
    <x v="181"/>
    <n v="1"/>
    <n v="-5000"/>
    <s v="Budget 2023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3"/>
    <x v="0"/>
    <x v="1"/>
    <s v="5018"/>
    <s v="5018 Housing Sr. Pastor"/>
    <x v="182"/>
    <n v="1"/>
    <n v="-37500"/>
    <s v="Budget 2023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3"/>
    <x v="0"/>
    <x v="1"/>
    <s v="5019"/>
    <s v="5019 Disability &amp; Life"/>
    <x v="183"/>
    <n v="0.88888888888888884"/>
    <n v="-1425"/>
    <s v="Budget 2023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3"/>
    <x v="0"/>
    <x v="1"/>
    <s v="6105"/>
    <s v="6105 Audio/Visual Church School"/>
    <x v="184"/>
    <n v="1"/>
    <n v="0"/>
    <s v="Budget 2023"/>
    <x v="17"/>
    <s v="08 Youth Ed"/>
    <s v="08 Youth Ed"/>
    <s v="08a Youth Ed"/>
    <x v="21"/>
    <s v="Undesignated"/>
    <x v="0"/>
    <x v="0"/>
    <s v="Not a position"/>
    <s v="Other"/>
    <s v="Large church"/>
    <s v="Recurring"/>
  </r>
  <r>
    <n v="2023"/>
    <x v="0"/>
    <x v="1"/>
    <s v="6110"/>
    <s v="6110 Confirmation/Communion"/>
    <x v="185"/>
    <n v="1"/>
    <n v="-2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15"/>
    <s v="6115 Curriculum Church School"/>
    <x v="186"/>
    <n v="1"/>
    <n v="-25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16"/>
    <s v="6116 Childrens Library"/>
    <x v="187"/>
    <n v="1"/>
    <n v="0"/>
    <s v="Budget 2023"/>
    <x v="17"/>
    <s v="08 Youth Ed"/>
    <s v="08 Youth Ed"/>
    <s v="08a Youth Ed"/>
    <x v="21"/>
    <s v="Undesignated"/>
    <x v="0"/>
    <x v="0"/>
    <s v="Not a position"/>
    <s v="Other"/>
    <s v="Large church"/>
    <s v="Recurring"/>
  </r>
  <r>
    <n v="2023"/>
    <x v="0"/>
    <x v="1"/>
    <s v="6120"/>
    <s v="6120 Family Programming"/>
    <x v="188"/>
    <n v="1"/>
    <n v="-13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21"/>
    <s v="6121 Camp Fowler scholarships"/>
    <x v="189"/>
    <n v="1"/>
    <n v="-3000"/>
    <s v="Budget 2023"/>
    <x v="17"/>
    <s v="08 Youth Ed"/>
    <s v="08 Youth Ed"/>
    <s v="08a Youth Ed"/>
    <x v="21"/>
    <s v="Tercentenary Fund"/>
    <x v="2"/>
    <x v="0"/>
    <s v="Not a position"/>
    <s v="Other"/>
    <s v="Large church"/>
    <s v="Recurring"/>
  </r>
  <r>
    <n v="2023"/>
    <x v="0"/>
    <x v="1"/>
    <s v="6124"/>
    <s v="6124 Junior and Senior Youth"/>
    <x v="190"/>
    <n v="1"/>
    <n v="-14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26"/>
    <s v="6126 Misc. Education Expense"/>
    <x v="191"/>
    <n v="1"/>
    <n v="-2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30"/>
    <s v="6130 Recognition/Development"/>
    <x v="192"/>
    <n v="1"/>
    <n v="-3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35"/>
    <s v="6135 Senior High Mission Trip"/>
    <x v="193"/>
    <n v="1"/>
    <n v="-3500"/>
    <s v="Budget 2023"/>
    <x v="17"/>
    <s v="08 Youth Ed"/>
    <s v="08 Youth Ed"/>
    <s v="08a Youth Ed"/>
    <x v="21"/>
    <s v="Undesignated"/>
    <x v="1"/>
    <x v="2"/>
    <s v="Not a position"/>
    <s v="Other"/>
    <s v="Small Church"/>
    <s v="Recurring"/>
  </r>
  <r>
    <n v="2023"/>
    <x v="0"/>
    <x v="1"/>
    <s v="6145"/>
    <s v="6145 Special Youth Service"/>
    <x v="194"/>
    <n v="1"/>
    <n v="-15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50"/>
    <s v="6150 Food, Church School"/>
    <x v="195"/>
    <n v="1"/>
    <n v="-2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55"/>
    <s v="6155 Supplies, Church School"/>
    <x v="196"/>
    <n v="1"/>
    <n v="-3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60"/>
    <s v="6160 Supplies Kinderwyk"/>
    <x v="197"/>
    <n v="1"/>
    <n v="-2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6165"/>
    <s v="6165 Vacation Bible School"/>
    <x v="198"/>
    <n v="1"/>
    <n v="-800"/>
    <s v="Budget 2023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3"/>
    <x v="0"/>
    <x v="1"/>
    <s v="5072"/>
    <s v="5072 FICA Youth"/>
    <x v="199"/>
    <n v="1"/>
    <n v="-3596"/>
    <s v="Budget 2023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3"/>
    <x v="0"/>
    <x v="1"/>
    <s v="5073"/>
    <s v="5073 Wages Youth"/>
    <x v="200"/>
    <n v="1"/>
    <n v="-47000"/>
    <s v="Budget 2023"/>
    <x v="17"/>
    <s v="08 Youth Ed"/>
    <s v="08 Youth Ed"/>
    <s v="08b Youth Ed Staff"/>
    <x v="9"/>
    <s v="Undesignated"/>
    <x v="0"/>
    <x v="0"/>
    <s v="Youth Ed"/>
    <s v="Base Salary"/>
    <s v="Large church"/>
    <s v="Recurring"/>
  </r>
  <r>
    <n v="2023"/>
    <x v="0"/>
    <x v="1"/>
    <s v="5075"/>
    <s v="5075 Retirement Youth"/>
    <x v="201"/>
    <n v="1"/>
    <n v="-1880"/>
    <s v="Budget 2023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3"/>
    <x v="0"/>
    <x v="1"/>
    <s v="5080"/>
    <s v="5080 Continuing Education"/>
    <x v="202"/>
    <n v="0.93548387096774199"/>
    <n v="-1000"/>
    <s v="Budget 2023"/>
    <x v="17"/>
    <s v="08 Youth Ed"/>
    <s v="08 Youth Ed"/>
    <s v="08b Youth Ed Staff"/>
    <x v="9"/>
    <s v="Tercentenary Fund"/>
    <x v="2"/>
    <x v="0"/>
    <s v="Youth Ed"/>
    <s v="Other"/>
    <s v="Large church"/>
    <s v="Recurring"/>
  </r>
  <r>
    <n v="2024"/>
    <x v="1"/>
    <x v="0"/>
    <s v="4001"/>
    <s v="4001 Classis Assessments"/>
    <x v="0"/>
    <n v="1"/>
    <n v="14000"/>
    <s v="budget_2024_office_2023_11_15_plus40k.xlsx"/>
    <x v="0"/>
    <s v="01 Classis Assessments"/>
    <s v="01 Classis Assessments"/>
    <s v="01 Classis Assessments"/>
    <x v="0"/>
    <s v="Undesignated"/>
    <x v="0"/>
    <x v="0"/>
    <s v="Not a position"/>
    <s v="Other"/>
    <s v="Small Church"/>
    <s v="Recurring"/>
  </r>
  <r>
    <n v="2024"/>
    <x v="1"/>
    <x v="0"/>
    <s v="4010"/>
    <s v="4010 Current Year Pledges"/>
    <x v="1"/>
    <n v="1"/>
    <n v="369050.00000000012"/>
    <s v="budget_2024_office_2023_11_15_plus40k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1"/>
    <x v="0"/>
    <s v="4012"/>
    <s v="4012 Non Pledge Contributions"/>
    <x v="2"/>
    <n v="1"/>
    <n v="8000"/>
    <s v="budget_2024_office_2023_11_15_plus40k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1"/>
    <x v="0"/>
    <s v="4013"/>
    <s v="4013 Vespers Offering"/>
    <x v="3"/>
    <n v="1"/>
    <n v="10000"/>
    <s v="budget_2024_office_2023_11_15_plus40k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1"/>
    <x v="0"/>
    <s v="4014"/>
    <s v="4014 Easter Offering"/>
    <x v="4"/>
    <n v="1"/>
    <n v="3000"/>
    <s v="budget_2024_office_2023_11_15_plus40k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1"/>
    <x v="0"/>
    <s v="4015"/>
    <s v="4015 Christmas Offering"/>
    <x v="5"/>
    <n v="1"/>
    <n v="3000"/>
    <s v="budget_2024_office_2023_11_15_plus40k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1"/>
    <x v="0"/>
    <s v="4016"/>
    <s v="4016 Thanksgiving Offering"/>
    <x v="6"/>
    <n v="1"/>
    <n v="3000"/>
    <s v="budget_2024_office_2023_11_15_plus40k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1"/>
    <x v="0"/>
    <s v="4017"/>
    <s v="4017 Special Offerings"/>
    <x v="7"/>
    <n v="1"/>
    <n v="1000"/>
    <s v="budget_2024_office_2023_11_15_plus40k.xlsx"/>
    <x v="1"/>
    <s v="02 Contributions"/>
    <s v="02 Contributions"/>
    <s v="02 Contributions"/>
    <x v="0"/>
    <s v="Special Offerings"/>
    <x v="1"/>
    <x v="0"/>
    <s v="Not a position"/>
    <s v="Other"/>
    <s v="Small Church"/>
    <s v="Recurring"/>
  </r>
  <r>
    <n v="2024"/>
    <x v="1"/>
    <x v="0"/>
    <s v="4021"/>
    <s v="4021 Charitable Distributions"/>
    <x v="8"/>
    <n v="1"/>
    <n v="32500"/>
    <s v="budget_2024_office_2023_11_15_plus40k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1"/>
    <x v="0"/>
    <s v="4022"/>
    <s v="4022 Wednesday Lunch"/>
    <x v="11"/>
    <n v="1"/>
    <n v="8000"/>
    <s v="budget_2024_office_2023_11_15_plus40k.xlsx"/>
    <x v="1"/>
    <s v="02 Contributions"/>
    <s v="02 Contributions"/>
    <s v="02 Contributions"/>
    <x v="0"/>
    <s v="Covenant Fund"/>
    <x v="0"/>
    <x v="0"/>
    <s v="Not a position"/>
    <s v="Other"/>
    <s v="Large church"/>
    <s v="Recurring"/>
  </r>
  <r>
    <n v="2024"/>
    <x v="1"/>
    <x v="0"/>
    <s v="4023"/>
    <s v="4023 Online Giving"/>
    <x v="9"/>
    <n v="1"/>
    <n v="200"/>
    <s v="budget_2024_office_2023_11_15_plus40k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1"/>
    <x v="0"/>
    <s v="4025"/>
    <s v="4025 Concert Series"/>
    <x v="10"/>
    <n v="1"/>
    <n v="0"/>
    <s v="budget_2024_office_2023_11_15_plus40k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1"/>
    <x v="0"/>
    <s v="4041"/>
    <s v="4041 Endowment Income"/>
    <x v="17"/>
    <n v="1"/>
    <n v="189161.8995"/>
    <s v="budget_2024_office_2023_11_15_plus40k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Recurring"/>
  </r>
  <r>
    <n v="2024"/>
    <x v="1"/>
    <x v="0"/>
    <s v="2215"/>
    <s v="2215 Checking Account"/>
    <x v="16"/>
    <n v="1"/>
    <n v="0"/>
    <s v="budget_2024_office_2023_11_15_plus40k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1-time"/>
  </r>
  <r>
    <n v="2024"/>
    <x v="1"/>
    <x v="0"/>
    <s v="4043"/>
    <s v="4043 Schermerhorn Income"/>
    <x v="18"/>
    <n v="1"/>
    <n v="140000"/>
    <s v="budget_2024_office_2023_11_15_plus40k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1"/>
    <x v="0"/>
    <s v="4044"/>
    <s v="4044 Birch Income"/>
    <x v="19"/>
    <n v="1"/>
    <n v="17000"/>
    <s v="budget_2024_office_2023_11_15_plus40k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1"/>
    <x v="0"/>
    <s v="4045"/>
    <s v="4045 UP Mission Fund Income"/>
    <x v="20"/>
    <n v="1"/>
    <n v="35000"/>
    <s v="budget_2024_office_2023_11_15_plus40k.xlsx"/>
    <x v="3"/>
    <s v="03 Investment Income"/>
    <s v="03 Investment Income"/>
    <s v="03 Investment Income"/>
    <x v="5"/>
    <s v="UP Mission Fund"/>
    <x v="1"/>
    <x v="0"/>
    <s v="Not a position"/>
    <s v="Other"/>
    <s v="Large church"/>
    <s v="Recurring"/>
  </r>
  <r>
    <n v="2024"/>
    <x v="1"/>
    <x v="0"/>
    <s v="4049"/>
    <s v="4049 Tercentenary Income"/>
    <x v="21"/>
    <n v="1"/>
    <n v="12010"/>
    <s v="budget_2024_office_2023_11_15_plus40k.xlsx"/>
    <x v="3"/>
    <s v="03 Investment Income"/>
    <s v="03 Investment Income"/>
    <s v="03 Investment Income"/>
    <x v="6"/>
    <s v="Tercentenary Fund"/>
    <x v="2"/>
    <x v="0"/>
    <s v="Not a position"/>
    <s v="Other"/>
    <s v="Large church"/>
    <s v="Recurring"/>
  </r>
  <r>
    <n v="2024"/>
    <x v="1"/>
    <x v="0"/>
    <s v="4061"/>
    <s v="4061 McDonald (Covenant)"/>
    <x v="13"/>
    <n v="1"/>
    <n v="68000"/>
    <s v="budget_2024_office_2023_11_15_plus40k.xlsx"/>
    <x v="2"/>
    <s v="04 Covenant Income"/>
    <s v="04 Covenant Income"/>
    <s v="04 Covenant Income"/>
    <x v="2"/>
    <s v="Undesignated"/>
    <x v="0"/>
    <x v="0"/>
    <s v="Not a position"/>
    <s v="Other"/>
    <s v="Large church"/>
    <s v="Recurring"/>
  </r>
  <r>
    <n v="2024"/>
    <x v="1"/>
    <x v="0"/>
    <s v="4062"/>
    <s v="4062 Covenant Fund Income"/>
    <x v="14"/>
    <n v="1"/>
    <n v="28300"/>
    <s v="budget_2024_office_2023_11_15_plus40k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1"/>
    <x v="0"/>
    <s v="4063"/>
    <s v="4063 Covenant Income for M&amp;B"/>
    <x v="15"/>
    <n v="1"/>
    <n v="100000"/>
    <s v="budget_2024_office_2023_11_15_plus40k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1"/>
    <x v="0"/>
    <s v="4052"/>
    <s v="4052 Facility Use Income"/>
    <x v="22"/>
    <n v="1"/>
    <n v="10000"/>
    <s v="budget_2024_office_2023_11_15_plus40k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1"/>
    <x v="0"/>
    <s v="4053"/>
    <s v="4053 Misc Income"/>
    <x v="23"/>
    <n v="1"/>
    <n v="3000"/>
    <s v="budget_2024_office_2023_11_15_plus40k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1"/>
    <x v="0"/>
    <s v="4054"/>
    <s v="4054 Rental Income"/>
    <x v="24"/>
    <n v="1"/>
    <n v="18000"/>
    <s v="budget_2024_office_2023_11_15_plus40k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1"/>
    <x v="0"/>
    <s v="4055"/>
    <s v="4055 Holiday/Memorial Flowers income"/>
    <x v="25"/>
    <n v="1"/>
    <n v="1100"/>
    <s v="budget_2024_office_2023_11_15_plus40k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1"/>
    <x v="0"/>
    <s v="4056"/>
    <s v="4056 Chancel Guild Income/Cook Trust"/>
    <x v="26"/>
    <n v="1"/>
    <n v="1000"/>
    <s v="budget_2024_office_2023_11_15_plus40k.xlsx"/>
    <x v="4"/>
    <s v="05 Other Income"/>
    <s v="05 Other Income"/>
    <s v="05 Other Income"/>
    <x v="7"/>
    <s v="Cook Trust"/>
    <x v="0"/>
    <x v="0"/>
    <s v="Not a position"/>
    <s v="Other"/>
    <s v="Large church"/>
    <s v="Recurring"/>
  </r>
  <r>
    <n v="2024"/>
    <x v="1"/>
    <x v="0"/>
    <s v="4057"/>
    <s v="4057 Scholarship from Education Fund income"/>
    <x v="203"/>
    <n v="1"/>
    <n v="5000"/>
    <s v="budget_2024_office_2023_11_15_plus40k.xlsx"/>
    <x v="4"/>
    <s v="05 Other Income"/>
    <s v="05 Other Income"/>
    <s v="05 Other Income"/>
    <x v="7"/>
    <s v="Education Fund"/>
    <x v="0"/>
    <x v="0"/>
    <s v="Not a position"/>
    <s v="Other"/>
    <s v="Large church"/>
    <s v="Recurring"/>
  </r>
  <r>
    <n v="2024"/>
    <x v="1"/>
    <x v="1"/>
    <s v="6004"/>
    <s v="6004 Audio Visual Contract Services"/>
    <x v="204"/>
    <n v="1"/>
    <n v="-18000"/>
    <s v="budget_2024_office_2023_11_15_plus40k.xlsx"/>
    <x v="16"/>
    <s v="07 Worship &amp; Arts"/>
    <s v="07 Worship &amp; Arts"/>
    <s v="07a Worship &amp; Arts"/>
    <x v="20"/>
    <s v="Undesignated"/>
    <x v="2"/>
    <x v="0"/>
    <s v="A/V Contract Services"/>
    <s v="Base Salary"/>
    <s v="Large church"/>
    <s v="Recurring"/>
  </r>
  <r>
    <n v="2024"/>
    <x v="1"/>
    <x v="1"/>
    <s v="6005"/>
    <s v="6005 Communion"/>
    <x v="149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15"/>
    <s v="6015 Honorarim (Pulpit Organ)"/>
    <x v="150"/>
    <n v="1"/>
    <n v="-7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16"/>
    <s v="6016 Organ Repair"/>
    <x v="151"/>
    <n v="1"/>
    <n v="-120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20"/>
    <s v="6020 Instrument Maintenance"/>
    <x v="152"/>
    <n v="1"/>
    <n v="-36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25"/>
    <s v="6025 Misc Music Expense"/>
    <x v="153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30"/>
    <s v="6030 Misc Worship Expense"/>
    <x v="154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35"/>
    <s v="6035 Music and Rights"/>
    <x v="155"/>
    <n v="1"/>
    <n v="-10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36"/>
    <s v="6036 Choir Robes"/>
    <x v="156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40"/>
    <s v="6040 Childrens Choir"/>
    <x v="157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45"/>
    <s v="6045 Handbells"/>
    <x v="158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50"/>
    <s v="6050 Musicians"/>
    <x v="159"/>
    <n v="1"/>
    <n v="-24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65"/>
    <s v="6065 Special Worship"/>
    <x v="160"/>
    <n v="1"/>
    <n v="-3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66"/>
    <s v="6066 Orff Program"/>
    <x v="161"/>
    <n v="1"/>
    <n v="-2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70"/>
    <s v="6070 Ushers"/>
    <x v="162"/>
    <n v="1"/>
    <n v="-1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75"/>
    <s v="6075 Vespers"/>
    <x v="163"/>
    <n v="1"/>
    <n v="-9000"/>
    <s v="budget_2024_office_2023_11_15_plus40k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1"/>
    <x v="1"/>
    <s v="6076"/>
    <s v="6076 Holiday/Memorial Flowers expenses"/>
    <x v="164"/>
    <n v="1"/>
    <n v="-11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Large church"/>
    <s v="Recurring"/>
  </r>
  <r>
    <n v="2024"/>
    <x v="1"/>
    <x v="1"/>
    <s v="6077"/>
    <s v="6077 Audio sound expenses"/>
    <x v="165"/>
    <n v="1"/>
    <n v="0"/>
    <s v="budget_2024_office_2023_11_15_plus40k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1-time"/>
  </r>
  <r>
    <n v="2024"/>
    <x v="1"/>
    <x v="1"/>
    <s v="6078"/>
    <s v="6078 Audio Sound /Video Streaming expenses"/>
    <x v="166"/>
    <n v="1"/>
    <n v="-5000"/>
    <s v="budget_2024_office_2023_11_15_plus40k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1"/>
    <x v="1"/>
    <s v="6079"/>
    <s v="6079 Miscast Cabaret"/>
    <x v="167"/>
    <n v="1"/>
    <n v="0"/>
    <s v="budget_2024_office_2023_11_15_plus40k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1"/>
    <x v="1"/>
    <s v="6080"/>
    <s v="6080 Art Series"/>
    <x v="168"/>
    <n v="1"/>
    <n v="0"/>
    <s v="budget_2024_office_2023_11_15_plus40k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1"/>
    <x v="1"/>
    <s v="6081"/>
    <s v="6081 Art Display Expence"/>
    <x v="169"/>
    <n v="1"/>
    <n v="-400"/>
    <s v="budget_2024_office_2023_11_15_plus40k.xlsx"/>
    <x v="16"/>
    <s v="07 Worship &amp; Arts"/>
    <s v="07 Worship &amp; Arts"/>
    <s v="07a Worship &amp; Arts"/>
    <x v="20"/>
    <s v="Undesignated"/>
    <x v="2"/>
    <x v="0"/>
    <s v="Not a position"/>
    <s v="Other"/>
    <s v="Small Church"/>
    <s v="Recurring"/>
  </r>
  <r>
    <n v="2024"/>
    <x v="1"/>
    <x v="1"/>
    <s v="6082"/>
    <s v="6082 Candle,Oil,Wreth Exp."/>
    <x v="170"/>
    <n v="1"/>
    <n v="-13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83"/>
    <s v="6083 Vesting for Sanctuary"/>
    <x v="171"/>
    <n v="1"/>
    <n v="-1500"/>
    <s v="budget_2024_office_2023_11_15_plus40k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1"/>
    <x v="1"/>
    <s v="6084"/>
    <s v="6084 Chancel Guild expenses/Cook Trust"/>
    <x v="172"/>
    <n v="1"/>
    <n v="-1000"/>
    <s v="budget_2024_office_2023_11_15_plus40k.xlsx"/>
    <x v="16"/>
    <s v="07 Worship &amp; Arts"/>
    <s v="07 Worship &amp; Arts"/>
    <s v="07a Worship &amp; Arts"/>
    <x v="20"/>
    <s v="Cook Trust"/>
    <x v="0"/>
    <x v="0"/>
    <s v="Not a position"/>
    <s v="Other"/>
    <s v="Small Church"/>
    <s v="Recurring"/>
  </r>
  <r>
    <n v="2024"/>
    <x v="1"/>
    <x v="1"/>
    <s v="5042"/>
    <s v="5042 FICA Music"/>
    <x v="173"/>
    <n v="1"/>
    <n v="-3905"/>
    <s v="budget_2024_office_2023_11_15_plus40k.xlsx"/>
    <x v="16"/>
    <s v="07 Worship &amp; Arts"/>
    <s v="07 Worship &amp; Arts"/>
    <s v="07b Worship &amp; Arts Music Staff"/>
    <x v="9"/>
    <s v="Undesignated"/>
    <x v="0"/>
    <x v="0"/>
    <s v="Music"/>
    <s v="Other"/>
    <s v="Small Church"/>
    <s v="Recurring"/>
  </r>
  <r>
    <n v="2024"/>
    <x v="1"/>
    <x v="1"/>
    <s v="5043"/>
    <s v="5043 Wages Music"/>
    <x v="174"/>
    <n v="1"/>
    <n v="-51035"/>
    <s v="budget_2024_office_2023_11_15_plus40k.xlsx"/>
    <x v="16"/>
    <s v="07 Worship &amp; Arts"/>
    <s v="07 Worship &amp; Arts"/>
    <s v="07b Worship &amp; Arts Music Staff"/>
    <x v="9"/>
    <s v="Undesignated"/>
    <x v="0"/>
    <x v="0"/>
    <s v="Music"/>
    <s v="Base Salary"/>
    <s v="Small Church"/>
    <s v="Recurring"/>
  </r>
  <r>
    <n v="2024"/>
    <x v="1"/>
    <x v="1"/>
    <s v="5044"/>
    <s v="5044 Continuing Education"/>
    <x v="175"/>
    <n v="0.93548387096774199"/>
    <n v="-1000"/>
    <s v="budget_2024_office_2023_11_15_plus40k.xlsx"/>
    <x v="16"/>
    <s v="07 Worship &amp; Arts"/>
    <s v="07 Worship &amp; Arts"/>
    <s v="07b Worship &amp; Arts Music Staff"/>
    <x v="9"/>
    <s v="Tercentenary Fund"/>
    <x v="2"/>
    <x v="0"/>
    <s v="Music"/>
    <s v="Other"/>
    <s v="Large church"/>
    <s v="Recurring"/>
  </r>
  <r>
    <n v="2024"/>
    <x v="1"/>
    <x v="1"/>
    <s v="5011"/>
    <s v="5011 Continuing Ed Sr. Pastor"/>
    <x v="176"/>
    <n v="1"/>
    <n v="-2200"/>
    <s v="budget_2024_office_2023_11_15_plus40k.xlsx"/>
    <x v="16"/>
    <s v="07 Worship &amp; Arts"/>
    <s v="07 Worship &amp; Arts"/>
    <s v="07c Worship &amp; Arts Senior Pastor"/>
    <x v="9"/>
    <s v="Tercentenary Fund"/>
    <x v="2"/>
    <x v="0"/>
    <s v="Sr. Pastor"/>
    <s v="Other"/>
    <s v="Small Church"/>
    <s v="Recurring"/>
  </r>
  <r>
    <n v="2024"/>
    <x v="1"/>
    <x v="1"/>
    <s v="5013"/>
    <s v="5013 Wages Sr. Pastor"/>
    <x v="177"/>
    <n v="1"/>
    <n v="-59628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1"/>
    <x v="1"/>
    <s v="5014"/>
    <s v="5014 Medical Sr. Pastor"/>
    <x v="178"/>
    <n v="1"/>
    <n v="-10000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1"/>
    <x v="1"/>
    <s v="5015"/>
    <s v="5015 Retirement Sr. Pastor"/>
    <x v="179"/>
    <n v="1"/>
    <n v="-13792.1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1"/>
    <x v="1"/>
    <s v="5016"/>
    <s v="5016 Social Security Offset Sr. Pastor"/>
    <x v="180"/>
    <n v="1"/>
    <n v="-7536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1"/>
    <x v="1"/>
    <s v="5017"/>
    <s v="5017 Business &amp; Auto Sr. Pastor"/>
    <x v="181"/>
    <n v="1"/>
    <n v="-5000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1"/>
    <x v="1"/>
    <s v="5018"/>
    <s v="5018 Housing Sr. Pastor"/>
    <x v="182"/>
    <n v="1"/>
    <n v="-38888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1"/>
    <x v="1"/>
    <s v="5019"/>
    <s v="5019 Disability &amp; Life"/>
    <x v="183"/>
    <n v="0.88888888888888884"/>
    <n v="-1476.22"/>
    <s v="budget_2024_office_2023_11_15_plus40k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1"/>
    <x v="1"/>
    <s v="6110"/>
    <s v="6110 Confirmation/Communion"/>
    <x v="185"/>
    <n v="1"/>
    <n v="-2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15"/>
    <s v="6115 Curriculum Church School"/>
    <x v="186"/>
    <n v="1"/>
    <n v="-25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20"/>
    <s v="6120 Family Programming"/>
    <x v="188"/>
    <n v="1"/>
    <n v="-13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21"/>
    <s v="6121 Camp Fowler scholarships"/>
    <x v="189"/>
    <n v="1"/>
    <n v="-3000"/>
    <s v="budget_2024_office_2023_11_15_plus40k.xlsx"/>
    <x v="17"/>
    <s v="08 Youth Ed"/>
    <s v="08 Youth Ed"/>
    <s v="08a Youth Ed"/>
    <x v="21"/>
    <s v="Tercentenary Fund"/>
    <x v="2"/>
    <x v="0"/>
    <s v="Not a position"/>
    <s v="Other"/>
    <s v="Large church"/>
    <s v="Recurring"/>
  </r>
  <r>
    <n v="2024"/>
    <x v="1"/>
    <x v="1"/>
    <s v="6124"/>
    <s v="6124 Junior and Senior Youth"/>
    <x v="190"/>
    <n v="1"/>
    <n v="-14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26"/>
    <s v="6126 Misc. Education Expense"/>
    <x v="191"/>
    <n v="1"/>
    <n v="-2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30"/>
    <s v="6130 Recognition/Development"/>
    <x v="192"/>
    <n v="1"/>
    <n v="-3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35"/>
    <s v="6135 Senior High Mission Trip"/>
    <x v="193"/>
    <n v="1"/>
    <n v="-3500"/>
    <s v="budget_2024_office_2023_11_15_plus40k.xlsx"/>
    <x v="17"/>
    <s v="08 Youth Ed"/>
    <s v="08 Youth Ed"/>
    <s v="08a Youth Ed"/>
    <x v="21"/>
    <s v="Undesignated"/>
    <x v="1"/>
    <x v="2"/>
    <s v="Not a position"/>
    <s v="Other"/>
    <s v="Small Church"/>
    <s v="Recurring"/>
  </r>
  <r>
    <n v="2024"/>
    <x v="1"/>
    <x v="1"/>
    <s v="6145"/>
    <s v="6145 Special Youth Service"/>
    <x v="194"/>
    <n v="1"/>
    <n v="-15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50"/>
    <s v="6150 Food, Church School"/>
    <x v="195"/>
    <n v="1"/>
    <n v="-2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55"/>
    <s v="6155 Supplies, Church School"/>
    <x v="196"/>
    <n v="1"/>
    <n v="-2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60"/>
    <s v="6160 Supplies Kinderwyk"/>
    <x v="197"/>
    <n v="1"/>
    <n v="-2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6165"/>
    <s v="6165 Vacation Bible School"/>
    <x v="198"/>
    <n v="1"/>
    <n v="-1000"/>
    <s v="budget_2024_office_2023_11_15_plus40k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1"/>
    <x v="1"/>
    <s v="5072"/>
    <s v="5072 FICA Youth"/>
    <x v="199"/>
    <n v="1"/>
    <n v="-3728.53"/>
    <s v="budget_2024_office_2023_11_15_plus40k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1"/>
    <x v="1"/>
    <s v="5073"/>
    <s v="5073 Wages Youth"/>
    <x v="200"/>
    <n v="1"/>
    <n v="-48739"/>
    <s v="budget_2024_office_2023_11_15_plus40k.xlsx"/>
    <x v="17"/>
    <s v="08 Youth Ed"/>
    <s v="08 Youth Ed"/>
    <s v="08b Youth Ed Staff"/>
    <x v="9"/>
    <s v="Undesignated"/>
    <x v="0"/>
    <x v="0"/>
    <s v="Youth Ed"/>
    <s v="Base Salary"/>
    <s v="Large church"/>
    <s v="Recurring"/>
  </r>
  <r>
    <n v="2024"/>
    <x v="1"/>
    <x v="1"/>
    <s v="5074"/>
    <s v="5074 Health Insurance Youth"/>
    <x v="205"/>
    <n v="1"/>
    <n v="0"/>
    <s v="budget_2024_office_2023_11_15_plus40k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1"/>
    <x v="1"/>
    <s v="5075"/>
    <s v="5075 Retirement Youth"/>
    <x v="201"/>
    <n v="1"/>
    <n v="-1949.56"/>
    <s v="budget_2024_office_2023_11_15_plus40k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1"/>
    <x v="1"/>
    <s v="5080"/>
    <s v="5080 Continuing Education"/>
    <x v="202"/>
    <n v="0.93548387096774199"/>
    <n v="-1000"/>
    <s v="budget_2024_office_2023_11_15_plus40k.xlsx"/>
    <x v="17"/>
    <s v="08 Youth Ed"/>
    <s v="08 Youth Ed"/>
    <s v="08b Youth Ed Staff"/>
    <x v="9"/>
    <s v="Tercentenary Fund"/>
    <x v="2"/>
    <x v="0"/>
    <s v="Youth Ed"/>
    <s v="Other"/>
    <s v="Large church"/>
    <s v="Recurring"/>
  </r>
  <r>
    <n v="2024"/>
    <x v="1"/>
    <x v="1"/>
    <s v="6303"/>
    <s v="6303 Undesignated and Emergency"/>
    <x v="96"/>
    <n v="1"/>
    <n v="-50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05"/>
    <s v="6305 Education (M&amp;B)"/>
    <x v="97"/>
    <n v="1"/>
    <n v="-80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10"/>
    <s v="6310 Local Concerns"/>
    <x v="98"/>
    <n v="1"/>
    <n v="-600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15"/>
    <s v="6315 National Oversseas"/>
    <x v="99"/>
    <n v="1"/>
    <n v="-280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19"/>
    <s v="6319 Minister Discretionary (Sr Pastor)"/>
    <x v="100"/>
    <n v="1"/>
    <n v="-1600"/>
    <s v="budget_2024_office_2023_11_15_plus40k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1"/>
    <x v="1"/>
    <s v="6322"/>
    <s v="6322 Ministers Discretionary (Assoc. Pastor)"/>
    <x v="101"/>
    <n v="1"/>
    <n v="-1600"/>
    <s v="budget_2024_office_2023_11_15_plus40k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1"/>
    <x v="1"/>
    <s v="6323"/>
    <s v="6323 Albany Synod Programs"/>
    <x v="102"/>
    <n v="1"/>
    <n v="-60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24"/>
    <s v="6324 Camp Fowler support (M&amp;B)"/>
    <x v="103"/>
    <n v="1"/>
    <n v="-7500"/>
    <s v="budget_2024_office_2023_11_15_plus40k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1"/>
    <x v="1"/>
    <s v="6326"/>
    <s v="6326 UP Mission"/>
    <x v="105"/>
    <n v="1"/>
    <n v="-35000"/>
    <s v="budget_2024_office_2023_11_15_plus40k.xlsx"/>
    <x v="13"/>
    <s v="09 M&amp;B"/>
    <s v="09 M&amp;B"/>
    <s v="09 M&amp;B"/>
    <x v="14"/>
    <s v="UP Mission Fund"/>
    <x v="1"/>
    <x v="2"/>
    <s v="Not a position"/>
    <s v="Other"/>
    <s v="Large church"/>
    <s v="Recurring"/>
  </r>
  <r>
    <n v="2024"/>
    <x v="1"/>
    <x v="1"/>
    <s v="6325"/>
    <s v="6325 Special Offerings"/>
    <x v="104"/>
    <n v="1"/>
    <n v="-10000"/>
    <s v="budget_2024_office_2023_11_15_plus40k.xlsx"/>
    <x v="13"/>
    <s v="09 M&amp;B"/>
    <s v="09 M&amp;B"/>
    <s v="09 M&amp;B"/>
    <x v="14"/>
    <s v="Special Offerings"/>
    <x v="1"/>
    <x v="2"/>
    <s v="Not a position"/>
    <s v="Other"/>
    <s v="Small Church"/>
    <s v="Recurring"/>
  </r>
  <r>
    <n v="2024"/>
    <x v="1"/>
    <x v="1"/>
    <s v="6350"/>
    <s v="6350 Other Covenant Programs"/>
    <x v="77"/>
    <n v="1"/>
    <n v="-40000"/>
    <s v="budget_2024_office_2023_11_15_plus40k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1"/>
    <x v="1"/>
    <s v="6351"/>
    <s v="6351 Approved Covenant Programs"/>
    <x v="206"/>
    <n v="1"/>
    <n v="0"/>
    <s v="budget_2024_office_2023_11_15_plus40k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1"/>
    <x v="1"/>
    <s v="6356"/>
    <s v="6356 Lunn Office"/>
    <x v="78"/>
    <n v="1"/>
    <n v="-200"/>
    <s v="budget_2024_office_2023_11_15_plus40k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1"/>
    <x v="1"/>
    <s v="6360"/>
    <s v="6360 Small Grants"/>
    <x v="207"/>
    <n v="1"/>
    <n v="0"/>
    <s v="budget_2024_office_2023_11_15_plus40k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1"/>
    <x v="1"/>
    <s v="6366"/>
    <s v="6366 Wednesday Lunch"/>
    <x v="110"/>
    <n v="1"/>
    <n v="-10000"/>
    <s v="budget_2024_office_2023_11_15_plus40k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1"/>
    <x v="1"/>
    <s v="6367"/>
    <s v="6367 Mission &amp; Volunteer Expense"/>
    <x v="111"/>
    <n v="1"/>
    <n v="-200"/>
    <s v="budget_2024_office_2023_11_15_plus40k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1"/>
    <x v="1"/>
    <s v="6368"/>
    <s v="6368 Kitchen supplies"/>
    <x v="112"/>
    <n v="1"/>
    <n v="-1500"/>
    <s v="budget_2024_office_2023_11_15_plus40k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1"/>
    <x v="1"/>
    <s v="6369"/>
    <s v="6369 To Go Containers"/>
    <x v="113"/>
    <n v="1"/>
    <n v="-700"/>
    <s v="budget_2024_office_2023_11_15_plus40k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1"/>
    <x v="1"/>
    <s v="6373"/>
    <s v="6373 Wages Lunch Coordinator"/>
    <x v="114"/>
    <n v="1"/>
    <n v="-6000"/>
    <s v="budget_2024_office_2023_11_15_plus40k.xlsx"/>
    <x v="10"/>
    <s v="10 Covenant Fund"/>
    <s v="10 Covenant Fund"/>
    <s v="10b Mission Coordinators"/>
    <x v="9"/>
    <s v="Covenant Fund"/>
    <x v="1"/>
    <x v="2"/>
    <s v="Wednesday lunch coordinator"/>
    <s v="Base Salary"/>
    <s v="Large church"/>
    <s v="Recurring"/>
  </r>
  <r>
    <n v="2024"/>
    <x v="1"/>
    <x v="1"/>
    <s v="6374"/>
    <s v="6374 FICA Lunch Coordinator"/>
    <x v="115"/>
    <n v="1"/>
    <n v="0"/>
    <s v="budget_2024_office_2023_11_15_plus40k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1"/>
    <x v="1"/>
    <s v="6375"/>
    <s v="6375 Continuing Education"/>
    <x v="208"/>
    <n v="0.86046511627906985"/>
    <n v="0"/>
    <s v="budget_2024_office_2023_11_15_plus40k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1"/>
    <x v="1"/>
    <s v="6409"/>
    <s v="6409 Scholarship from Education Fund expence"/>
    <x v="209"/>
    <n v="1"/>
    <n v="-5000"/>
    <s v="budget_2024_office_2023_11_15_plus40k.xlsx"/>
    <x v="6"/>
    <s v="11 Adult Ed"/>
    <s v="11 Adult Ed"/>
    <s v="11 Adult Ed"/>
    <x v="10"/>
    <s v="Education Fund"/>
    <x v="0"/>
    <x v="0"/>
    <s v="Not a position"/>
    <s v="Other"/>
    <s v="Large church"/>
    <s v="Recurring"/>
  </r>
  <r>
    <n v="2024"/>
    <x v="1"/>
    <x v="1"/>
    <s v="6410"/>
    <s v="6410 Devotional Literature/Small groups Literature"/>
    <x v="45"/>
    <n v="1"/>
    <n v="-20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20"/>
    <s v="6420 Guest Spearkers and Adult Forum"/>
    <x v="46"/>
    <n v="1"/>
    <n v="-15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30"/>
    <s v="6430 Lenten Programming"/>
    <x v="47"/>
    <n v="1"/>
    <n v="-45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40"/>
    <s v="6440 Resources (Adult Ed.)"/>
    <x v="48"/>
    <n v="1"/>
    <n v="-15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45"/>
    <s v="6445 Adult Retreats and Workshops"/>
    <x v="49"/>
    <n v="1"/>
    <n v="-80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50"/>
    <s v="6450 Small Groups"/>
    <x v="50"/>
    <n v="1"/>
    <n v="-15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04"/>
    <s v="6404 Period./Books/Newsp.for ass. pastor"/>
    <x v="92"/>
    <n v="1"/>
    <n v="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05"/>
    <s v="6405 Library Books"/>
    <x v="93"/>
    <n v="1"/>
    <n v="-40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35"/>
    <s v="6435 Library Periodicals &amp; Fees"/>
    <x v="94"/>
    <n v="1"/>
    <n v="-18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460"/>
    <s v="6460 Library Supplies &amp; Equipment"/>
    <x v="95"/>
    <n v="1"/>
    <n v="-150"/>
    <s v="budget_2024_office_2023_11_15_plus40k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1"/>
    <x v="1"/>
    <s v="6505"/>
    <s v="6505 Honorariums"/>
    <x v="54"/>
    <n v="1"/>
    <n v="-300"/>
    <s v="budget_2024_office_2023_11_15_plus40k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1"/>
    <x v="1"/>
    <s v="6515"/>
    <s v="6515 Resources Grief Booklets"/>
    <x v="55"/>
    <n v="1"/>
    <n v="-200"/>
    <s v="budget_2024_office_2023_11_15_plus40k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1"/>
    <x v="1"/>
    <s v="6520"/>
    <s v="6520 Care &amp; Support Materials"/>
    <x v="56"/>
    <n v="1"/>
    <n v="-500"/>
    <s v="budget_2024_office_2023_11_15_plus40k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1"/>
    <x v="1"/>
    <s v="6521"/>
    <s v="6521 Prayer Shawl"/>
    <x v="57"/>
    <n v="1"/>
    <n v="-100"/>
    <s v="budget_2024_office_2023_11_15_plus40k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1"/>
    <x v="1"/>
    <s v="6522"/>
    <s v="6522 Flowers Support &amp; Care"/>
    <x v="58"/>
    <n v="1"/>
    <n v="-300"/>
    <s v="budget_2024_office_2023_11_15_plus40k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1"/>
    <x v="1"/>
    <s v="5051"/>
    <s v="5051 Continuing Ed (Assoc Pastor)"/>
    <x v="59"/>
    <n v="1"/>
    <n v="-1560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5053"/>
    <s v="5053 Wages (Assoc Pastor)"/>
    <x v="60"/>
    <n v="1"/>
    <n v="-53667.66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1"/>
    <x v="1"/>
    <s v="5054"/>
    <s v="5054 Medical (Assoc Pastor)"/>
    <x v="61"/>
    <n v="1"/>
    <n v="-26446.44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5055"/>
    <s v="5055 Retirement (Assoc Pastor)"/>
    <x v="62"/>
    <n v="1"/>
    <n v="-9754.43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5056"/>
    <s v="5056 Social Security Offset (Assoc Pastor)"/>
    <x v="63"/>
    <n v="1"/>
    <n v="-5497.95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5057"/>
    <s v="5057 Business &amp; Auto (Assoc Pastor)"/>
    <x v="64"/>
    <n v="1"/>
    <n v="-3800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5058"/>
    <s v="5058 Housing Expense (Assoc Pastor)"/>
    <x v="65"/>
    <n v="1"/>
    <n v="-35009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1"/>
    <x v="1"/>
    <s v="5059"/>
    <s v="5059 Disability/Life (Assoc Pastor)"/>
    <x v="66"/>
    <n v="1"/>
    <n v="-3500"/>
    <s v="budget_2024_office_2023_11_15_plus40k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1"/>
    <x v="1"/>
    <s v="6605"/>
    <s v="6605 Churchwide Social Events"/>
    <x v="106"/>
    <n v="1"/>
    <n v="-1300"/>
    <s v="budget_2024_office_2023_11_15_plus40k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1"/>
    <x v="1"/>
    <s v="6610"/>
    <s v="6610 Coffee Hour"/>
    <x v="107"/>
    <n v="1"/>
    <n v="-300"/>
    <s v="budget_2024_office_2023_11_15_plus40k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1"/>
    <x v="1"/>
    <s v="6620"/>
    <s v="6620 Supplies Hospitality"/>
    <x v="108"/>
    <n v="1"/>
    <n v="-150"/>
    <s v="budget_2024_office_2023_11_15_plus40k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1"/>
    <x v="1"/>
    <s v="6705"/>
    <s v="6705 Membership Committee"/>
    <x v="109"/>
    <n v="1"/>
    <n v="-300"/>
    <s v="budget_2024_office_2023_11_15_plus40k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1"/>
    <x v="1"/>
    <s v="6806"/>
    <s v="6806 Composting"/>
    <x v="79"/>
    <n v="1"/>
    <n v="-500"/>
    <s v="budget_2024_office_2023_11_15_plus40k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1"/>
    <x v="1"/>
    <s v="6807"/>
    <s v="6807 Supplies"/>
    <x v="80"/>
    <n v="1"/>
    <n v="-1000"/>
    <s v="budget_2024_office_2023_11_15_plus40k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1"/>
    <x v="1"/>
    <s v="6808"/>
    <s v="6808 Recycled Paper"/>
    <x v="81"/>
    <n v="1"/>
    <n v="0"/>
    <s v="budget_2024_office_2023_11_15_plus40k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1"/>
    <x v="1"/>
    <s v="6809"/>
    <s v="6809 Media"/>
    <x v="82"/>
    <n v="1"/>
    <n v="-1000"/>
    <s v="budget_2024_office_2023_11_15_plus40k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1"/>
    <x v="1"/>
    <s v="7001"/>
    <s v="7001 Custodian Fee/Other serv. Fee"/>
    <x v="116"/>
    <n v="1"/>
    <n v="-2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010"/>
    <s v="7010 Electricity 10N Church"/>
    <x v="117"/>
    <n v="1"/>
    <n v="-7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15"/>
    <s v="7015 Electricity 12N Church"/>
    <x v="118"/>
    <n v="1"/>
    <n v="-85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1"/>
    <x v="1"/>
    <s v="7020"/>
    <s v="7020 Electricity 8N Church"/>
    <x v="119"/>
    <n v="1"/>
    <n v="-98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25"/>
    <s v="7025 Electricity Parking Lot"/>
    <x v="120"/>
    <n v="1"/>
    <n v="-10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30"/>
    <s v="7030 Energy Improvements"/>
    <x v="121"/>
    <n v="1"/>
    <n v="-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035"/>
    <s v="7035 Equipment (Maint.)"/>
    <x v="122"/>
    <n v="1"/>
    <n v="-1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040"/>
    <s v="7040 Fuel 10N Church"/>
    <x v="123"/>
    <n v="1"/>
    <n v="-36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45"/>
    <s v="7045 Fuel 12N Church"/>
    <x v="124"/>
    <n v="1"/>
    <n v="-62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1"/>
    <x v="1"/>
    <s v="7050"/>
    <s v="7050 Fuel 8N Church"/>
    <x v="125"/>
    <n v="1"/>
    <n v="-1620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51"/>
    <s v="7051 Solar 10 N Church"/>
    <x v="126"/>
    <n v="1"/>
    <n v="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52"/>
    <s v="7052 Solar 12N Church"/>
    <x v="127"/>
    <n v="1"/>
    <n v="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1"/>
    <x v="1"/>
    <s v="7053"/>
    <s v="7053 Solar 8N Church"/>
    <x v="128"/>
    <n v="1"/>
    <n v="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54"/>
    <s v="7054 Solar Parking Lot"/>
    <x v="129"/>
    <n v="1"/>
    <n v="0"/>
    <s v="budget_2024_office_2023_11_15_plus40k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1"/>
    <x v="1"/>
    <s v="7055"/>
    <s v="7055 Grounds Upkeep"/>
    <x v="130"/>
    <n v="1"/>
    <n v="-14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070"/>
    <s v="7070 Misc Grounds Supplies"/>
    <x v="131"/>
    <n v="1"/>
    <n v="-1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075"/>
    <s v="7075 Regular Services"/>
    <x v="132"/>
    <n v="1"/>
    <n v="-132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080"/>
    <s v="7080 Repairs/Maint 10N Church"/>
    <x v="133"/>
    <n v="1"/>
    <n v="-22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085"/>
    <s v="7085 Repairs/Maint 12N Church"/>
    <x v="134"/>
    <n v="1"/>
    <n v="-33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090"/>
    <s v="7090 Repairs/Maint 8N Church"/>
    <x v="135"/>
    <n v="1"/>
    <n v="-164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095"/>
    <s v="7095 Security"/>
    <x v="136"/>
    <n v="1"/>
    <n v="-22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100"/>
    <s v="7100 Supplies/Cleaning"/>
    <x v="137"/>
    <n v="1"/>
    <n v="-3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105"/>
    <s v="7105 Supplies/Food (Maint.)"/>
    <x v="138"/>
    <n v="1"/>
    <n v="-2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110"/>
    <s v="7110 Supplies/Materials (Maint.)"/>
    <x v="139"/>
    <n v="1"/>
    <n v="-2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115"/>
    <s v="7115 Taxes &amp; Water"/>
    <x v="140"/>
    <n v="1"/>
    <n v="-38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120"/>
    <s v="7120 Operational Maintenance"/>
    <x v="141"/>
    <n v="1"/>
    <n v="-1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1"/>
    <x v="1"/>
    <s v="7121"/>
    <s v="7121 Building Expense (unanticipated repairs)"/>
    <x v="142"/>
    <n v="1"/>
    <n v="-200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7122"/>
    <s v="7122 Vale Cemetery upkeep"/>
    <x v="143"/>
    <n v="1"/>
    <n v="-500"/>
    <s v="budget_2024_office_2023_11_15_plus40k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1"/>
    <x v="1"/>
    <s v="5032"/>
    <s v="5032 FICA Maintenance"/>
    <x v="144"/>
    <n v="0.88541666666666663"/>
    <n v="-7306.95"/>
    <s v="budget_2024_office_2023_11_15_plus40k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1"/>
    <x v="1"/>
    <s v="5033"/>
    <s v="5033 Wages Maintenance"/>
    <x v="145"/>
    <n v="0.88888888888888884"/>
    <n v="-95515.83"/>
    <s v="budget_2024_office_2023_11_15_plus40k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1"/>
    <x v="1"/>
    <s v="5034"/>
    <s v="5034 Medical Maintenance"/>
    <x v="146"/>
    <n v="0.89523809523809528"/>
    <n v="-11000"/>
    <s v="budget_2024_office_2023_11_15_plus40k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1"/>
    <x v="1"/>
    <s v="5035"/>
    <s v="5035 Retirement Maintenance"/>
    <x v="147"/>
    <n v="0.90350877192982448"/>
    <n v="-3820.62"/>
    <s v="budget_2024_office_2023_11_15_plus40k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1"/>
    <x v="1"/>
    <s v="5036"/>
    <s v="5036 Continuing Education"/>
    <x v="148"/>
    <n v="0.89814814814814825"/>
    <n v="-1000"/>
    <s v="budget_2024_office_2023_11_15_plus40k.xlsx"/>
    <x v="15"/>
    <s v="15 Property"/>
    <s v="15 Property"/>
    <s v="15b Property Staff"/>
    <x v="9"/>
    <s v="Tercentenary Fund"/>
    <x v="2"/>
    <x v="0"/>
    <s v="Maintenance"/>
    <s v="Other"/>
    <s v="Large church"/>
    <s v="Recurring"/>
  </r>
  <r>
    <n v="2024"/>
    <x v="1"/>
    <x v="1"/>
    <s v="5037"/>
    <s v="5037 Houskeeping staff (new position)"/>
    <x v="210"/>
    <n v="1"/>
    <n v="-15000"/>
    <s v="budget_2024_office_2023_11_15_plus40k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1"/>
    <x v="1"/>
    <s v="8005"/>
    <s v="8005 Audit and Consulting"/>
    <x v="83"/>
    <n v="1"/>
    <n v="-20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1"/>
    <x v="1"/>
    <s v="8010"/>
    <s v="8010 Classis Assessments"/>
    <x v="84"/>
    <n v="1"/>
    <n v="-38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15"/>
    <s v="8015 Insurance"/>
    <x v="85"/>
    <n v="1"/>
    <n v="-33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1"/>
    <x v="1"/>
    <s v="8020"/>
    <s v="8020 990 Preparation Expense"/>
    <x v="86"/>
    <n v="1"/>
    <n v="-2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22"/>
    <s v="8022 Finance Charge Online Giving"/>
    <x v="87"/>
    <n v="1"/>
    <n v="-1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25"/>
    <s v="8025 NYS Unemployment Insurance"/>
    <x v="88"/>
    <n v="1"/>
    <n v="-6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30"/>
    <s v="8030 Offering Envelopes"/>
    <x v="89"/>
    <n v="1"/>
    <n v="-25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35"/>
    <s v="8035 Payroll Processing"/>
    <x v="90"/>
    <n v="1"/>
    <n v="-50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040"/>
    <s v="8040 Stewardship"/>
    <x v="91"/>
    <n v="1"/>
    <n v="-200"/>
    <s v="budget_2024_office_2023_11_15_plus40k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1"/>
    <x v="1"/>
    <s v="8110"/>
    <s v="8110 Archives &amp; Restoration"/>
    <x v="51"/>
    <n v="1"/>
    <n v="-1925"/>
    <s v="budget_2024_office_2023_11_15_plus40k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1"/>
    <x v="1"/>
    <s v="8111"/>
    <s v="8111 Four Chaplains(6 people)"/>
    <x v="52"/>
    <n v="1"/>
    <n v="-750"/>
    <s v="budget_2024_office_2023_11_15_plus40k.xlsx"/>
    <x v="7"/>
    <s v="17 Archives"/>
    <s v="17 Archives"/>
    <s v="17 Archives"/>
    <x v="11"/>
    <s v="Tercentenary Fund"/>
    <x v="2"/>
    <x v="0"/>
    <s v="Not a position"/>
    <s v="Other"/>
    <s v="Large church"/>
    <s v="Recurring"/>
  </r>
  <r>
    <n v="2024"/>
    <x v="1"/>
    <x v="1"/>
    <s v="8125"/>
    <s v="8125 Supplies Archives"/>
    <x v="53"/>
    <n v="1"/>
    <n v="-650"/>
    <s v="budget_2024_office_2023_11_15_plus40k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1"/>
    <x v="1"/>
    <s v="9005"/>
    <s v="9005 Computer Maint/Repair/Internet"/>
    <x v="27"/>
    <n v="1"/>
    <n v="-35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1"/>
    <x v="1"/>
    <s v="9007"/>
    <s v="9007 Audio Visual Contract Services (replaced by 6004 in Worship)"/>
    <x v="28"/>
    <n v="1"/>
    <n v="0"/>
    <s v="budget_2024_office_2023_11_15_plus40k.xlsx"/>
    <x v="5"/>
    <s v="18 Administration"/>
    <s v="18 Administration"/>
    <s v="18a Administration"/>
    <x v="9"/>
    <s v="Undesignated"/>
    <x v="2"/>
    <x v="0"/>
    <s v="A/V Contract Services"/>
    <s v="Base Salary"/>
    <s v="Large church"/>
    <s v="Recurring"/>
  </r>
  <r>
    <n v="2024"/>
    <x v="1"/>
    <x v="1"/>
    <s v="9010"/>
    <s v="9010 Consistory Expense"/>
    <x v="29"/>
    <n v="1"/>
    <n v="-75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15"/>
    <s v="9015 Copier/Cannon rent./Maint."/>
    <x v="30"/>
    <n v="1"/>
    <n v="-18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20"/>
    <s v="9020 Equipment"/>
    <x v="31"/>
    <n v="1"/>
    <n v="-4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25"/>
    <s v="9025 Office Supplies"/>
    <x v="32"/>
    <n v="1"/>
    <n v="-3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30"/>
    <s v="9030 Other Admin Expense"/>
    <x v="33"/>
    <n v="1"/>
    <n v="-15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35"/>
    <s v="9035 Paper"/>
    <x v="34"/>
    <n v="1"/>
    <n v="-1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1"/>
    <x v="1"/>
    <s v="9040"/>
    <s v="9040 Postage"/>
    <x v="35"/>
    <n v="1"/>
    <n v="-28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1"/>
    <x v="1"/>
    <s v="9045"/>
    <s v="9045 Printing"/>
    <x v="36"/>
    <n v="1"/>
    <n v="-16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50"/>
    <s v="9050 Staff Developement"/>
    <x v="211"/>
    <n v="0.8352205960901613"/>
    <n v="-500"/>
    <s v="budget_2024_office_2023_11_15_plus40k.xlsx"/>
    <x v="5"/>
    <s v="18 Administration"/>
    <s v="18 Administration"/>
    <s v="18a Administration"/>
    <x v="9"/>
    <s v="Tercentenary Fund"/>
    <x v="2"/>
    <x v="0"/>
    <s v="Not a position"/>
    <s v="Other"/>
    <s v="Large church"/>
    <s v="Recurring"/>
  </r>
  <r>
    <n v="2024"/>
    <x v="1"/>
    <x v="1"/>
    <s v="9055"/>
    <s v="9055 Staff Searches"/>
    <x v="37"/>
    <n v="1"/>
    <n v="-5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60"/>
    <s v="9060 Telephone &amp; Internet"/>
    <x v="38"/>
    <n v="1"/>
    <n v="-4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9061"/>
    <s v="9061 Contract Services/Zoom/Google..."/>
    <x v="39"/>
    <n v="1"/>
    <n v="-4000"/>
    <s v="budget_2024_office_2023_11_15_plus40k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1"/>
    <x v="1"/>
    <s v="5002"/>
    <s v="5002 FICA Administration"/>
    <x v="40"/>
    <n v="1"/>
    <n v="-6847.81"/>
    <s v="budget_2024_office_2023_11_15_plus40k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1"/>
    <x v="1"/>
    <s v="5003"/>
    <s v="5003 Wages Administration"/>
    <x v="41"/>
    <n v="1"/>
    <n v="-89514"/>
    <s v="budget_2024_office_2023_11_15_plus40k.xlsx"/>
    <x v="5"/>
    <s v="18 Administration"/>
    <s v="18 Administration"/>
    <s v="18b Administration Staff"/>
    <x v="9"/>
    <s v="Undesignated"/>
    <x v="0"/>
    <x v="0"/>
    <s v="Office"/>
    <s v="Base Salary"/>
    <s v="Small Church"/>
    <s v="Recurring"/>
  </r>
  <r>
    <n v="2024"/>
    <x v="1"/>
    <x v="1"/>
    <s v="5004"/>
    <s v="5004 Retirement Administration"/>
    <x v="42"/>
    <n v="1"/>
    <n v="-2680"/>
    <s v="budget_2024_office_2023_11_15_plus40k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1"/>
    <x v="1"/>
    <s v="5005"/>
    <s v="5005 Medical Administration"/>
    <x v="43"/>
    <n v="1"/>
    <n v="-11000"/>
    <s v="budget_2024_office_2023_11_15_plus40k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1"/>
    <x v="1"/>
    <s v="5006"/>
    <s v="5006 Continuing Education"/>
    <x v="44"/>
    <n v="0.875"/>
    <n v="-1000"/>
    <s v="budget_2024_office_2023_11_15_plus40k.xlsx"/>
    <x v="5"/>
    <s v="18 Administration"/>
    <s v="18 Administration"/>
    <s v="18b Administration Staff"/>
    <x v="9"/>
    <s v="Tercentenary Fund"/>
    <x v="2"/>
    <x v="0"/>
    <s v="Office"/>
    <s v="Other"/>
    <s v="Small Church"/>
    <s v="Recurring"/>
  </r>
  <r>
    <n v="2024"/>
    <x v="1"/>
    <x v="1"/>
    <s v="9111"/>
    <s v="9111 Advertising"/>
    <x v="67"/>
    <n v="1"/>
    <n v="-10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12"/>
    <s v="9112 Website"/>
    <x v="68"/>
    <n v="1"/>
    <n v="-10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13"/>
    <s v="9113 Communication Technology"/>
    <x v="69"/>
    <n v="1"/>
    <n v="-15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14"/>
    <s v="9114 Volunteer Needs"/>
    <x v="70"/>
    <n v="1"/>
    <n v="-5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15"/>
    <s v="9115 Paper"/>
    <x v="71"/>
    <n v="1"/>
    <n v="-20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16"/>
    <s v="9116 Supplies"/>
    <x v="72"/>
    <n v="1"/>
    <n v="-1000"/>
    <s v="budget_2024_office_2023_11_15_plus40k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1"/>
    <x v="1"/>
    <s v="9121"/>
    <s v="9121 Wages Communication Specialist"/>
    <x v="73"/>
    <n v="1"/>
    <n v="-40000"/>
    <s v="budget_2024_office_2023_11_15_plus40k.xlsx"/>
    <x v="9"/>
    <s v="19 Communications"/>
    <s v="19 Communications"/>
    <s v="19b Communications Staff"/>
    <x v="9"/>
    <s v="Undesignated"/>
    <x v="0"/>
    <x v="0"/>
    <s v="Communication Specialist"/>
    <s v="Base Salary"/>
    <s v="Large church"/>
    <s v="Recurring"/>
  </r>
  <r>
    <n v="2024"/>
    <x v="1"/>
    <x v="1"/>
    <s v="9122"/>
    <s v="9122 FICA Communication Specialist"/>
    <x v="74"/>
    <n v="1"/>
    <n v="0"/>
    <s v="budget_2024_office_2023_11_15_plus40k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1"/>
    <x v="1"/>
    <s v="9123"/>
    <s v="9123 Retirement Communication Speicalist"/>
    <x v="75"/>
    <n v="1"/>
    <n v="0"/>
    <s v="budget_2024_office_2023_11_15_plus40k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1"/>
    <x v="1"/>
    <s v="9125"/>
    <s v="9125 Continuing Education"/>
    <x v="76"/>
    <n v="0.83006535947712423"/>
    <n v="0"/>
    <s v="budget_2024_office_2023_11_15_plus40k.xlsx"/>
    <x v="9"/>
    <s v="19 Communications"/>
    <s v="19 Communications"/>
    <s v="19b Communications Staff"/>
    <x v="9"/>
    <s v="Tercentenary Fund"/>
    <x v="2"/>
    <x v="0"/>
    <s v="Communication Specialist"/>
    <s v="Other"/>
    <s v="Large church"/>
    <s v="Recurring"/>
  </r>
  <r>
    <n v="2024"/>
    <x v="2"/>
    <x v="0"/>
    <s v="4001"/>
    <s v="4001 Classis Assessments"/>
    <x v="0"/>
    <n v="1"/>
    <n v="14000"/>
    <s v="budget_2024_office_2023_11_25.xlsx"/>
    <x v="0"/>
    <s v="01 Classis Assessments"/>
    <s v="01 Classis Assessments"/>
    <s v="01 Classis Assessments"/>
    <x v="0"/>
    <s v="Undesignated"/>
    <x v="0"/>
    <x v="0"/>
    <s v="Not a position"/>
    <s v="Other"/>
    <s v="Small Church"/>
    <s v="Recurring"/>
  </r>
  <r>
    <n v="2024"/>
    <x v="2"/>
    <x v="0"/>
    <s v="4010"/>
    <s v="4010 Current Year Pledges"/>
    <x v="1"/>
    <n v="1"/>
    <n v="369050.00000000012"/>
    <s v="budget_2024_office_2023_11_25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2"/>
    <x v="0"/>
    <s v="4012"/>
    <s v="4012 Non Pledge Contributions"/>
    <x v="2"/>
    <n v="1"/>
    <n v="8000"/>
    <s v="budget_2024_office_2023_11_25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2"/>
    <x v="0"/>
    <s v="4013"/>
    <s v="4013 Vespers Offering"/>
    <x v="3"/>
    <n v="1"/>
    <n v="10000"/>
    <s v="budget_2024_office_2023_11_25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2"/>
    <x v="0"/>
    <s v="4014"/>
    <s v="4014 Easter Offering"/>
    <x v="4"/>
    <n v="1"/>
    <n v="3000"/>
    <s v="budget_2024_office_2023_11_25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2"/>
    <x v="0"/>
    <s v="4015"/>
    <s v="4015 Christmas Offering"/>
    <x v="5"/>
    <n v="1"/>
    <n v="3000"/>
    <s v="budget_2024_office_2023_11_25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2"/>
    <x v="0"/>
    <s v="4016"/>
    <s v="4016 Thanksgiving Offering"/>
    <x v="6"/>
    <n v="1"/>
    <n v="3000"/>
    <s v="budget_2024_office_2023_11_25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2"/>
    <x v="0"/>
    <s v="4017"/>
    <s v="4017 Special Offerings"/>
    <x v="7"/>
    <n v="1"/>
    <n v="1000"/>
    <s v="budget_2024_office_2023_11_25.xlsx"/>
    <x v="1"/>
    <s v="02 Contributions"/>
    <s v="02 Contributions"/>
    <s v="02 Contributions"/>
    <x v="0"/>
    <s v="Special Offerings"/>
    <x v="1"/>
    <x v="0"/>
    <s v="Not a position"/>
    <s v="Other"/>
    <s v="Small Church"/>
    <s v="Recurring"/>
  </r>
  <r>
    <n v="2024"/>
    <x v="2"/>
    <x v="0"/>
    <s v="4021"/>
    <s v="4021 Charitable Distributions"/>
    <x v="8"/>
    <n v="1"/>
    <n v="32500"/>
    <s v="budget_2024_office_2023_11_25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2"/>
    <x v="0"/>
    <s v="4022"/>
    <s v="4022 Wednesday Lunch"/>
    <x v="11"/>
    <n v="1"/>
    <n v="8000"/>
    <s v="budget_2024_office_2023_11_25.xlsx"/>
    <x v="1"/>
    <s v="02 Contributions"/>
    <s v="02 Contributions"/>
    <s v="02 Contributions"/>
    <x v="0"/>
    <s v="Covenant Fund"/>
    <x v="0"/>
    <x v="0"/>
    <s v="Not a position"/>
    <s v="Other"/>
    <s v="Large church"/>
    <s v="Recurring"/>
  </r>
  <r>
    <n v="2024"/>
    <x v="2"/>
    <x v="0"/>
    <s v="4023"/>
    <s v="4023 Online Giving"/>
    <x v="9"/>
    <n v="1"/>
    <n v="200"/>
    <s v="budget_2024_office_2023_11_25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2"/>
    <x v="0"/>
    <s v="4025"/>
    <s v="4025 Concert Series"/>
    <x v="10"/>
    <n v="1"/>
    <n v="0"/>
    <s v="budget_2024_office_2023_11_25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2"/>
    <x v="0"/>
    <s v="4041"/>
    <s v="4041 Endowment Income"/>
    <x v="17"/>
    <n v="1"/>
    <n v="208078.08945"/>
    <s v="budget_2024_office_2023_11_25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Recurring"/>
  </r>
  <r>
    <n v="2024"/>
    <x v="2"/>
    <x v="0"/>
    <s v="2215"/>
    <s v="2215 Checking Account"/>
    <x v="16"/>
    <n v="1"/>
    <n v="0"/>
    <s v="budget_2024_office_2023_11_25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1-time"/>
  </r>
  <r>
    <n v="2024"/>
    <x v="2"/>
    <x v="0"/>
    <s v="4043"/>
    <s v="4043 Schermerhorn Income"/>
    <x v="18"/>
    <n v="1"/>
    <n v="140000"/>
    <s v="budget_2024_office_2023_11_25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2"/>
    <x v="0"/>
    <s v="4044"/>
    <s v="4044 Birch Income"/>
    <x v="19"/>
    <n v="1"/>
    <n v="17000"/>
    <s v="budget_2024_office_2023_11_25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2"/>
    <x v="0"/>
    <s v="4045"/>
    <s v="4045 UP Mission Fund Income"/>
    <x v="20"/>
    <n v="1"/>
    <n v="38881.331472500002"/>
    <s v="budget_2024_office_2023_11_25.xlsx"/>
    <x v="3"/>
    <s v="03 Investment Income"/>
    <s v="03 Investment Income"/>
    <s v="03 Investment Income"/>
    <x v="5"/>
    <s v="UP Mission Fund"/>
    <x v="1"/>
    <x v="0"/>
    <s v="Not a position"/>
    <s v="Other"/>
    <s v="Large church"/>
    <s v="Recurring"/>
  </r>
  <r>
    <n v="2024"/>
    <x v="2"/>
    <x v="0"/>
    <s v="4049"/>
    <s v="4049 Tercentenary Income"/>
    <x v="21"/>
    <n v="1"/>
    <n v="26238.100597500001"/>
    <s v="budget_2024_office_2023_11_25.xlsx"/>
    <x v="3"/>
    <s v="03 Investment Income"/>
    <s v="03 Investment Income"/>
    <s v="03 Investment Income"/>
    <x v="6"/>
    <s v="Tercentenary Fund"/>
    <x v="2"/>
    <x v="0"/>
    <s v="Not a position"/>
    <s v="Other"/>
    <s v="Large church"/>
    <s v="Recurring"/>
  </r>
  <r>
    <n v="2024"/>
    <x v="2"/>
    <x v="0"/>
    <s v="4061"/>
    <s v="4061 McDonald (Covenant)"/>
    <x v="13"/>
    <n v="1"/>
    <n v="68000"/>
    <s v="budget_2024_office_2023_11_25.xlsx"/>
    <x v="2"/>
    <s v="04 Covenant Income"/>
    <s v="04 Covenant Income"/>
    <s v="04 Covenant Income"/>
    <x v="2"/>
    <s v="Undesignated"/>
    <x v="0"/>
    <x v="0"/>
    <s v="Not a position"/>
    <s v="Other"/>
    <s v="Large church"/>
    <s v="Recurring"/>
  </r>
  <r>
    <n v="2024"/>
    <x v="2"/>
    <x v="0"/>
    <s v="4062"/>
    <s v="4062 Covenant Fund Income"/>
    <x v="14"/>
    <n v="1"/>
    <n v="96767.153749999998"/>
    <s v="budget_2024_office_2023_11_25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2"/>
    <x v="0"/>
    <s v="4063"/>
    <s v="4063 Covenant Income for M&amp;B"/>
    <x v="15"/>
    <n v="1"/>
    <n v="100000"/>
    <s v="budget_2024_office_2023_11_25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2"/>
    <x v="0"/>
    <s v="4052"/>
    <s v="4052 Facility Use Income"/>
    <x v="22"/>
    <n v="1"/>
    <n v="10000"/>
    <s v="budget_2024_office_2023_11_25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2"/>
    <x v="0"/>
    <s v="4053"/>
    <s v="4053 Misc Income"/>
    <x v="23"/>
    <n v="1"/>
    <n v="3000"/>
    <s v="budget_2024_office_2023_11_25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2"/>
    <x v="0"/>
    <s v="4054"/>
    <s v="4054 Rental Income"/>
    <x v="24"/>
    <n v="1"/>
    <n v="18000"/>
    <s v="budget_2024_office_2023_11_25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2"/>
    <x v="0"/>
    <s v="4055"/>
    <s v="4055 Holiday/Memorial Flowers income"/>
    <x v="25"/>
    <n v="1"/>
    <n v="1100"/>
    <s v="budget_2024_office_2023_11_25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2"/>
    <x v="0"/>
    <s v="4056"/>
    <s v="4056 Chancel Guild Income/Cook Trust"/>
    <x v="26"/>
    <n v="1"/>
    <n v="1000"/>
    <s v="budget_2024_office_2023_11_25.xlsx"/>
    <x v="4"/>
    <s v="05 Other Income"/>
    <s v="05 Other Income"/>
    <s v="05 Other Income"/>
    <x v="7"/>
    <s v="Cook Trust"/>
    <x v="0"/>
    <x v="0"/>
    <s v="Not a position"/>
    <s v="Other"/>
    <s v="Large church"/>
    <s v="Recurring"/>
  </r>
  <r>
    <n v="2024"/>
    <x v="2"/>
    <x v="0"/>
    <s v="4057"/>
    <s v="4057 Scholarship from Education Fund income"/>
    <x v="203"/>
    <n v="1"/>
    <n v="5000"/>
    <s v="budget_2024_office_2023_11_25.xlsx"/>
    <x v="4"/>
    <s v="05 Other Income"/>
    <s v="05 Other Income"/>
    <s v="05 Other Income"/>
    <x v="7"/>
    <s v="Education Fund"/>
    <x v="0"/>
    <x v="0"/>
    <s v="Not a position"/>
    <s v="Other"/>
    <s v="Large church"/>
    <s v="Recurring"/>
  </r>
  <r>
    <n v="2024"/>
    <x v="2"/>
    <x v="1"/>
    <s v="6004"/>
    <s v="6004 Audio Visual Contract Services"/>
    <x v="204"/>
    <n v="1"/>
    <n v="-18000"/>
    <s v="budget_2024_office_2023_11_25.xlsx"/>
    <x v="16"/>
    <s v="07 Worship &amp; Arts"/>
    <s v="07 Worship &amp; Arts"/>
    <s v="07a Worship &amp; Arts"/>
    <x v="20"/>
    <s v="Undesignated"/>
    <x v="2"/>
    <x v="0"/>
    <s v="A/V Contract Services"/>
    <s v="Base Salary"/>
    <s v="Large church"/>
    <s v="Recurring"/>
  </r>
  <r>
    <n v="2024"/>
    <x v="2"/>
    <x v="1"/>
    <s v="6005"/>
    <s v="6005 Communion"/>
    <x v="149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15"/>
    <s v="6015 Honorarim (Pulpit Organ)"/>
    <x v="150"/>
    <n v="1"/>
    <n v="-7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16"/>
    <s v="6016 Organ Repair"/>
    <x v="151"/>
    <n v="1"/>
    <n v="-120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20"/>
    <s v="6020 Instrument Maintenance"/>
    <x v="152"/>
    <n v="1"/>
    <n v="-36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25"/>
    <s v="6025 Misc Music Expense"/>
    <x v="153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30"/>
    <s v="6030 Misc Worship Expense"/>
    <x v="154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35"/>
    <s v="6035 Music and Rights"/>
    <x v="155"/>
    <n v="1"/>
    <n v="-10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36"/>
    <s v="6036 Choir Robes"/>
    <x v="156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40"/>
    <s v="6040 Childrens Choir"/>
    <x v="157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45"/>
    <s v="6045 Handbells"/>
    <x v="158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50"/>
    <s v="6050 Musicians"/>
    <x v="159"/>
    <n v="1"/>
    <n v="-24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65"/>
    <s v="6065 Special Worship"/>
    <x v="160"/>
    <n v="1"/>
    <n v="-3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66"/>
    <s v="6066 Orff Program"/>
    <x v="161"/>
    <n v="1"/>
    <n v="-2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70"/>
    <s v="6070 Ushers"/>
    <x v="162"/>
    <n v="1"/>
    <n v="-1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75"/>
    <s v="6075 Vespers"/>
    <x v="163"/>
    <n v="1"/>
    <n v="-9000"/>
    <s v="budget_2024_office_2023_11_25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2"/>
    <x v="1"/>
    <s v="6076"/>
    <s v="6076 Holiday/Memorial Flowers expenses"/>
    <x v="164"/>
    <n v="1"/>
    <n v="-11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Large church"/>
    <s v="Recurring"/>
  </r>
  <r>
    <n v="2024"/>
    <x v="2"/>
    <x v="1"/>
    <s v="6077"/>
    <s v="6077 Audio sound expenses"/>
    <x v="165"/>
    <n v="1"/>
    <n v="0"/>
    <s v="budget_2024_office_2023_11_25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1-time"/>
  </r>
  <r>
    <n v="2024"/>
    <x v="2"/>
    <x v="1"/>
    <s v="6078"/>
    <s v="6078 Audio Sound /Video Streaming expenses"/>
    <x v="166"/>
    <n v="1"/>
    <n v="-5000"/>
    <s v="budget_2024_office_2023_11_25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2"/>
    <x v="1"/>
    <s v="6079"/>
    <s v="6079 Miscast Cabaret"/>
    <x v="167"/>
    <n v="1"/>
    <n v="0"/>
    <s v="budget_2024_office_2023_11_25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2"/>
    <x v="1"/>
    <s v="6080"/>
    <s v="6080 Art Series"/>
    <x v="168"/>
    <n v="1"/>
    <n v="0"/>
    <s v="budget_2024_office_2023_11_25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2"/>
    <x v="1"/>
    <s v="6081"/>
    <s v="6081 Art Display Expence"/>
    <x v="169"/>
    <n v="1"/>
    <n v="-400"/>
    <s v="budget_2024_office_2023_11_25.xlsx"/>
    <x v="16"/>
    <s v="07 Worship &amp; Arts"/>
    <s v="07 Worship &amp; Arts"/>
    <s v="07a Worship &amp; Arts"/>
    <x v="20"/>
    <s v="Undesignated"/>
    <x v="2"/>
    <x v="0"/>
    <s v="Not a position"/>
    <s v="Other"/>
    <s v="Small Church"/>
    <s v="Recurring"/>
  </r>
  <r>
    <n v="2024"/>
    <x v="2"/>
    <x v="1"/>
    <s v="6082"/>
    <s v="6082 Candle,Oil,Wreth Exp."/>
    <x v="170"/>
    <n v="1"/>
    <n v="-13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83"/>
    <s v="6083 Vesting for Sanctuary"/>
    <x v="171"/>
    <n v="1"/>
    <n v="-1500"/>
    <s v="budget_2024_office_2023_11_25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2"/>
    <x v="1"/>
    <s v="6084"/>
    <s v="6084 Chancel Guild expenses/Cook Trust"/>
    <x v="172"/>
    <n v="1"/>
    <n v="-1000"/>
    <s v="budget_2024_office_2023_11_25.xlsx"/>
    <x v="16"/>
    <s v="07 Worship &amp; Arts"/>
    <s v="07 Worship &amp; Arts"/>
    <s v="07a Worship &amp; Arts"/>
    <x v="20"/>
    <s v="Cook Trust"/>
    <x v="0"/>
    <x v="0"/>
    <s v="Not a position"/>
    <s v="Other"/>
    <s v="Small Church"/>
    <s v="Recurring"/>
  </r>
  <r>
    <n v="2024"/>
    <x v="2"/>
    <x v="1"/>
    <s v="5042"/>
    <s v="5042 FICA Music"/>
    <x v="173"/>
    <n v="1"/>
    <n v="-3905"/>
    <s v="budget_2024_office_2023_11_25.xlsx"/>
    <x v="16"/>
    <s v="07 Worship &amp; Arts"/>
    <s v="07 Worship &amp; Arts"/>
    <s v="07b Worship &amp; Arts Music Staff"/>
    <x v="9"/>
    <s v="Undesignated"/>
    <x v="0"/>
    <x v="0"/>
    <s v="Music"/>
    <s v="Other"/>
    <s v="Small Church"/>
    <s v="Recurring"/>
  </r>
  <r>
    <n v="2024"/>
    <x v="2"/>
    <x v="1"/>
    <s v="5043"/>
    <s v="5043 Wages Music"/>
    <x v="174"/>
    <n v="1"/>
    <n v="-51035"/>
    <s v="budget_2024_office_2023_11_25.xlsx"/>
    <x v="16"/>
    <s v="07 Worship &amp; Arts"/>
    <s v="07 Worship &amp; Arts"/>
    <s v="07b Worship &amp; Arts Music Staff"/>
    <x v="9"/>
    <s v="Undesignated"/>
    <x v="0"/>
    <x v="0"/>
    <s v="Music"/>
    <s v="Base Salary"/>
    <s v="Small Church"/>
    <s v="Recurring"/>
  </r>
  <r>
    <n v="2024"/>
    <x v="2"/>
    <x v="1"/>
    <s v="5044"/>
    <s v="5044 Continuing Education"/>
    <x v="175"/>
    <n v="0.93548387096774199"/>
    <n v="-1000"/>
    <s v="budget_2024_office_2023_11_25.xlsx"/>
    <x v="16"/>
    <s v="07 Worship &amp; Arts"/>
    <s v="07 Worship &amp; Arts"/>
    <s v="07b Worship &amp; Arts Music Staff"/>
    <x v="9"/>
    <s v="Tercentenary Fund"/>
    <x v="2"/>
    <x v="0"/>
    <s v="Music"/>
    <s v="Other"/>
    <s v="Large church"/>
    <s v="Recurring"/>
  </r>
  <r>
    <n v="2024"/>
    <x v="2"/>
    <x v="1"/>
    <s v="5011"/>
    <s v="5011 Continuing Ed Sr. Pastor"/>
    <x v="176"/>
    <n v="1"/>
    <n v="-2200"/>
    <s v="budget_2024_office_2023_11_25.xlsx"/>
    <x v="16"/>
    <s v="07 Worship &amp; Arts"/>
    <s v="07 Worship &amp; Arts"/>
    <s v="07c Worship &amp; Arts Senior Pastor"/>
    <x v="9"/>
    <s v="Tercentenary Fund"/>
    <x v="2"/>
    <x v="0"/>
    <s v="Sr. Pastor"/>
    <s v="Other"/>
    <s v="Small Church"/>
    <s v="Recurring"/>
  </r>
  <r>
    <n v="2024"/>
    <x v="2"/>
    <x v="1"/>
    <s v="5013"/>
    <s v="5013 Wages Sr. Pastor"/>
    <x v="177"/>
    <n v="1"/>
    <n v="-59628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2"/>
    <x v="1"/>
    <s v="5014"/>
    <s v="5014 Medical Sr. Pastor"/>
    <x v="178"/>
    <n v="1"/>
    <n v="-10000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2"/>
    <x v="1"/>
    <s v="5015"/>
    <s v="5015 Retirement Sr. Pastor"/>
    <x v="179"/>
    <n v="1"/>
    <n v="-13792.1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2"/>
    <x v="1"/>
    <s v="5016"/>
    <s v="5016 Social Security Offset Sr. Pastor"/>
    <x v="180"/>
    <n v="1"/>
    <n v="-7536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2"/>
    <x v="1"/>
    <s v="5017"/>
    <s v="5017 Business &amp; Auto Sr. Pastor"/>
    <x v="181"/>
    <n v="1"/>
    <n v="-5000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2"/>
    <x v="1"/>
    <s v="5018"/>
    <s v="5018 Housing Sr. Pastor"/>
    <x v="182"/>
    <n v="1"/>
    <n v="-38888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2"/>
    <x v="1"/>
    <s v="5019"/>
    <s v="5019 Disability &amp; Life"/>
    <x v="183"/>
    <n v="0.88888888888888884"/>
    <n v="-1476.22"/>
    <s v="budget_2024_office_2023_11_25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2"/>
    <x v="1"/>
    <s v="6110"/>
    <s v="6110 Confirmation/Communion"/>
    <x v="185"/>
    <n v="1"/>
    <n v="-2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15"/>
    <s v="6115 Curriculum Church School"/>
    <x v="186"/>
    <n v="1"/>
    <n v="-25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20"/>
    <s v="6120 Family Programming"/>
    <x v="188"/>
    <n v="1"/>
    <n v="-13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21"/>
    <s v="6121 Camp Fowler scholarships"/>
    <x v="189"/>
    <n v="1"/>
    <n v="-3000"/>
    <s v="budget_2024_office_2023_11_25.xlsx"/>
    <x v="17"/>
    <s v="08 Youth Ed"/>
    <s v="08 Youth Ed"/>
    <s v="08a Youth Ed"/>
    <x v="21"/>
    <s v="Tercentenary Fund"/>
    <x v="2"/>
    <x v="0"/>
    <s v="Not a position"/>
    <s v="Other"/>
    <s v="Large church"/>
    <s v="Recurring"/>
  </r>
  <r>
    <n v="2024"/>
    <x v="2"/>
    <x v="1"/>
    <s v="6124"/>
    <s v="6124 Junior and Senior Youth"/>
    <x v="190"/>
    <n v="1"/>
    <n v="-14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26"/>
    <s v="6126 Misc. Education Expense"/>
    <x v="191"/>
    <n v="1"/>
    <n v="-2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30"/>
    <s v="6130 Recognition/Development"/>
    <x v="192"/>
    <n v="1"/>
    <n v="-3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35"/>
    <s v="6135 Senior High Mission Trip"/>
    <x v="193"/>
    <n v="1"/>
    <n v="-3500"/>
    <s v="budget_2024_office_2023_11_25.xlsx"/>
    <x v="17"/>
    <s v="08 Youth Ed"/>
    <s v="08 Youth Ed"/>
    <s v="08a Youth Ed"/>
    <x v="21"/>
    <s v="Undesignated"/>
    <x v="1"/>
    <x v="2"/>
    <s v="Not a position"/>
    <s v="Other"/>
    <s v="Small Church"/>
    <s v="Recurring"/>
  </r>
  <r>
    <n v="2024"/>
    <x v="2"/>
    <x v="1"/>
    <s v="6145"/>
    <s v="6145 Special Youth Service"/>
    <x v="194"/>
    <n v="1"/>
    <n v="-15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50"/>
    <s v="6150 Food, Church School"/>
    <x v="195"/>
    <n v="1"/>
    <n v="-2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55"/>
    <s v="6155 Supplies, Church School"/>
    <x v="196"/>
    <n v="1"/>
    <n v="-2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60"/>
    <s v="6160 Supplies Kinderwyk"/>
    <x v="197"/>
    <n v="1"/>
    <n v="-2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6165"/>
    <s v="6165 Vacation Bible School"/>
    <x v="198"/>
    <n v="1"/>
    <n v="-1000"/>
    <s v="budget_2024_office_2023_11_25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2"/>
    <x v="1"/>
    <s v="5072"/>
    <s v="5072 FICA Youth"/>
    <x v="199"/>
    <n v="1"/>
    <n v="-3728.53"/>
    <s v="budget_2024_office_2023_11_25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2"/>
    <x v="1"/>
    <s v="5073"/>
    <s v="5073 Wages Youth"/>
    <x v="200"/>
    <n v="1"/>
    <n v="-48739"/>
    <s v="budget_2024_office_2023_11_25.xlsx"/>
    <x v="17"/>
    <s v="08 Youth Ed"/>
    <s v="08 Youth Ed"/>
    <s v="08b Youth Ed Staff"/>
    <x v="9"/>
    <s v="Undesignated"/>
    <x v="0"/>
    <x v="0"/>
    <s v="Youth Ed"/>
    <s v="Base Salary"/>
    <s v="Large church"/>
    <s v="Recurring"/>
  </r>
  <r>
    <n v="2024"/>
    <x v="2"/>
    <x v="1"/>
    <s v="5074"/>
    <s v="5074 Health Insurance Youth"/>
    <x v="205"/>
    <n v="1"/>
    <n v="0"/>
    <s v="budget_2024_office_2023_11_25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2"/>
    <x v="1"/>
    <s v="5075"/>
    <s v="5075 Retirement Youth"/>
    <x v="201"/>
    <n v="1"/>
    <n v="-1949.56"/>
    <s v="budget_2024_office_2023_11_25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2"/>
    <x v="1"/>
    <s v="5080"/>
    <s v="5080 Continuing Education"/>
    <x v="202"/>
    <n v="0.93548387096774199"/>
    <n v="-1000"/>
    <s v="budget_2024_office_2023_11_25.xlsx"/>
    <x v="17"/>
    <s v="08 Youth Ed"/>
    <s v="08 Youth Ed"/>
    <s v="08b Youth Ed Staff"/>
    <x v="9"/>
    <s v="Tercentenary Fund"/>
    <x v="2"/>
    <x v="0"/>
    <s v="Youth Ed"/>
    <s v="Other"/>
    <s v="Large church"/>
    <s v="Recurring"/>
  </r>
  <r>
    <n v="2024"/>
    <x v="2"/>
    <x v="1"/>
    <s v="6303"/>
    <s v="6303 Undesignated and Emergency"/>
    <x v="96"/>
    <n v="1"/>
    <n v="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05"/>
    <s v="6305 Education (M&amp;B)"/>
    <x v="97"/>
    <n v="1"/>
    <n v="-800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10"/>
    <s v="6310 Local Concerns"/>
    <x v="98"/>
    <n v="1"/>
    <n v="-1650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15"/>
    <s v="6315 National Oversseas"/>
    <x v="99"/>
    <n v="1"/>
    <n v="-2800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19"/>
    <s v="6319 Minister Discretionary (Sr Pastor)"/>
    <x v="100"/>
    <n v="1"/>
    <n v="-1600"/>
    <s v="budget_2024_office_2023_11_25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2"/>
    <x v="1"/>
    <s v="6322"/>
    <s v="6322 Ministers Discretionary (Assoc. Pastor)"/>
    <x v="101"/>
    <n v="1"/>
    <n v="-1600"/>
    <s v="budget_2024_office_2023_11_25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2"/>
    <x v="1"/>
    <s v="6323"/>
    <s v="6323 Albany Synod Programs"/>
    <x v="102"/>
    <n v="1"/>
    <n v="-600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24"/>
    <s v="6324 Camp Fowler support (M&amp;B)"/>
    <x v="103"/>
    <n v="1"/>
    <n v="-7500"/>
    <s v="budget_2024_office_2023_11_25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2"/>
    <x v="1"/>
    <s v="6326"/>
    <s v="6326 UP Mission"/>
    <x v="105"/>
    <n v="1"/>
    <n v="-35000"/>
    <s v="budget_2024_office_2023_11_25.xlsx"/>
    <x v="13"/>
    <s v="09 M&amp;B"/>
    <s v="09 M&amp;B"/>
    <s v="09 M&amp;B"/>
    <x v="14"/>
    <s v="UP Mission Fund"/>
    <x v="1"/>
    <x v="2"/>
    <s v="Not a position"/>
    <s v="Other"/>
    <s v="Large church"/>
    <s v="Recurring"/>
  </r>
  <r>
    <n v="2024"/>
    <x v="2"/>
    <x v="1"/>
    <s v="6325"/>
    <s v="6325 Special Offerings"/>
    <x v="104"/>
    <n v="1"/>
    <n v="-10000"/>
    <s v="budget_2024_office_2023_11_25.xlsx"/>
    <x v="13"/>
    <s v="09 M&amp;B"/>
    <s v="09 M&amp;B"/>
    <s v="09 M&amp;B"/>
    <x v="14"/>
    <s v="Special Offerings"/>
    <x v="1"/>
    <x v="2"/>
    <s v="Not a position"/>
    <s v="Other"/>
    <s v="Small Church"/>
    <s v="Recurring"/>
  </r>
  <r>
    <n v="2024"/>
    <x v="2"/>
    <x v="1"/>
    <s v="6350"/>
    <s v="6350 Other Covenant Programs"/>
    <x v="77"/>
    <n v="1"/>
    <n v="0"/>
    <s v="budget_2024_office_2023_11_25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2"/>
    <x v="1"/>
    <s v="6351"/>
    <s v="6351 Approved Covenant Programs"/>
    <x v="206"/>
    <n v="1"/>
    <n v="0"/>
    <s v="budget_2024_office_2023_11_25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2"/>
    <x v="1"/>
    <s v="6356"/>
    <s v="6356 Lunn Office"/>
    <x v="78"/>
    <n v="1"/>
    <n v="-200"/>
    <s v="budget_2024_office_2023_11_25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2"/>
    <x v="1"/>
    <s v="6360"/>
    <s v="6360 Small Grants"/>
    <x v="207"/>
    <n v="1"/>
    <n v="0"/>
    <s v="budget_2024_office_2023_11_25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2"/>
    <x v="1"/>
    <s v="6366"/>
    <s v="6366 Wednesday Lunch"/>
    <x v="110"/>
    <n v="1"/>
    <n v="-10000"/>
    <s v="budget_2024_office_2023_11_25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2"/>
    <x v="1"/>
    <s v="6367"/>
    <s v="6367 Mission &amp; Volunteer Expense"/>
    <x v="111"/>
    <n v="1"/>
    <n v="-200"/>
    <s v="budget_2024_office_2023_11_25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2"/>
    <x v="1"/>
    <s v="6368"/>
    <s v="6368 Kitchen supplies"/>
    <x v="112"/>
    <n v="1"/>
    <n v="-1500"/>
    <s v="budget_2024_office_2023_11_25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2"/>
    <x v="1"/>
    <s v="6369"/>
    <s v="6369 To Go Containers"/>
    <x v="113"/>
    <n v="1"/>
    <n v="-700"/>
    <s v="budget_2024_office_2023_11_25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2"/>
    <x v="1"/>
    <s v="6373"/>
    <s v="6373 Wages Lunch Coordinator"/>
    <x v="114"/>
    <n v="1"/>
    <n v="-6000"/>
    <s v="budget_2024_office_2023_11_25.xlsx"/>
    <x v="10"/>
    <s v="10 Covenant Fund"/>
    <s v="10 Covenant Fund"/>
    <s v="10b Mission Coordinators"/>
    <x v="9"/>
    <s v="Covenant Fund"/>
    <x v="1"/>
    <x v="2"/>
    <s v="Wednesday lunch coordinator"/>
    <s v="Base Salary"/>
    <s v="Large church"/>
    <s v="Recurring"/>
  </r>
  <r>
    <n v="2024"/>
    <x v="2"/>
    <x v="1"/>
    <s v="6374"/>
    <s v="6374 FICA Lunch Coordinator"/>
    <x v="115"/>
    <n v="1"/>
    <n v="0"/>
    <s v="budget_2024_office_2023_11_25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2"/>
    <x v="1"/>
    <s v="6375"/>
    <s v="6375 Continuing Education"/>
    <x v="208"/>
    <n v="0.86046511627906985"/>
    <n v="0"/>
    <s v="budget_2024_office_2023_11_25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2"/>
    <x v="1"/>
    <s v="6409"/>
    <s v="6409 Scholarship from Education Fund expence"/>
    <x v="209"/>
    <n v="1"/>
    <n v="-5000"/>
    <s v="budget_2024_office_2023_11_25.xlsx"/>
    <x v="6"/>
    <s v="11 Adult Ed"/>
    <s v="11 Adult Ed"/>
    <s v="11 Adult Ed"/>
    <x v="10"/>
    <s v="Education Fund"/>
    <x v="0"/>
    <x v="0"/>
    <s v="Not a position"/>
    <s v="Other"/>
    <s v="Large church"/>
    <s v="Recurring"/>
  </r>
  <r>
    <n v="2024"/>
    <x v="2"/>
    <x v="1"/>
    <s v="6410"/>
    <s v="6410 Devotional Literature/Small groups Literature"/>
    <x v="45"/>
    <n v="1"/>
    <n v="-20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20"/>
    <s v="6420 Guest Spearkers and Adult Forum"/>
    <x v="46"/>
    <n v="1"/>
    <n v="-15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30"/>
    <s v="6430 Lenten Programming"/>
    <x v="47"/>
    <n v="1"/>
    <n v="-45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40"/>
    <s v="6440 Resources (Adult Ed.)"/>
    <x v="48"/>
    <n v="1"/>
    <n v="-15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45"/>
    <s v="6445 Adult Retreats and Workshops"/>
    <x v="49"/>
    <n v="1"/>
    <n v="-80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50"/>
    <s v="6450 Small Groups"/>
    <x v="50"/>
    <n v="1"/>
    <n v="-15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04"/>
    <s v="6404 Period./Books/Newsp.for ass. pastor"/>
    <x v="92"/>
    <n v="1"/>
    <n v="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05"/>
    <s v="6405 Library Books"/>
    <x v="93"/>
    <n v="1"/>
    <n v="-40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35"/>
    <s v="6435 Library Periodicals &amp; Fees"/>
    <x v="94"/>
    <n v="1"/>
    <n v="-18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460"/>
    <s v="6460 Library Supplies &amp; Equipment"/>
    <x v="95"/>
    <n v="1"/>
    <n v="-150"/>
    <s v="budget_2024_office_2023_11_25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2"/>
    <x v="1"/>
    <s v="6505"/>
    <s v="6505 Honorariums"/>
    <x v="54"/>
    <n v="1"/>
    <n v="-300"/>
    <s v="budget_2024_office_2023_11_25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2"/>
    <x v="1"/>
    <s v="6515"/>
    <s v="6515 Resources Grief Booklets"/>
    <x v="55"/>
    <n v="1"/>
    <n v="-200"/>
    <s v="budget_2024_office_2023_11_25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2"/>
    <x v="1"/>
    <s v="6520"/>
    <s v="6520 Care &amp; Support Materials"/>
    <x v="56"/>
    <n v="1"/>
    <n v="-500"/>
    <s v="budget_2024_office_2023_11_25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2"/>
    <x v="1"/>
    <s v="6521"/>
    <s v="6521 Prayer Shawl"/>
    <x v="57"/>
    <n v="1"/>
    <n v="-100"/>
    <s v="budget_2024_office_2023_11_25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2"/>
    <x v="1"/>
    <s v="6522"/>
    <s v="6522 Flowers Support &amp; Care"/>
    <x v="58"/>
    <n v="1"/>
    <n v="-300"/>
    <s v="budget_2024_office_2023_11_25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2"/>
    <x v="1"/>
    <s v="5051"/>
    <s v="5051 Continuing Ed (Assoc Pastor)"/>
    <x v="59"/>
    <n v="1"/>
    <n v="-1560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5053"/>
    <s v="5053 Wages (Assoc Pastor)"/>
    <x v="60"/>
    <n v="1"/>
    <n v="-53667.66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2"/>
    <x v="1"/>
    <s v="5054"/>
    <s v="5054 Medical (Assoc Pastor)"/>
    <x v="61"/>
    <n v="1"/>
    <n v="-26446.44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5055"/>
    <s v="5055 Retirement (Assoc Pastor)"/>
    <x v="62"/>
    <n v="1"/>
    <n v="-9754.43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5056"/>
    <s v="5056 Social Security Offset (Assoc Pastor)"/>
    <x v="63"/>
    <n v="1"/>
    <n v="-5497.95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5057"/>
    <s v="5057 Business &amp; Auto (Assoc Pastor)"/>
    <x v="64"/>
    <n v="1"/>
    <n v="-3800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5058"/>
    <s v="5058 Housing Expense (Assoc Pastor)"/>
    <x v="65"/>
    <n v="1"/>
    <n v="-35009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2"/>
    <x v="1"/>
    <s v="5059"/>
    <s v="5059 Disability/Life (Assoc Pastor)"/>
    <x v="66"/>
    <n v="1"/>
    <n v="-3500"/>
    <s v="budget_2024_office_2023_11_25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2"/>
    <x v="1"/>
    <s v="6605"/>
    <s v="6605 Churchwide Social Events"/>
    <x v="106"/>
    <n v="1"/>
    <n v="-1300"/>
    <s v="budget_2024_office_2023_11_25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2"/>
    <x v="1"/>
    <s v="6610"/>
    <s v="6610 Coffee Hour"/>
    <x v="107"/>
    <n v="1"/>
    <n v="-300"/>
    <s v="budget_2024_office_2023_11_25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2"/>
    <x v="1"/>
    <s v="6620"/>
    <s v="6620 Supplies Hospitality"/>
    <x v="108"/>
    <n v="1"/>
    <n v="-150"/>
    <s v="budget_2024_office_2023_11_25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2"/>
    <x v="1"/>
    <s v="6705"/>
    <s v="6705 Membership Committee"/>
    <x v="109"/>
    <n v="1"/>
    <n v="-300"/>
    <s v="budget_2024_office_2023_11_25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2"/>
    <x v="1"/>
    <s v="6806"/>
    <s v="6806 Composting"/>
    <x v="79"/>
    <n v="1"/>
    <n v="-500"/>
    <s v="budget_2024_office_2023_11_25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2"/>
    <x v="1"/>
    <s v="6807"/>
    <s v="6807 Supplies"/>
    <x v="80"/>
    <n v="1"/>
    <n v="-1000"/>
    <s v="budget_2024_office_2023_11_25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2"/>
    <x v="1"/>
    <s v="6808"/>
    <s v="6808 Recycled Paper"/>
    <x v="81"/>
    <n v="1"/>
    <n v="0"/>
    <s v="budget_2024_office_2023_11_25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2"/>
    <x v="1"/>
    <s v="6809"/>
    <s v="6809 Media"/>
    <x v="82"/>
    <n v="1"/>
    <n v="-1000"/>
    <s v="budget_2024_office_2023_11_25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2"/>
    <x v="1"/>
    <s v="7001"/>
    <s v="7001 Custodian Fee/Other serv. Fee"/>
    <x v="116"/>
    <n v="1"/>
    <n v="-20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010"/>
    <s v="7010 Electricity 10N Church"/>
    <x v="117"/>
    <n v="1"/>
    <n v="-70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15"/>
    <s v="7015 Electricity 12N Church"/>
    <x v="118"/>
    <n v="1"/>
    <n v="-8500"/>
    <s v="budget_2024_office_2023_11_25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2"/>
    <x v="1"/>
    <s v="7020"/>
    <s v="7020 Electricity 8N Church"/>
    <x v="119"/>
    <n v="1"/>
    <n v="-980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25"/>
    <s v="7025 Electricity Parking Lot"/>
    <x v="120"/>
    <n v="1"/>
    <n v="-100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30"/>
    <s v="7030 Energy Improvements"/>
    <x v="121"/>
    <n v="1"/>
    <n v="-5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035"/>
    <s v="7035 Equipment (Maint.)"/>
    <x v="122"/>
    <n v="1"/>
    <n v="-10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040"/>
    <s v="7040 Fuel 10N Church"/>
    <x v="123"/>
    <n v="1"/>
    <n v="-360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45"/>
    <s v="7045 Fuel 12N Church"/>
    <x v="124"/>
    <n v="1"/>
    <n v="-6200"/>
    <s v="budget_2024_office_2023_11_25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2"/>
    <x v="1"/>
    <s v="7050"/>
    <s v="7050 Fuel 8N Church"/>
    <x v="125"/>
    <n v="1"/>
    <n v="-1620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51"/>
    <s v="7051 Solar 10 N Church"/>
    <x v="126"/>
    <n v="1"/>
    <n v="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52"/>
    <s v="7052 Solar 12N Church"/>
    <x v="127"/>
    <n v="1"/>
    <n v="0"/>
    <s v="budget_2024_office_2023_11_25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2"/>
    <x v="1"/>
    <s v="7053"/>
    <s v="7053 Solar 8N Church"/>
    <x v="128"/>
    <n v="1"/>
    <n v="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54"/>
    <s v="7054 Solar Parking Lot"/>
    <x v="129"/>
    <n v="1"/>
    <n v="0"/>
    <s v="budget_2024_office_2023_11_25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2"/>
    <x v="1"/>
    <s v="7055"/>
    <s v="7055 Grounds Upkeep"/>
    <x v="130"/>
    <n v="1"/>
    <n v="-14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070"/>
    <s v="7070 Misc Grounds Supplies"/>
    <x v="131"/>
    <n v="1"/>
    <n v="-10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075"/>
    <s v="7075 Regular Services"/>
    <x v="132"/>
    <n v="1"/>
    <n v="-132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080"/>
    <s v="7080 Repairs/Maint 10N Church"/>
    <x v="133"/>
    <n v="1"/>
    <n v="-220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085"/>
    <s v="7085 Repairs/Maint 12N Church"/>
    <x v="134"/>
    <n v="1"/>
    <n v="-335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090"/>
    <s v="7090 Repairs/Maint 8N Church"/>
    <x v="135"/>
    <n v="1"/>
    <n v="-164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095"/>
    <s v="7095 Security"/>
    <x v="136"/>
    <n v="1"/>
    <n v="-22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100"/>
    <s v="7100 Supplies/Cleaning"/>
    <x v="137"/>
    <n v="1"/>
    <n v="-35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105"/>
    <s v="7105 Supplies/Food (Maint.)"/>
    <x v="138"/>
    <n v="1"/>
    <n v="-25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110"/>
    <s v="7110 Supplies/Materials (Maint.)"/>
    <x v="139"/>
    <n v="1"/>
    <n v="-25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115"/>
    <s v="7115 Taxes &amp; Water"/>
    <x v="140"/>
    <n v="1"/>
    <n v="-38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120"/>
    <s v="7120 Operational Maintenance"/>
    <x v="141"/>
    <n v="1"/>
    <n v="-1000"/>
    <s v="budget_2024_office_2023_11_25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2"/>
    <x v="1"/>
    <s v="7121"/>
    <s v="7121 Building Expense (unanticipated repairs)"/>
    <x v="142"/>
    <n v="1"/>
    <n v="-200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7122"/>
    <s v="7122 Vale Cemetery upkeep"/>
    <x v="143"/>
    <n v="1"/>
    <n v="-500"/>
    <s v="budget_2024_office_2023_11_25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2"/>
    <x v="1"/>
    <s v="5032"/>
    <s v="5032 FICA Maintenance"/>
    <x v="144"/>
    <n v="0.88541666666666663"/>
    <n v="-7306.95"/>
    <s v="budget_2024_office_2023_11_25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2"/>
    <x v="1"/>
    <s v="5033"/>
    <s v="5033 Wages Maintenance"/>
    <x v="145"/>
    <n v="0.88888888888888884"/>
    <n v="-95515.83"/>
    <s v="budget_2024_office_2023_11_25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2"/>
    <x v="1"/>
    <s v="5034"/>
    <s v="5034 Medical Maintenance"/>
    <x v="146"/>
    <n v="0.89523809523809528"/>
    <n v="-11000"/>
    <s v="budget_2024_office_2023_11_25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2"/>
    <x v="1"/>
    <s v="5035"/>
    <s v="5035 Retirement Maintenance"/>
    <x v="147"/>
    <n v="0.90350877192982448"/>
    <n v="-3820.62"/>
    <s v="budget_2024_office_2023_11_25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2"/>
    <x v="1"/>
    <s v="5036"/>
    <s v="5036 Continuing Education"/>
    <x v="148"/>
    <n v="0.89814814814814825"/>
    <n v="-1000"/>
    <s v="budget_2024_office_2023_11_25.xlsx"/>
    <x v="15"/>
    <s v="15 Property"/>
    <s v="15 Property"/>
    <s v="15b Property Staff"/>
    <x v="9"/>
    <s v="Tercentenary Fund"/>
    <x v="2"/>
    <x v="0"/>
    <s v="Maintenance"/>
    <s v="Other"/>
    <s v="Large church"/>
    <s v="Recurring"/>
  </r>
  <r>
    <n v="2024"/>
    <x v="2"/>
    <x v="1"/>
    <s v="5037"/>
    <s v="5037 Houskeeping staff (new position)"/>
    <x v="210"/>
    <n v="1"/>
    <n v="-15000"/>
    <s v="budget_2024_office_2023_11_25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2"/>
    <x v="1"/>
    <s v="8005"/>
    <s v="8005 Audit and Consulting"/>
    <x v="83"/>
    <n v="1"/>
    <n v="-20000"/>
    <s v="budget_2024_office_2023_11_25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2"/>
    <x v="1"/>
    <s v="8010"/>
    <s v="8010 Classis Assessments"/>
    <x v="84"/>
    <n v="1"/>
    <n v="-380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15"/>
    <s v="8015 Insurance"/>
    <x v="85"/>
    <n v="1"/>
    <n v="-33000"/>
    <s v="budget_2024_office_2023_11_25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2"/>
    <x v="1"/>
    <s v="8020"/>
    <s v="8020 990 Preparation Expense"/>
    <x v="86"/>
    <n v="1"/>
    <n v="-20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22"/>
    <s v="8022 Finance Charge Online Giving"/>
    <x v="87"/>
    <n v="1"/>
    <n v="-10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25"/>
    <s v="8025 NYS Unemployment Insurance"/>
    <x v="88"/>
    <n v="1"/>
    <n v="-60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30"/>
    <s v="8030 Offering Envelopes"/>
    <x v="89"/>
    <n v="1"/>
    <n v="-25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35"/>
    <s v="8035 Payroll Processing"/>
    <x v="90"/>
    <n v="1"/>
    <n v="-50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040"/>
    <s v="8040 Stewardship"/>
    <x v="91"/>
    <n v="1"/>
    <n v="-200"/>
    <s v="budget_2024_office_2023_11_25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2"/>
    <x v="1"/>
    <s v="8110"/>
    <s v="8110 Archives &amp; Restoration"/>
    <x v="51"/>
    <n v="1"/>
    <n v="-1925"/>
    <s v="budget_2024_office_2023_11_25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2"/>
    <x v="1"/>
    <s v="8111"/>
    <s v="8111 Four Chaplains(6 people)"/>
    <x v="52"/>
    <n v="1"/>
    <n v="-750"/>
    <s v="budget_2024_office_2023_11_25.xlsx"/>
    <x v="7"/>
    <s v="17 Archives"/>
    <s v="17 Archives"/>
    <s v="17 Archives"/>
    <x v="11"/>
    <s v="Tercentenary Fund"/>
    <x v="2"/>
    <x v="0"/>
    <s v="Not a position"/>
    <s v="Other"/>
    <s v="Large church"/>
    <s v="Recurring"/>
  </r>
  <r>
    <n v="2024"/>
    <x v="2"/>
    <x v="1"/>
    <s v="8125"/>
    <s v="8125 Supplies Archives"/>
    <x v="53"/>
    <n v="1"/>
    <n v="-650"/>
    <s v="budget_2024_office_2023_11_25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2"/>
    <x v="1"/>
    <s v="9005"/>
    <s v="9005 Computer Maint/Repair/Internet"/>
    <x v="27"/>
    <n v="1"/>
    <n v="-35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2"/>
    <x v="1"/>
    <s v="9007"/>
    <s v="9007 Audio Visual Contract Services (replaced by 6004 in Worship)"/>
    <x v="28"/>
    <n v="1"/>
    <n v="0"/>
    <s v="budget_2024_office_2023_11_25.xlsx"/>
    <x v="5"/>
    <s v="18 Administration"/>
    <s v="18 Administration"/>
    <s v="18a Administration"/>
    <x v="9"/>
    <s v="Undesignated"/>
    <x v="2"/>
    <x v="0"/>
    <s v="A/V Contract Services"/>
    <s v="Base Salary"/>
    <s v="Large church"/>
    <s v="Recurring"/>
  </r>
  <r>
    <n v="2024"/>
    <x v="2"/>
    <x v="1"/>
    <s v="9010"/>
    <s v="9010 Consistory Expense"/>
    <x v="29"/>
    <n v="1"/>
    <n v="-75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15"/>
    <s v="9015 Copier/Cannon rent./Maint."/>
    <x v="30"/>
    <n v="1"/>
    <n v="-18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20"/>
    <s v="9020 Equipment"/>
    <x v="31"/>
    <n v="1"/>
    <n v="-4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25"/>
    <s v="9025 Office Supplies"/>
    <x v="32"/>
    <n v="1"/>
    <n v="-3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30"/>
    <s v="9030 Other Admin Expense"/>
    <x v="33"/>
    <n v="1"/>
    <n v="-15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35"/>
    <s v="9035 Paper"/>
    <x v="34"/>
    <n v="1"/>
    <n v="-1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2"/>
    <x v="1"/>
    <s v="9040"/>
    <s v="9040 Postage"/>
    <x v="35"/>
    <n v="1"/>
    <n v="-28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2"/>
    <x v="1"/>
    <s v="9045"/>
    <s v="9045 Printing"/>
    <x v="36"/>
    <n v="1"/>
    <n v="-16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50"/>
    <s v="9050 Staff Developement"/>
    <x v="211"/>
    <n v="0.8352205960901613"/>
    <n v="-500"/>
    <s v="budget_2024_office_2023_11_25.xlsx"/>
    <x v="5"/>
    <s v="18 Administration"/>
    <s v="18 Administration"/>
    <s v="18a Administration"/>
    <x v="9"/>
    <s v="Tercentenary Fund"/>
    <x v="2"/>
    <x v="0"/>
    <s v="Not a position"/>
    <s v="Other"/>
    <s v="Large church"/>
    <s v="Recurring"/>
  </r>
  <r>
    <n v="2024"/>
    <x v="2"/>
    <x v="1"/>
    <s v="9055"/>
    <s v="9055 Staff Searches"/>
    <x v="37"/>
    <n v="1"/>
    <n v="-5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60"/>
    <s v="9060 Telephone &amp; Internet"/>
    <x v="38"/>
    <n v="1"/>
    <n v="-4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9061"/>
    <s v="9061 Contract Services/Zoom/Google..."/>
    <x v="39"/>
    <n v="1"/>
    <n v="-4000"/>
    <s v="budget_2024_office_2023_11_25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2"/>
    <x v="1"/>
    <s v="5002"/>
    <s v="5002 FICA Administration"/>
    <x v="40"/>
    <n v="1"/>
    <n v="-6847.81"/>
    <s v="budget_2024_office_2023_11_25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2"/>
    <x v="1"/>
    <s v="5003"/>
    <s v="5003 Wages Administration"/>
    <x v="41"/>
    <n v="1"/>
    <n v="-89514"/>
    <s v="budget_2024_office_2023_11_25.xlsx"/>
    <x v="5"/>
    <s v="18 Administration"/>
    <s v="18 Administration"/>
    <s v="18b Administration Staff"/>
    <x v="9"/>
    <s v="Undesignated"/>
    <x v="0"/>
    <x v="0"/>
    <s v="Office"/>
    <s v="Base Salary"/>
    <s v="Small Church"/>
    <s v="Recurring"/>
  </r>
  <r>
    <n v="2024"/>
    <x v="2"/>
    <x v="1"/>
    <s v="5004"/>
    <s v="5004 Retirement Administration"/>
    <x v="42"/>
    <n v="1"/>
    <n v="-2680"/>
    <s v="budget_2024_office_2023_11_25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2"/>
    <x v="1"/>
    <s v="5005"/>
    <s v="5005 Medical Administration"/>
    <x v="43"/>
    <n v="1"/>
    <n v="-11000"/>
    <s v="budget_2024_office_2023_11_25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2"/>
    <x v="1"/>
    <s v="5006"/>
    <s v="5006 Continuing Education"/>
    <x v="44"/>
    <n v="0.875"/>
    <n v="-1000"/>
    <s v="budget_2024_office_2023_11_25.xlsx"/>
    <x v="5"/>
    <s v="18 Administration"/>
    <s v="18 Administration"/>
    <s v="18b Administration Staff"/>
    <x v="9"/>
    <s v="Tercentenary Fund"/>
    <x v="2"/>
    <x v="0"/>
    <s v="Office"/>
    <s v="Other"/>
    <s v="Small Church"/>
    <s v="Recurring"/>
  </r>
  <r>
    <n v="2024"/>
    <x v="2"/>
    <x v="1"/>
    <s v="9111"/>
    <s v="9111 Advertising"/>
    <x v="67"/>
    <n v="1"/>
    <n v="-10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12"/>
    <s v="9112 Website"/>
    <x v="68"/>
    <n v="1"/>
    <n v="-10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13"/>
    <s v="9113 Communication Technology"/>
    <x v="69"/>
    <n v="1"/>
    <n v="-15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14"/>
    <s v="9114 Volunteer Needs"/>
    <x v="70"/>
    <n v="1"/>
    <n v="-5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15"/>
    <s v="9115 Paper"/>
    <x v="71"/>
    <n v="1"/>
    <n v="-20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16"/>
    <s v="9116 Supplies"/>
    <x v="72"/>
    <n v="1"/>
    <n v="-1000"/>
    <s v="budget_2024_office_2023_11_25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2"/>
    <x v="1"/>
    <s v="9121"/>
    <s v="9121 Wages Communication Specialist"/>
    <x v="73"/>
    <n v="1"/>
    <n v="0"/>
    <s v="budget_2024_office_2023_11_25.xlsx"/>
    <x v="9"/>
    <s v="19 Communications"/>
    <s v="19 Communications"/>
    <s v="19b Communications Staff"/>
    <x v="9"/>
    <s v="Undesignated"/>
    <x v="0"/>
    <x v="0"/>
    <s v="Communication Specialist"/>
    <s v="Base Salary"/>
    <s v="Large church"/>
    <s v="Recurring"/>
  </r>
  <r>
    <n v="2024"/>
    <x v="2"/>
    <x v="1"/>
    <s v="9122"/>
    <s v="9122 FICA Communication Specialist"/>
    <x v="74"/>
    <n v="1"/>
    <n v="0"/>
    <s v="budget_2024_office_2023_11_25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2"/>
    <x v="1"/>
    <s v="9123"/>
    <s v="9123 Retirement Communication Speicalist"/>
    <x v="75"/>
    <n v="1"/>
    <n v="0"/>
    <s v="budget_2024_office_2023_11_25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2"/>
    <x v="1"/>
    <s v="9125"/>
    <s v="9125 Continuing Education"/>
    <x v="76"/>
    <n v="0.83006535947712423"/>
    <n v="0"/>
    <s v="budget_2024_office_2023_11_25.xlsx"/>
    <x v="9"/>
    <s v="19 Communications"/>
    <s v="19 Communications"/>
    <s v="19b Communications Staff"/>
    <x v="9"/>
    <s v="Tercentenary Fund"/>
    <x v="2"/>
    <x v="0"/>
    <s v="Communication Specialist"/>
    <s v="Other"/>
    <s v="Large church"/>
    <s v="Recurring"/>
  </r>
  <r>
    <n v="2024"/>
    <x v="3"/>
    <x v="0"/>
    <s v="4001"/>
    <s v="4001 Classis Assessments"/>
    <x v="0"/>
    <n v="1"/>
    <n v="14000"/>
    <s v="budget_2024_office_2023_12_20.xlsx"/>
    <x v="0"/>
    <s v="01 Classis Assessments"/>
    <s v="01 Classis Assessments"/>
    <s v="01 Classis Assessments"/>
    <x v="0"/>
    <s v="Undesignated"/>
    <x v="0"/>
    <x v="0"/>
    <s v="Not a position"/>
    <s v="Other"/>
    <s v="Small Church"/>
    <s v="Recurring"/>
  </r>
  <r>
    <n v="2024"/>
    <x v="3"/>
    <x v="0"/>
    <s v="4010"/>
    <s v="4010 Current Year Pledges"/>
    <x v="1"/>
    <n v="1"/>
    <n v="369050.00000000012"/>
    <s v="budget_2024_office_2023_12_20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3"/>
    <x v="0"/>
    <s v="4012"/>
    <s v="4012 Non Pledge Contributions"/>
    <x v="2"/>
    <n v="1"/>
    <n v="8000"/>
    <s v="budget_2024_office_2023_12_20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3"/>
    <x v="0"/>
    <s v="4013"/>
    <s v="4013 Vespers Offering"/>
    <x v="3"/>
    <n v="1"/>
    <n v="10000"/>
    <s v="budget_2024_office_2023_12_20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3"/>
    <x v="0"/>
    <s v="4014"/>
    <s v="4014 Easter Offering"/>
    <x v="4"/>
    <n v="1"/>
    <n v="3000"/>
    <s v="budget_2024_office_2023_12_20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3"/>
    <x v="0"/>
    <s v="4015"/>
    <s v="4015 Christmas Offering "/>
    <x v="5"/>
    <n v="0.98611111111111116"/>
    <n v="3000"/>
    <s v="budget_2024_office_2023_12_20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3"/>
    <x v="0"/>
    <s v="4016"/>
    <s v="4016 Thanksgiving Offering"/>
    <x v="6"/>
    <n v="1"/>
    <n v="3000"/>
    <s v="budget_2024_office_2023_12_20.xlsx"/>
    <x v="1"/>
    <s v="02 Contributions"/>
    <s v="02 Contributions"/>
    <s v="02 Contributions"/>
    <x v="0"/>
    <s v="Special Offerings"/>
    <x v="1"/>
    <x v="0"/>
    <s v="Not a position"/>
    <s v="Other"/>
    <s v="Small Church"/>
    <s v="New in 2023"/>
  </r>
  <r>
    <n v="2024"/>
    <x v="3"/>
    <x v="0"/>
    <s v="4017"/>
    <s v="4017 Special Offerings"/>
    <x v="7"/>
    <n v="1"/>
    <n v="1000"/>
    <s v="budget_2024_office_2023_12_20.xlsx"/>
    <x v="1"/>
    <s v="02 Contributions"/>
    <s v="02 Contributions"/>
    <s v="02 Contributions"/>
    <x v="0"/>
    <s v="Special Offerings"/>
    <x v="1"/>
    <x v="0"/>
    <s v="Not a position"/>
    <s v="Other"/>
    <s v="Small Church"/>
    <s v="Recurring"/>
  </r>
  <r>
    <n v="2024"/>
    <x v="3"/>
    <x v="0"/>
    <s v="4021"/>
    <s v="4021 Charitable Distributions"/>
    <x v="8"/>
    <n v="1"/>
    <n v="32500"/>
    <s v="budget_2024_office_2023_12_20.xlsx"/>
    <x v="1"/>
    <s v="02 Contributions"/>
    <s v="02 Contributions"/>
    <s v="02 Contributions"/>
    <x v="1"/>
    <s v="Undesignated"/>
    <x v="0"/>
    <x v="0"/>
    <s v="Not a position"/>
    <s v="Other"/>
    <s v="Small Church"/>
    <s v="Recurring"/>
  </r>
  <r>
    <n v="2024"/>
    <x v="3"/>
    <x v="0"/>
    <s v="4022"/>
    <s v="4022 Wednesday Lunch"/>
    <x v="11"/>
    <n v="1"/>
    <n v="8000"/>
    <s v="budget_2024_office_2023_12_20.xlsx"/>
    <x v="1"/>
    <s v="02 Contributions"/>
    <s v="02 Contributions"/>
    <s v="02 Contributions"/>
    <x v="0"/>
    <s v="Covenant Fund"/>
    <x v="0"/>
    <x v="0"/>
    <s v="Not a position"/>
    <s v="Other"/>
    <s v="Large church"/>
    <s v="Recurring"/>
  </r>
  <r>
    <n v="2024"/>
    <x v="3"/>
    <x v="0"/>
    <s v="4023"/>
    <s v="4023 Online Giving Fee"/>
    <x v="9"/>
    <n v="0.93939393939393945"/>
    <n v="200"/>
    <s v="budget_2024_office_2023_12_20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3"/>
    <x v="0"/>
    <s v="4024"/>
    <s v="4024 Senior High Mission Trip income"/>
    <x v="212"/>
    <n v="1"/>
    <n v="9000"/>
    <s v="budget_2024_office_2023_12_20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3"/>
    <x v="0"/>
    <s v="4025"/>
    <s v="4025 Concert Series"/>
    <x v="10"/>
    <n v="1"/>
    <n v="0"/>
    <s v="budget_2024_office_2023_12_20.xlsx"/>
    <x v="1"/>
    <s v="02 Contributions"/>
    <s v="02 Contributions"/>
    <s v="02 Contributions"/>
    <x v="0"/>
    <s v="Undesignated"/>
    <x v="0"/>
    <x v="0"/>
    <s v="Not a position"/>
    <s v="Other"/>
    <s v="Small Church"/>
    <s v="Recurring"/>
  </r>
  <r>
    <n v="2024"/>
    <x v="3"/>
    <x v="0"/>
    <s v="4041"/>
    <s v="4041 Endowment Income"/>
    <x v="17"/>
    <n v="1"/>
    <n v="226994"/>
    <s v="budget_2024_office_2023_12_20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Recurring"/>
  </r>
  <r>
    <n v="2024"/>
    <x v="3"/>
    <x v="0"/>
    <s v="2215"/>
    <s v="2215 Checking Account"/>
    <x v="16"/>
    <n v="1"/>
    <n v="0"/>
    <s v="budget_2024_office_2023_12_20.xlsx"/>
    <x v="3"/>
    <s v="03 Investment Income"/>
    <s v="03 Investment Income"/>
    <s v="03 Investment Income"/>
    <x v="3"/>
    <s v="Undesignated"/>
    <x v="0"/>
    <x v="0"/>
    <s v="Not a position"/>
    <s v="Other"/>
    <s v="Large church"/>
    <s v="1-time"/>
  </r>
  <r>
    <n v="2024"/>
    <x v="3"/>
    <x v="0"/>
    <s v="4043"/>
    <s v="4043 Schermerhorn Income"/>
    <x v="18"/>
    <n v="1"/>
    <n v="140000"/>
    <s v="budget_2024_office_2023_12_20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3"/>
    <x v="0"/>
    <s v="4044"/>
    <s v="4044 Birch Income"/>
    <x v="19"/>
    <n v="1"/>
    <n v="17000"/>
    <s v="budget_2024_office_2023_12_20.xlsx"/>
    <x v="3"/>
    <s v="03 Investment Income"/>
    <s v="03 Investment Income"/>
    <s v="03 Investment Income"/>
    <x v="4"/>
    <s v="Undesignated"/>
    <x v="0"/>
    <x v="0"/>
    <s v="Not a position"/>
    <s v="Other"/>
    <s v="Large church"/>
    <s v="Recurring"/>
  </r>
  <r>
    <n v="2024"/>
    <x v="3"/>
    <x v="0"/>
    <s v="4045"/>
    <s v="4045 UP Mission Fund Income"/>
    <x v="20"/>
    <n v="1"/>
    <n v="38881.331472500002"/>
    <s v="budget_2024_office_2023_12_20.xlsx"/>
    <x v="3"/>
    <s v="03 Investment Income"/>
    <s v="03 Investment Income"/>
    <s v="03 Investment Income"/>
    <x v="5"/>
    <s v="UP Mission Fund"/>
    <x v="1"/>
    <x v="0"/>
    <s v="Not a position"/>
    <s v="Other"/>
    <s v="Large church"/>
    <s v="Recurring"/>
  </r>
  <r>
    <n v="2024"/>
    <x v="3"/>
    <x v="0"/>
    <s v="4049"/>
    <s v="4049 Tercentenary Income"/>
    <x v="21"/>
    <n v="1"/>
    <n v="26238.100597500001"/>
    <s v="budget_2024_office_2023_12_20.xlsx"/>
    <x v="3"/>
    <s v="03 Investment Income"/>
    <s v="03 Investment Income"/>
    <s v="03 Investment Income"/>
    <x v="6"/>
    <s v="Tercentenary Fund"/>
    <x v="2"/>
    <x v="0"/>
    <s v="Not a position"/>
    <s v="Other"/>
    <s v="Large church"/>
    <s v="Recurring"/>
  </r>
  <r>
    <n v="2024"/>
    <x v="3"/>
    <x v="0"/>
    <s v="4061"/>
    <s v="4061 McDonald (Covenant)"/>
    <x v="13"/>
    <n v="1"/>
    <n v="68000"/>
    <s v="budget_2024_office_2023_12_20.xlsx"/>
    <x v="2"/>
    <s v="04 Covenant Income"/>
    <s v="04 Covenant Income"/>
    <s v="04 Covenant Income"/>
    <x v="2"/>
    <s v="Undesignated"/>
    <x v="0"/>
    <x v="0"/>
    <s v="Not a position"/>
    <s v="Other"/>
    <s v="Large church"/>
    <s v="Recurring"/>
  </r>
  <r>
    <n v="2024"/>
    <x v="3"/>
    <x v="0"/>
    <s v="4062"/>
    <s v="4062 Covenant Fund Income"/>
    <x v="14"/>
    <n v="1"/>
    <n v="96767.153749999998"/>
    <s v="budget_2024_office_2023_12_20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3"/>
    <x v="0"/>
    <s v="4063"/>
    <s v="4063 Covenant Income for M&amp;B"/>
    <x v="15"/>
    <n v="1"/>
    <n v="100000"/>
    <s v="budget_2024_office_2023_12_20.xlsx"/>
    <x v="2"/>
    <s v="04 Covenant Income"/>
    <s v="04 Covenant Income"/>
    <s v="04 Covenant Income"/>
    <x v="2"/>
    <s v="Covenant Fund"/>
    <x v="1"/>
    <x v="0"/>
    <s v="Not a position"/>
    <s v="Other"/>
    <s v="Large church"/>
    <s v="Recurring"/>
  </r>
  <r>
    <n v="2024"/>
    <x v="3"/>
    <x v="0"/>
    <s v="4052"/>
    <s v="4052 Facility Use Income"/>
    <x v="22"/>
    <n v="1"/>
    <n v="10000"/>
    <s v="budget_2024_office_2023_12_20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3"/>
    <x v="0"/>
    <s v="4053"/>
    <s v="4053 Misc Income"/>
    <x v="23"/>
    <n v="1"/>
    <n v="3000"/>
    <s v="budget_2024_office_2023_12_20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3"/>
    <x v="0"/>
    <s v="4054"/>
    <s v="4054 Rental Income"/>
    <x v="24"/>
    <n v="1"/>
    <n v="18000"/>
    <s v="budget_2024_office_2023_12_20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3"/>
    <x v="0"/>
    <s v="4055"/>
    <s v="4055 Holiday/Memorial Flowers income"/>
    <x v="25"/>
    <n v="1"/>
    <n v="1100"/>
    <s v="budget_2024_office_2023_12_20.xlsx"/>
    <x v="4"/>
    <s v="05 Other Income"/>
    <s v="05 Other Income"/>
    <s v="05 Other Income"/>
    <x v="7"/>
    <s v="Undesignated"/>
    <x v="0"/>
    <x v="0"/>
    <s v="Not a position"/>
    <s v="Other"/>
    <s v="Large church"/>
    <s v="Recurring"/>
  </r>
  <r>
    <n v="2024"/>
    <x v="3"/>
    <x v="0"/>
    <s v="4056"/>
    <s v="4056 Chancel Guild Income/Cook Trust"/>
    <x v="26"/>
    <n v="1"/>
    <n v="1000"/>
    <s v="budget_2024_office_2023_12_20.xlsx"/>
    <x v="4"/>
    <s v="05 Other Income"/>
    <s v="05 Other Income"/>
    <s v="05 Other Income"/>
    <x v="7"/>
    <s v="Cook Trust"/>
    <x v="0"/>
    <x v="0"/>
    <s v="Not a position"/>
    <s v="Other"/>
    <s v="Large church"/>
    <s v="Recurring"/>
  </r>
  <r>
    <n v="2024"/>
    <x v="3"/>
    <x v="0"/>
    <s v="4057"/>
    <s v="4057 Scholarship from Education Fund income"/>
    <x v="203"/>
    <n v="1"/>
    <n v="5000"/>
    <s v="budget_2024_office_2023_12_20.xlsx"/>
    <x v="4"/>
    <s v="05 Other Income"/>
    <s v="05 Other Income"/>
    <s v="05 Other Income"/>
    <x v="7"/>
    <s v="Education Fund"/>
    <x v="0"/>
    <x v="0"/>
    <s v="Not a position"/>
    <s v="Other"/>
    <s v="Large church"/>
    <s v="Recurring"/>
  </r>
  <r>
    <n v="2024"/>
    <x v="3"/>
    <x v="1"/>
    <s v="6004"/>
    <s v="6004 Audio Visual Contract Services (new)"/>
    <x v="204"/>
    <n v="0.95121951219512191"/>
    <n v="-18000"/>
    <s v="budget_2024_office_2023_12_20.xlsx"/>
    <x v="16"/>
    <s v="07 Worship &amp; Arts"/>
    <s v="07 Worship &amp; Arts"/>
    <s v="07a Worship &amp; Arts"/>
    <x v="20"/>
    <s v="Undesignated"/>
    <x v="2"/>
    <x v="0"/>
    <s v="A/V Contract Services"/>
    <s v="Base Salary"/>
    <s v="Large church"/>
    <s v="Recurring"/>
  </r>
  <r>
    <n v="2024"/>
    <x v="3"/>
    <x v="1"/>
    <s v="6005"/>
    <s v="6005 Communion"/>
    <x v="149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15"/>
    <s v="6015 Honorarim (Pulpit Organ)"/>
    <x v="150"/>
    <n v="1"/>
    <n v="-7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16"/>
    <s v="6016 Organ Repair"/>
    <x v="151"/>
    <n v="1"/>
    <n v="-120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20"/>
    <s v="6020 Instrument Maintenance"/>
    <x v="152"/>
    <n v="1"/>
    <n v="-36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25"/>
    <s v="6025 Misc Music Expense"/>
    <x v="153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30"/>
    <s v="6030 Misc Worship Expense"/>
    <x v="154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35"/>
    <s v="6035 Music and Rights"/>
    <x v="155"/>
    <n v="1"/>
    <n v="-10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36"/>
    <s v="6036 Choir Robes"/>
    <x v="156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40"/>
    <s v="6040 Childrens Choir"/>
    <x v="157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45"/>
    <s v="6045 Handbells"/>
    <x v="158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50"/>
    <s v="6050 Musicians"/>
    <x v="159"/>
    <n v="1"/>
    <n v="-24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65"/>
    <s v="6065 Special Worship"/>
    <x v="160"/>
    <n v="1"/>
    <n v="-3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66"/>
    <s v="6066 Orff Program"/>
    <x v="161"/>
    <n v="1"/>
    <n v="-2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70"/>
    <s v="6070 Ushers"/>
    <x v="162"/>
    <n v="1"/>
    <n v="-1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75"/>
    <s v="6075 Vespers"/>
    <x v="163"/>
    <n v="1"/>
    <n v="-9000"/>
    <s v="budget_2024_office_2023_12_20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3"/>
    <x v="1"/>
    <s v="6076"/>
    <s v="6076 Holiday/Memorial Flowers expenses"/>
    <x v="164"/>
    <n v="1"/>
    <n v="-11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Large church"/>
    <s v="Recurring"/>
  </r>
  <r>
    <n v="2024"/>
    <x v="3"/>
    <x v="1"/>
    <s v="6077"/>
    <s v="6077 Audio sound expenses"/>
    <x v="165"/>
    <n v="1"/>
    <n v="0"/>
    <s v="budget_2024_office_2023_12_20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1-time"/>
  </r>
  <r>
    <n v="2024"/>
    <x v="3"/>
    <x v="1"/>
    <s v="6078"/>
    <s v="6078 Audio Sound /Video Streeming expenses"/>
    <x v="166"/>
    <n v="0.93534649632210609"/>
    <n v="-5000"/>
    <s v="budget_2024_office_2023_12_20.xlsx"/>
    <x v="16"/>
    <s v="07 Worship &amp; Arts"/>
    <s v="07 Worship &amp; Arts"/>
    <s v="07a Worship &amp; Arts"/>
    <x v="20"/>
    <s v="Undesignated"/>
    <x v="2"/>
    <x v="0"/>
    <s v="Not a position"/>
    <s v="Other"/>
    <s v="Large church"/>
    <s v="Recurring"/>
  </r>
  <r>
    <n v="2024"/>
    <x v="3"/>
    <x v="1"/>
    <s v="6079"/>
    <s v="6079 Miscast Cabaret "/>
    <x v="167"/>
    <n v="0.98412698412698418"/>
    <n v="0"/>
    <s v="budget_2024_office_2023_12_20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3"/>
    <x v="1"/>
    <s v="6080"/>
    <s v="6080 Art Series "/>
    <x v="168"/>
    <n v="0.97916666666666663"/>
    <n v="0"/>
    <s v="budget_2024_office_2023_12_20.xlsx"/>
    <x v="16"/>
    <s v="07 Worship &amp; Arts"/>
    <s v="07 Worship &amp; Arts"/>
    <s v="07a Worship &amp; Arts"/>
    <x v="20"/>
    <s v="Tercentenary Fund"/>
    <x v="2"/>
    <x v="0"/>
    <s v="Not a position"/>
    <s v="Other"/>
    <s v="Large church"/>
    <s v="Recurring"/>
  </r>
  <r>
    <n v="2024"/>
    <x v="3"/>
    <x v="1"/>
    <s v="6081"/>
    <s v="6081 Art Display Expence"/>
    <x v="169"/>
    <n v="1"/>
    <n v="-400"/>
    <s v="budget_2024_office_2023_12_20.xlsx"/>
    <x v="16"/>
    <s v="07 Worship &amp; Arts"/>
    <s v="07 Worship &amp; Arts"/>
    <s v="07a Worship &amp; Arts"/>
    <x v="20"/>
    <s v="Undesignated"/>
    <x v="2"/>
    <x v="0"/>
    <s v="Not a position"/>
    <s v="Other"/>
    <s v="Small Church"/>
    <s v="Recurring"/>
  </r>
  <r>
    <n v="2024"/>
    <x v="3"/>
    <x v="1"/>
    <s v="6082"/>
    <s v="6082 Candle,Oil,Wreth Exp. "/>
    <x v="170"/>
    <n v="0.98765432098765427"/>
    <n v="-13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83"/>
    <s v="6083 Vesting for Sanctuary"/>
    <x v="171"/>
    <n v="1"/>
    <n v="-1500"/>
    <s v="budget_2024_office_2023_12_20.xlsx"/>
    <x v="16"/>
    <s v="07 Worship &amp; Arts"/>
    <s v="07 Worship &amp; Arts"/>
    <s v="07a Worship &amp; Arts"/>
    <x v="20"/>
    <s v="Undesignated"/>
    <x v="0"/>
    <x v="0"/>
    <s v="Not a position"/>
    <s v="Other"/>
    <s v="Small Church"/>
    <s v="Recurring"/>
  </r>
  <r>
    <n v="2024"/>
    <x v="3"/>
    <x v="1"/>
    <s v="6084"/>
    <s v="6084 Chancel Guild expenses/Cook Trust"/>
    <x v="172"/>
    <n v="1"/>
    <n v="-1000"/>
    <s v="budget_2024_office_2023_12_20.xlsx"/>
    <x v="16"/>
    <s v="07 Worship &amp; Arts"/>
    <s v="07 Worship &amp; Arts"/>
    <s v="07a Worship &amp; Arts"/>
    <x v="20"/>
    <s v="Cook Trust"/>
    <x v="0"/>
    <x v="0"/>
    <s v="Not a position"/>
    <s v="Other"/>
    <s v="Small Church"/>
    <s v="Recurring"/>
  </r>
  <r>
    <n v="2024"/>
    <x v="3"/>
    <x v="1"/>
    <s v="5042"/>
    <s v="5042 FICA Music"/>
    <x v="173"/>
    <n v="1"/>
    <n v="-3905"/>
    <s v="budget_2024_office_2023_12_20.xlsx"/>
    <x v="16"/>
    <s v="07 Worship &amp; Arts"/>
    <s v="07 Worship &amp; Arts"/>
    <s v="07b Worship &amp; Arts Music Staff"/>
    <x v="9"/>
    <s v="Undesignated"/>
    <x v="0"/>
    <x v="0"/>
    <s v="Music"/>
    <s v="Other"/>
    <s v="Small Church"/>
    <s v="Recurring"/>
  </r>
  <r>
    <n v="2024"/>
    <x v="3"/>
    <x v="1"/>
    <s v="5043"/>
    <s v="5043 Wages Music"/>
    <x v="174"/>
    <n v="1"/>
    <n v="-51035"/>
    <s v="budget_2024_office_2023_12_20.xlsx"/>
    <x v="16"/>
    <s v="07 Worship &amp; Arts"/>
    <s v="07 Worship &amp; Arts"/>
    <s v="07b Worship &amp; Arts Music Staff"/>
    <x v="9"/>
    <s v="Undesignated"/>
    <x v="0"/>
    <x v="0"/>
    <s v="Music"/>
    <s v="Base Salary"/>
    <s v="Small Church"/>
    <s v="Recurring"/>
  </r>
  <r>
    <n v="2024"/>
    <x v="3"/>
    <x v="1"/>
    <s v="5044"/>
    <s v="5044 Continuing Education"/>
    <x v="175"/>
    <n v="0.93548387096774199"/>
    <n v="-1000"/>
    <s v="budget_2024_office_2023_12_20.xlsx"/>
    <x v="16"/>
    <s v="07 Worship &amp; Arts"/>
    <s v="07 Worship &amp; Arts"/>
    <s v="07b Worship &amp; Arts Music Staff"/>
    <x v="9"/>
    <s v="Tercentenary Fund"/>
    <x v="2"/>
    <x v="0"/>
    <s v="Music"/>
    <s v="Other"/>
    <s v="Large church"/>
    <s v="Recurring"/>
  </r>
  <r>
    <n v="2024"/>
    <x v="3"/>
    <x v="1"/>
    <s v="5011"/>
    <s v="5011 Continuing Ed Sr. Pastor"/>
    <x v="176"/>
    <n v="1"/>
    <n v="-2200"/>
    <s v="budget_2024_office_2023_12_20.xlsx"/>
    <x v="16"/>
    <s v="07 Worship &amp; Arts"/>
    <s v="07 Worship &amp; Arts"/>
    <s v="07c Worship &amp; Arts Senior Pastor"/>
    <x v="9"/>
    <s v="Tercentenary Fund"/>
    <x v="2"/>
    <x v="0"/>
    <s v="Sr. Pastor"/>
    <s v="Other"/>
    <s v="Small Church"/>
    <s v="Recurring"/>
  </r>
  <r>
    <n v="2024"/>
    <x v="3"/>
    <x v="1"/>
    <s v="5013"/>
    <s v="5013 Wages Sr. Pastor"/>
    <x v="177"/>
    <n v="1"/>
    <n v="-59628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3"/>
    <x v="1"/>
    <s v="5014"/>
    <s v="5014 Medical Sr. Pastor"/>
    <x v="178"/>
    <n v="1"/>
    <n v="-10000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3"/>
    <x v="1"/>
    <s v="5015"/>
    <s v="5015 Retirement Sr. Pastor"/>
    <x v="179"/>
    <n v="1"/>
    <n v="-13792.1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3"/>
    <x v="1"/>
    <s v="5016"/>
    <s v="5016 Social Security Offset Sr. Pastor"/>
    <x v="180"/>
    <n v="1"/>
    <n v="-7536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3"/>
    <x v="1"/>
    <s v="5017"/>
    <s v="5017 Business &amp; Auto Sr. Pastor"/>
    <x v="181"/>
    <n v="1"/>
    <n v="-5000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3"/>
    <x v="1"/>
    <s v="5018"/>
    <s v="5018 Housing Sr. Pastor"/>
    <x v="182"/>
    <n v="1"/>
    <n v="-38888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Base Salary"/>
    <s v="Small Church"/>
    <s v="Recurring"/>
  </r>
  <r>
    <n v="2024"/>
    <x v="3"/>
    <x v="1"/>
    <s v="5019"/>
    <s v="5019 Disability &amp; Life"/>
    <x v="183"/>
    <n v="0.88888888888888884"/>
    <n v="-1476.22"/>
    <s v="budget_2024_office_2023_12_20.xlsx"/>
    <x v="16"/>
    <s v="07 Worship &amp; Arts"/>
    <s v="07 Worship &amp; Arts"/>
    <s v="07c Worship &amp; Arts Senior Pastor"/>
    <x v="9"/>
    <s v="Undesignated"/>
    <x v="0"/>
    <x v="0"/>
    <s v="Sr. Pastor"/>
    <s v="Other"/>
    <s v="Small Church"/>
    <s v="Recurring"/>
  </r>
  <r>
    <n v="2024"/>
    <x v="3"/>
    <x v="1"/>
    <s v="6110"/>
    <s v="6110 Confirmation/Communion"/>
    <x v="185"/>
    <n v="1"/>
    <n v="-2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15"/>
    <s v="6115 Curriculum Church School"/>
    <x v="186"/>
    <n v="1"/>
    <n v="-25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20"/>
    <s v="6120 Family Programming"/>
    <x v="188"/>
    <n v="1"/>
    <n v="-13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21"/>
    <s v="6121 Camp Fowler scholarships "/>
    <x v="189"/>
    <n v="0.98888888888888893"/>
    <n v="-3000"/>
    <s v="budget_2024_office_2023_12_20.xlsx"/>
    <x v="17"/>
    <s v="08 Youth Ed"/>
    <s v="08 Youth Ed"/>
    <s v="08a Youth Ed"/>
    <x v="21"/>
    <s v="Tercentenary Fund"/>
    <x v="2"/>
    <x v="0"/>
    <s v="Not a position"/>
    <s v="Other"/>
    <s v="Large church"/>
    <s v="Recurring"/>
  </r>
  <r>
    <n v="2024"/>
    <x v="3"/>
    <x v="1"/>
    <s v="6124"/>
    <s v="6124 Junior and Senior Youth"/>
    <x v="190"/>
    <n v="1"/>
    <n v="-14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26"/>
    <s v="6126 Misc. Education Expense"/>
    <x v="191"/>
    <n v="1"/>
    <n v="-2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30"/>
    <s v="6130 Recognition/Development"/>
    <x v="192"/>
    <n v="1"/>
    <n v="-3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35"/>
    <s v="6135 Senior High Mission Trip expense"/>
    <x v="193"/>
    <n v="0.92792792792792789"/>
    <n v="-9000"/>
    <s v="budget_2024_office_2023_12_20.xlsx"/>
    <x v="17"/>
    <s v="08 Youth Ed"/>
    <s v="08 Youth Ed"/>
    <s v="08a Youth Ed"/>
    <x v="21"/>
    <s v="Undesignated"/>
    <x v="1"/>
    <x v="2"/>
    <s v="Not a position"/>
    <s v="Other"/>
    <s v="Small Church"/>
    <s v="Recurring"/>
  </r>
  <r>
    <n v="2024"/>
    <x v="3"/>
    <x v="1"/>
    <s v="6145"/>
    <s v="6145 Special Youth Service"/>
    <x v="194"/>
    <n v="1"/>
    <n v="-15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50"/>
    <s v="6150 Food, Church School"/>
    <x v="195"/>
    <n v="1"/>
    <n v="-2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55"/>
    <s v="6155 Supplies, Church School"/>
    <x v="196"/>
    <n v="1"/>
    <n v="-2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60"/>
    <s v="6160 Supplies Kinderwyk"/>
    <x v="197"/>
    <n v="1"/>
    <n v="-2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6165"/>
    <s v="6165 Vacation Bible School"/>
    <x v="198"/>
    <n v="1"/>
    <n v="-1000"/>
    <s v="budget_2024_office_2023_12_20.xlsx"/>
    <x v="17"/>
    <s v="08 Youth Ed"/>
    <s v="08 Youth Ed"/>
    <s v="08a Youth Ed"/>
    <x v="21"/>
    <s v="Undesignated"/>
    <x v="0"/>
    <x v="0"/>
    <s v="Not a position"/>
    <s v="Other"/>
    <s v="Small Church"/>
    <s v="Recurring"/>
  </r>
  <r>
    <n v="2024"/>
    <x v="3"/>
    <x v="1"/>
    <s v="5072"/>
    <s v="5072 FICA Youth"/>
    <x v="199"/>
    <n v="1"/>
    <n v="-3728.53"/>
    <s v="budget_2024_office_2023_12_20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3"/>
    <x v="1"/>
    <s v="5073"/>
    <s v="5073 Wages Youth"/>
    <x v="200"/>
    <n v="1"/>
    <n v="-48739"/>
    <s v="budget_2024_office_2023_12_20.xlsx"/>
    <x v="17"/>
    <s v="08 Youth Ed"/>
    <s v="08 Youth Ed"/>
    <s v="08b Youth Ed Staff"/>
    <x v="9"/>
    <s v="Undesignated"/>
    <x v="0"/>
    <x v="0"/>
    <s v="Youth Ed"/>
    <s v="Base Salary"/>
    <s v="Large church"/>
    <s v="Recurring"/>
  </r>
  <r>
    <n v="2024"/>
    <x v="3"/>
    <x v="1"/>
    <s v="5074"/>
    <s v="5074 Health Insurance Youth"/>
    <x v="205"/>
    <n v="1"/>
    <n v="0"/>
    <s v="budget_2024_office_2023_12_20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3"/>
    <x v="1"/>
    <s v="5075"/>
    <s v="5075 Retirement Youth"/>
    <x v="201"/>
    <n v="1"/>
    <n v="-1949.56"/>
    <s v="budget_2024_office_2023_12_20.xlsx"/>
    <x v="17"/>
    <s v="08 Youth Ed"/>
    <s v="08 Youth Ed"/>
    <s v="08b Youth Ed Staff"/>
    <x v="9"/>
    <s v="Undesignated"/>
    <x v="0"/>
    <x v="0"/>
    <s v="Youth Ed"/>
    <s v="Other"/>
    <s v="Large church"/>
    <s v="Recurring"/>
  </r>
  <r>
    <n v="2024"/>
    <x v="3"/>
    <x v="1"/>
    <s v="5080"/>
    <s v="5080 Continuing Education"/>
    <x v="202"/>
    <n v="0.93548387096774199"/>
    <n v="-1000"/>
    <s v="budget_2024_office_2023_12_20.xlsx"/>
    <x v="17"/>
    <s v="08 Youth Ed"/>
    <s v="08 Youth Ed"/>
    <s v="08b Youth Ed Staff"/>
    <x v="9"/>
    <s v="Tercentenary Fund"/>
    <x v="2"/>
    <x v="0"/>
    <s v="Youth Ed"/>
    <s v="Other"/>
    <s v="Large church"/>
    <s v="Recurring"/>
  </r>
  <r>
    <n v="2024"/>
    <x v="3"/>
    <x v="1"/>
    <s v="6303"/>
    <s v="6303 Undesignated and Emergency"/>
    <x v="96"/>
    <n v="1"/>
    <n v="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05"/>
    <s v="6305 Education (M&amp;B)"/>
    <x v="97"/>
    <n v="1"/>
    <n v="-800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10"/>
    <s v="6310 Local Concerns"/>
    <x v="98"/>
    <n v="1"/>
    <n v="-1650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15"/>
    <s v="6315 National Oversseas"/>
    <x v="99"/>
    <n v="1"/>
    <n v="-2800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19"/>
    <s v="6319 Minister Discretionary (Sr Pastor)"/>
    <x v="100"/>
    <n v="1"/>
    <n v="-1600"/>
    <s v="budget_2024_office_2023_12_20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3"/>
    <x v="1"/>
    <s v="6322"/>
    <s v="6322 Ministers Discretionary (Assoc. Pastor)"/>
    <x v="101"/>
    <n v="1"/>
    <n v="-1600"/>
    <s v="budget_2024_office_2023_12_20.xlsx"/>
    <x v="13"/>
    <s v="09 M&amp;B"/>
    <s v="09 M&amp;B"/>
    <s v="09 M&amp;B"/>
    <x v="14"/>
    <s v="Tercentenary Fund"/>
    <x v="2"/>
    <x v="0"/>
    <s v="Not a position"/>
    <s v="Other"/>
    <s v="Large church"/>
    <s v="Recurring"/>
  </r>
  <r>
    <n v="2024"/>
    <x v="3"/>
    <x v="1"/>
    <s v="6323"/>
    <s v="6323 Albany Synod Programs"/>
    <x v="102"/>
    <n v="1"/>
    <n v="-600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24"/>
    <s v="6324 Camp Fowler support (M&amp;B)"/>
    <x v="103"/>
    <n v="1"/>
    <n v="-7500"/>
    <s v="budget_2024_office_2023_12_20.xlsx"/>
    <x v="13"/>
    <s v="09 M&amp;B"/>
    <s v="09 M&amp;B"/>
    <s v="09 M&amp;B"/>
    <x v="14"/>
    <s v="Covenant Fund"/>
    <x v="1"/>
    <x v="2"/>
    <s v="Not a position"/>
    <s v="Other"/>
    <s v="Large church"/>
    <s v="Recurring"/>
  </r>
  <r>
    <n v="2024"/>
    <x v="3"/>
    <x v="1"/>
    <s v="6326"/>
    <s v="6326 UP Mission"/>
    <x v="105"/>
    <n v="1"/>
    <n v="-35000"/>
    <s v="budget_2024_office_2023_12_20.xlsx"/>
    <x v="13"/>
    <s v="09 M&amp;B"/>
    <s v="09 M&amp;B"/>
    <s v="09 M&amp;B"/>
    <x v="14"/>
    <s v="UP Mission Fund"/>
    <x v="1"/>
    <x v="2"/>
    <s v="Not a position"/>
    <s v="Other"/>
    <s v="Large church"/>
    <s v="Recurring"/>
  </r>
  <r>
    <n v="2024"/>
    <x v="3"/>
    <x v="1"/>
    <s v="6325"/>
    <s v="6325 Special Offerings"/>
    <x v="104"/>
    <n v="1"/>
    <n v="-10000"/>
    <s v="budget_2024_office_2023_12_20.xlsx"/>
    <x v="13"/>
    <s v="09 M&amp;B"/>
    <s v="09 M&amp;B"/>
    <s v="09 M&amp;B"/>
    <x v="14"/>
    <s v="Special Offerings"/>
    <x v="1"/>
    <x v="2"/>
    <s v="Not a position"/>
    <s v="Other"/>
    <s v="Small Church"/>
    <s v="Recurring"/>
  </r>
  <r>
    <n v="2024"/>
    <x v="3"/>
    <x v="1"/>
    <s v="6350"/>
    <s v="6350 Other Covenant Programs"/>
    <x v="77"/>
    <n v="1"/>
    <n v="0"/>
    <s v="budget_2024_office_2023_12_20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3"/>
    <x v="1"/>
    <s v="6351"/>
    <s v="6351 Approved Programs"/>
    <x v="206"/>
    <n v="0.85777126099706746"/>
    <n v="0"/>
    <s v="budget_2024_office_2023_12_20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3"/>
    <x v="1"/>
    <s v="6356"/>
    <s v="6356 Lunn Office"/>
    <x v="78"/>
    <n v="1"/>
    <n v="-200"/>
    <s v="budget_2024_office_2023_12_20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3"/>
    <x v="1"/>
    <s v="6360"/>
    <s v="6360 Small Grants"/>
    <x v="207"/>
    <n v="1"/>
    <n v="0"/>
    <s v="budget_2024_office_2023_12_20.xlsx"/>
    <x v="10"/>
    <s v="10 Covenant Fund"/>
    <s v="10 Covenant Fund"/>
    <s v="10a Covenant Fund Lunn"/>
    <x v="14"/>
    <s v="Covenant Fund"/>
    <x v="1"/>
    <x v="2"/>
    <s v="Not a position"/>
    <s v="Other"/>
    <s v="Large church"/>
    <s v="Recurring"/>
  </r>
  <r>
    <n v="2024"/>
    <x v="3"/>
    <x v="1"/>
    <s v="6366"/>
    <s v="6366 Wednesday Lunch"/>
    <x v="110"/>
    <n v="1"/>
    <n v="-10000"/>
    <s v="budget_2024_office_2023_12_20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3"/>
    <x v="1"/>
    <s v="6367"/>
    <s v="6367 Mission &amp; Volunteer Expense"/>
    <x v="111"/>
    <n v="1"/>
    <n v="-200"/>
    <s v="budget_2024_office_2023_12_20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3"/>
    <x v="1"/>
    <s v="6368"/>
    <s v="6368 Kitchen supplies"/>
    <x v="112"/>
    <n v="1"/>
    <n v="-1500"/>
    <s v="budget_2024_office_2023_12_20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3"/>
    <x v="1"/>
    <s v="6369"/>
    <s v="6369 To Go Containers "/>
    <x v="113"/>
    <n v="0.98484848484848486"/>
    <n v="-700"/>
    <s v="budget_2024_office_2023_12_20.xlsx"/>
    <x v="10"/>
    <s v="10 Covenant Fund"/>
    <s v="10 Covenant Fund"/>
    <s v="10b Mission Coordinators"/>
    <x v="14"/>
    <s v="Covenant Fund"/>
    <x v="1"/>
    <x v="2"/>
    <s v="Not a position"/>
    <s v="Other"/>
    <s v="Large church"/>
    <s v="Recurring"/>
  </r>
  <r>
    <n v="2024"/>
    <x v="3"/>
    <x v="1"/>
    <s v="6373"/>
    <s v="6373 Wages Lunch Coordinator"/>
    <x v="114"/>
    <n v="1"/>
    <n v="-6000"/>
    <s v="budget_2024_office_2023_12_20.xlsx"/>
    <x v="10"/>
    <s v="10 Covenant Fund"/>
    <s v="10 Covenant Fund"/>
    <s v="10b Mission Coordinators"/>
    <x v="9"/>
    <s v="Covenant Fund"/>
    <x v="1"/>
    <x v="2"/>
    <s v="Wednesday lunch coordinator"/>
    <s v="Base Salary"/>
    <s v="Large church"/>
    <s v="Recurring"/>
  </r>
  <r>
    <n v="2024"/>
    <x v="3"/>
    <x v="1"/>
    <s v="6374"/>
    <s v="6374 FICA Lunch Coordinator"/>
    <x v="115"/>
    <n v="1"/>
    <n v="0"/>
    <s v="budget_2024_office_2023_12_20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3"/>
    <x v="1"/>
    <s v="6375"/>
    <s v="6375 Continuing Education"/>
    <x v="208"/>
    <n v="0.86046511627906985"/>
    <n v="0"/>
    <s v="budget_2024_office_2023_12_20.xlsx"/>
    <x v="10"/>
    <s v="10 Covenant Fund"/>
    <s v="10 Covenant Fund"/>
    <s v="10b Mission Coordinators"/>
    <x v="9"/>
    <s v="Covenant Fund"/>
    <x v="1"/>
    <x v="2"/>
    <s v="Wednesday lunch coordinator"/>
    <s v="Other"/>
    <s v="Large church"/>
    <s v="Recurring"/>
  </r>
  <r>
    <n v="2024"/>
    <x v="3"/>
    <x v="1"/>
    <s v="6409"/>
    <s v="6409 Scholarship from Education Fund expense"/>
    <x v="209"/>
    <n v="0.98484848484848486"/>
    <n v="-5000"/>
    <s v="budget_2024_office_2023_12_20.xlsx"/>
    <x v="6"/>
    <s v="11 Adult Ed"/>
    <s v="11 Adult Ed"/>
    <s v="11 Adult Ed"/>
    <x v="10"/>
    <s v="Education Fund"/>
    <x v="0"/>
    <x v="0"/>
    <s v="Not a position"/>
    <s v="Other"/>
    <s v="Large church"/>
    <s v="Recurring"/>
  </r>
  <r>
    <n v="2024"/>
    <x v="3"/>
    <x v="1"/>
    <s v="6410"/>
    <s v="6410 Devotional Literature/Small groups Literature"/>
    <x v="45"/>
    <n v="1"/>
    <n v="-20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20"/>
    <s v="6420 Guest Spearkers and Adult Forum"/>
    <x v="46"/>
    <n v="1"/>
    <n v="-15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30"/>
    <s v="6430 Lenten Programming"/>
    <x v="47"/>
    <n v="1"/>
    <n v="-45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40"/>
    <s v="6440 Resources (Adult Ed.)"/>
    <x v="48"/>
    <n v="1"/>
    <n v="-15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45"/>
    <s v="6445 Adult Retreats and Workshops"/>
    <x v="49"/>
    <n v="1"/>
    <n v="-80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50"/>
    <s v="6450 Small Groups"/>
    <x v="50"/>
    <n v="1"/>
    <n v="-15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04"/>
    <s v="6404 Period./Books/Newsp.for ass. pastor"/>
    <x v="92"/>
    <n v="1"/>
    <n v="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05"/>
    <s v="6405 Library Books"/>
    <x v="93"/>
    <n v="1"/>
    <n v="-40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35"/>
    <s v="6435 Library Periodicals &amp; Fees"/>
    <x v="94"/>
    <n v="1"/>
    <n v="-18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460"/>
    <s v="6460 Library Supplies &amp; Equipment"/>
    <x v="95"/>
    <n v="1"/>
    <n v="-150"/>
    <s v="budget_2024_office_2023_12_20.xlsx"/>
    <x v="6"/>
    <s v="11 Adult Ed"/>
    <s v="11 Adult Ed"/>
    <s v="11 Adult Ed"/>
    <x v="10"/>
    <s v="Undesignated"/>
    <x v="0"/>
    <x v="0"/>
    <s v="Not a position"/>
    <s v="Other"/>
    <s v="Large church"/>
    <s v="Recurring"/>
  </r>
  <r>
    <n v="2024"/>
    <x v="3"/>
    <x v="1"/>
    <s v="6505"/>
    <s v="6505 Honorariums"/>
    <x v="54"/>
    <n v="1"/>
    <n v="-300"/>
    <s v="budget_2024_office_2023_12_20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3"/>
    <x v="1"/>
    <s v="6515"/>
    <s v="6515 Resources Grief Booklets"/>
    <x v="55"/>
    <n v="1"/>
    <n v="-200"/>
    <s v="budget_2024_office_2023_12_20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3"/>
    <x v="1"/>
    <s v="6520"/>
    <s v="6520 Care &amp; Support Materials"/>
    <x v="56"/>
    <n v="1"/>
    <n v="-500"/>
    <s v="budget_2024_office_2023_12_20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3"/>
    <x v="1"/>
    <s v="6521"/>
    <s v="6521 Prayer Shawl"/>
    <x v="57"/>
    <n v="1"/>
    <n v="-100"/>
    <s v="budget_2024_office_2023_12_20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3"/>
    <x v="1"/>
    <s v="6522"/>
    <s v="6522 Flowers Support &amp; Care"/>
    <x v="58"/>
    <n v="1"/>
    <n v="-300"/>
    <s v="budget_2024_office_2023_12_20.xlsx"/>
    <x v="8"/>
    <s v="12 Care &amp; Support"/>
    <s v="12 Care &amp; Support"/>
    <s v="12a Care &amp; Support"/>
    <x v="12"/>
    <s v="Covenant Fund"/>
    <x v="1"/>
    <x v="1"/>
    <s v="Not a position"/>
    <s v="Other"/>
    <s v="Small Church"/>
    <s v="Recurring"/>
  </r>
  <r>
    <n v="2024"/>
    <x v="3"/>
    <x v="1"/>
    <s v="5051"/>
    <s v="5051 Continuing Ed (Assoc Pastor)"/>
    <x v="59"/>
    <n v="1"/>
    <n v="-1560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5053"/>
    <s v="5053 Wages (Assoc Pastor)"/>
    <x v="60"/>
    <n v="1"/>
    <n v="-53667.66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3"/>
    <x v="1"/>
    <s v="5054"/>
    <s v="5054 Medical (Assoc Pastor)"/>
    <x v="61"/>
    <n v="1"/>
    <n v="-26446.44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5055"/>
    <s v="5055 Retirement (Assoc Pastor)"/>
    <x v="62"/>
    <n v="1"/>
    <n v="-9754.43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5056"/>
    <s v="5056 Social Security Offset (Assoc Pastor)"/>
    <x v="63"/>
    <n v="1"/>
    <n v="-5497.95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5057"/>
    <s v="5057 Business &amp; Auto (Assoc Pastor)"/>
    <x v="64"/>
    <n v="1"/>
    <n v="-3800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5058"/>
    <s v="5058 Housing Expense (Assoc Pastor)"/>
    <x v="65"/>
    <n v="1"/>
    <n v="-35009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Base Salary"/>
    <s v="Large church"/>
    <s v="Recurring"/>
  </r>
  <r>
    <n v="2024"/>
    <x v="3"/>
    <x v="1"/>
    <s v="5059"/>
    <s v="5059 Disability/Life (Assoc Pastor)"/>
    <x v="66"/>
    <n v="1"/>
    <n v="-3500"/>
    <s v="budget_2024_office_2023_12_20.xlsx"/>
    <x v="8"/>
    <s v="12 Care &amp; Support"/>
    <s v="12 Care &amp; Support"/>
    <s v="12b Care &amp; Support Associate Pastor"/>
    <x v="9"/>
    <s v="Covenant Fund"/>
    <x v="1"/>
    <x v="1"/>
    <s v="Assoc. Pastor"/>
    <s v="Other"/>
    <s v="Large church"/>
    <s v="Recurring"/>
  </r>
  <r>
    <n v="2024"/>
    <x v="3"/>
    <x v="1"/>
    <s v="6605"/>
    <s v="6605 Churchwide Social Events"/>
    <x v="106"/>
    <n v="1"/>
    <n v="-1300"/>
    <s v="budget_2024_office_2023_12_20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3"/>
    <x v="1"/>
    <s v="6610"/>
    <s v="6610 Coffee Hour"/>
    <x v="107"/>
    <n v="1"/>
    <n v="-300"/>
    <s v="budget_2024_office_2023_12_20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3"/>
    <x v="1"/>
    <s v="6620"/>
    <s v="6620 Supplies Hospitality"/>
    <x v="108"/>
    <n v="1"/>
    <n v="-150"/>
    <s v="budget_2024_office_2023_12_20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3"/>
    <x v="1"/>
    <s v="6705"/>
    <s v="6705 Membership Committee"/>
    <x v="109"/>
    <n v="1"/>
    <n v="-300"/>
    <s v="budget_2024_office_2023_12_20.xlsx"/>
    <x v="14"/>
    <s v="13 Membership"/>
    <s v="13 Membership"/>
    <s v="13 Membership"/>
    <x v="17"/>
    <s v="Undesignated"/>
    <x v="0"/>
    <x v="0"/>
    <s v="Not a position"/>
    <s v="Other"/>
    <s v="Small Church"/>
    <s v="Recurring"/>
  </r>
  <r>
    <n v="2024"/>
    <x v="3"/>
    <x v="1"/>
    <s v="6806"/>
    <s v="6806 Composting"/>
    <x v="79"/>
    <n v="1"/>
    <n v="-500"/>
    <s v="budget_2024_office_2023_12_20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3"/>
    <x v="1"/>
    <s v="6807"/>
    <s v="6807 Supplies"/>
    <x v="80"/>
    <n v="1"/>
    <n v="-1000"/>
    <s v="budget_2024_office_2023_12_20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3"/>
    <x v="1"/>
    <s v="6808"/>
    <s v="6808 Recycled Paper"/>
    <x v="81"/>
    <n v="1"/>
    <n v="0"/>
    <s v="budget_2024_office_2023_12_20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3"/>
    <x v="1"/>
    <s v="6809"/>
    <s v="6809 Media"/>
    <x v="82"/>
    <n v="1"/>
    <n v="-1000"/>
    <s v="budget_2024_office_2023_12_20.xlsx"/>
    <x v="11"/>
    <s v="14 Creation Care"/>
    <s v="14 Creation Care"/>
    <s v="14 Creation Care"/>
    <x v="15"/>
    <s v="Undesignated"/>
    <x v="1"/>
    <x v="2"/>
    <s v="Not a position"/>
    <s v="Other"/>
    <s v="Large church"/>
    <s v="Recurring"/>
  </r>
  <r>
    <n v="2024"/>
    <x v="3"/>
    <x v="1"/>
    <s v="7001"/>
    <s v="7001 Custodian Fee/Other serv. Fee"/>
    <x v="116"/>
    <n v="1"/>
    <n v="-20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010"/>
    <s v="7010 Electricity 10N Church"/>
    <x v="117"/>
    <n v="1"/>
    <n v="-70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15"/>
    <s v="7015 Electricity 12N Church"/>
    <x v="118"/>
    <n v="1"/>
    <n v="-8500"/>
    <s v="budget_2024_office_2023_12_20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3"/>
    <x v="1"/>
    <s v="7020"/>
    <s v="7020 Electricity 8N Church"/>
    <x v="119"/>
    <n v="1"/>
    <n v="-980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25"/>
    <s v="7025 Electricity Parking Lot"/>
    <x v="120"/>
    <n v="1"/>
    <n v="-100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30"/>
    <s v="7030 Energy Improvements"/>
    <x v="121"/>
    <n v="1"/>
    <n v="-5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035"/>
    <s v="7035 Equipment (Maint.)"/>
    <x v="122"/>
    <n v="1"/>
    <n v="-10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040"/>
    <s v="7040 Fuel 10N Church"/>
    <x v="123"/>
    <n v="1"/>
    <n v="-360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45"/>
    <s v="7045 Fuel 12N Church"/>
    <x v="124"/>
    <n v="1"/>
    <n v="-6200"/>
    <s v="budget_2024_office_2023_12_20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3"/>
    <x v="1"/>
    <s v="7050"/>
    <s v="7050 Fuel 8N Church"/>
    <x v="125"/>
    <n v="1"/>
    <n v="-1620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51"/>
    <s v="7051 Solar 10 N Church"/>
    <x v="126"/>
    <n v="1"/>
    <n v="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52"/>
    <s v="7052 Solar 12N Church"/>
    <x v="127"/>
    <n v="1"/>
    <n v="0"/>
    <s v="budget_2024_office_2023_12_20.xlsx"/>
    <x v="15"/>
    <s v="15 Property"/>
    <s v="15 Property"/>
    <s v="15a Property"/>
    <x v="19"/>
    <s v="Undesignated"/>
    <x v="0"/>
    <x v="0"/>
    <s v="Not a position"/>
    <s v="Other"/>
    <s v="Small Church"/>
    <s v="Recurring"/>
  </r>
  <r>
    <n v="2024"/>
    <x v="3"/>
    <x v="1"/>
    <s v="7053"/>
    <s v="7053 Solar 8N Church"/>
    <x v="128"/>
    <n v="1"/>
    <n v="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54"/>
    <s v="7054 Solar Parking Lot"/>
    <x v="129"/>
    <n v="1"/>
    <n v="0"/>
    <s v="budget_2024_office_2023_12_20.xlsx"/>
    <x v="15"/>
    <s v="15 Property"/>
    <s v="15 Property"/>
    <s v="15a Property"/>
    <x v="19"/>
    <s v="Undesignated"/>
    <x v="0"/>
    <x v="0"/>
    <s v="Not a position"/>
    <s v="Other"/>
    <s v="Large church"/>
    <s v="Recurring"/>
  </r>
  <r>
    <n v="2024"/>
    <x v="3"/>
    <x v="1"/>
    <s v="7055"/>
    <s v="7055 Grounds Upkeep"/>
    <x v="130"/>
    <n v="1"/>
    <n v="-14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070"/>
    <s v="7070 Misc Grounds Supplies"/>
    <x v="131"/>
    <n v="1"/>
    <n v="-10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075"/>
    <s v="7075 Regular Services"/>
    <x v="132"/>
    <n v="1"/>
    <n v="-132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080"/>
    <s v="7080 Repairs/Maint 10N Church"/>
    <x v="133"/>
    <n v="1"/>
    <n v="-220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085"/>
    <s v="7085 Repairs/Maint 12N Church"/>
    <x v="134"/>
    <n v="1"/>
    <n v="-335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090"/>
    <s v="7090 Repairs/Maint 8N Church"/>
    <x v="135"/>
    <n v="1"/>
    <n v="-164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095"/>
    <s v="7095 Security"/>
    <x v="136"/>
    <n v="1"/>
    <n v="-22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100"/>
    <s v="7100 Supplies/Cleaning"/>
    <x v="137"/>
    <n v="1"/>
    <n v="-35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105"/>
    <s v="7105 Supplies/Food (Maint.)"/>
    <x v="138"/>
    <n v="1"/>
    <n v="-25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110"/>
    <s v="7110 Supplies/Materials (Maint.)"/>
    <x v="139"/>
    <n v="1"/>
    <n v="-25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115"/>
    <s v="7115 Taxes &amp; Water"/>
    <x v="140"/>
    <n v="1"/>
    <n v="-38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120"/>
    <s v="7120 Operational Maintenance"/>
    <x v="141"/>
    <n v="1"/>
    <n v="-1000"/>
    <s v="budget_2024_office_2023_12_20.xlsx"/>
    <x v="15"/>
    <s v="15 Property"/>
    <s v="15 Property"/>
    <s v="15a Property"/>
    <x v="18"/>
    <s v="Undesignated"/>
    <x v="0"/>
    <x v="0"/>
    <s v="Not a position"/>
    <s v="Other"/>
    <s v="Small Church"/>
    <s v="Recurring"/>
  </r>
  <r>
    <n v="2024"/>
    <x v="3"/>
    <x v="1"/>
    <s v="7121"/>
    <s v="7121 Building Expense (unanticipated repairs)"/>
    <x v="142"/>
    <n v="1"/>
    <n v="-200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7122"/>
    <s v="7122 Vale Cemetery upkeep"/>
    <x v="143"/>
    <n v="1"/>
    <n v="-500"/>
    <s v="budget_2024_office_2023_12_20.xlsx"/>
    <x v="15"/>
    <s v="15 Property"/>
    <s v="15 Property"/>
    <s v="15a Property"/>
    <x v="18"/>
    <s v="Undesignated"/>
    <x v="0"/>
    <x v="0"/>
    <s v="Not a position"/>
    <s v="Other"/>
    <s v="Large church"/>
    <s v="Recurring"/>
  </r>
  <r>
    <n v="2024"/>
    <x v="3"/>
    <x v="1"/>
    <s v="5032"/>
    <s v="5032 FICA Maintenance"/>
    <x v="144"/>
    <n v="0.88541666666666663"/>
    <n v="-7306.95"/>
    <s v="budget_2024_office_2023_12_20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3"/>
    <x v="1"/>
    <s v="5033"/>
    <s v="5033 Wages Maintenance"/>
    <x v="145"/>
    <n v="0.88888888888888884"/>
    <n v="-95515.83"/>
    <s v="budget_2024_office_2023_12_20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3"/>
    <x v="1"/>
    <s v="5034"/>
    <s v="5034 Medical Maintenance"/>
    <x v="146"/>
    <n v="0.89523809523809528"/>
    <n v="-11000"/>
    <s v="budget_2024_office_2023_12_20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3"/>
    <x v="1"/>
    <s v="5035"/>
    <s v="5035 Retirement Maintenance"/>
    <x v="147"/>
    <n v="0.90350877192982448"/>
    <n v="-3820.62"/>
    <s v="budget_2024_office_2023_12_20.xlsx"/>
    <x v="15"/>
    <s v="15 Property"/>
    <s v="15 Property"/>
    <s v="15b Property Staff"/>
    <x v="9"/>
    <s v="Undesignated"/>
    <x v="0"/>
    <x v="0"/>
    <s v="Maintenance"/>
    <s v="Other"/>
    <s v="Large church"/>
    <s v="Recurring"/>
  </r>
  <r>
    <n v="2024"/>
    <x v="3"/>
    <x v="1"/>
    <s v="5036"/>
    <s v="5036 Continuing Education"/>
    <x v="148"/>
    <n v="0.89814814814814825"/>
    <n v="-1000"/>
    <s v="budget_2024_office_2023_12_20.xlsx"/>
    <x v="15"/>
    <s v="15 Property"/>
    <s v="15 Property"/>
    <s v="15b Property Staff"/>
    <x v="9"/>
    <s v="Tercentenary Fund"/>
    <x v="2"/>
    <x v="0"/>
    <s v="Maintenance"/>
    <s v="Other"/>
    <s v="Large church"/>
    <s v="Recurring"/>
  </r>
  <r>
    <n v="2024"/>
    <x v="3"/>
    <x v="1"/>
    <s v="5037"/>
    <s v="5037 Housekeeping staff (new position)"/>
    <x v="210"/>
    <n v="0.9281650071123756"/>
    <n v="-15000"/>
    <s v="budget_2024_office_2023_12_20.xlsx"/>
    <x v="15"/>
    <s v="15 Property"/>
    <s v="15 Property"/>
    <s v="15b Property Staff"/>
    <x v="9"/>
    <s v="Undesignated"/>
    <x v="0"/>
    <x v="0"/>
    <s v="Maintenance"/>
    <s v="Base Salary"/>
    <s v="Large church"/>
    <s v="Recurring"/>
  </r>
  <r>
    <n v="2024"/>
    <x v="3"/>
    <x v="1"/>
    <s v="8005"/>
    <s v="8005 Audit and Consulting"/>
    <x v="83"/>
    <n v="1"/>
    <n v="-20000"/>
    <s v="budget_2024_office_2023_12_20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3"/>
    <x v="1"/>
    <s v="8010"/>
    <s v="8010 Classis Assessments"/>
    <x v="84"/>
    <n v="1"/>
    <n v="-380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15"/>
    <s v="8015 Insurance"/>
    <x v="85"/>
    <n v="1"/>
    <n v="-33000"/>
    <s v="budget_2024_office_2023_12_20.xlsx"/>
    <x v="12"/>
    <s v="16 Finance"/>
    <s v="16 Finance"/>
    <s v="16 Finance"/>
    <x v="16"/>
    <s v="Undesignated"/>
    <x v="0"/>
    <x v="0"/>
    <s v="Not a position"/>
    <s v="Other"/>
    <s v="Large church"/>
    <s v="Recurring"/>
  </r>
  <r>
    <n v="2024"/>
    <x v="3"/>
    <x v="1"/>
    <s v="8020"/>
    <s v="8020 990 Preparation Expense "/>
    <x v="86"/>
    <n v="0.9885057471264368"/>
    <n v="-20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22"/>
    <s v="8022 Finance Charge Online Giving"/>
    <x v="87"/>
    <n v="1"/>
    <n v="-10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25"/>
    <s v="8025 NYS Unemployment Insurance"/>
    <x v="88"/>
    <n v="1"/>
    <n v="-60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30"/>
    <s v="8030 Offering Envelopes"/>
    <x v="89"/>
    <n v="1"/>
    <n v="-25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35"/>
    <s v="8035 Payroll Processing"/>
    <x v="90"/>
    <n v="1"/>
    <n v="-50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040"/>
    <s v="8040 Stewardship"/>
    <x v="91"/>
    <n v="1"/>
    <n v="-200"/>
    <s v="budget_2024_office_2023_12_20.xlsx"/>
    <x v="12"/>
    <s v="16 Finance"/>
    <s v="16 Finance"/>
    <s v="16 Finance"/>
    <x v="16"/>
    <s v="Undesignated"/>
    <x v="0"/>
    <x v="0"/>
    <s v="Not a position"/>
    <s v="Other"/>
    <s v="Small Church"/>
    <s v="Recurring"/>
  </r>
  <r>
    <n v="2024"/>
    <x v="3"/>
    <x v="1"/>
    <s v="8110"/>
    <s v="8110 Archives &amp; Restoration"/>
    <x v="51"/>
    <n v="1"/>
    <n v="-1925"/>
    <s v="budget_2024_office_2023_12_20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3"/>
    <x v="1"/>
    <s v="8111"/>
    <s v="8111 Four Chaplains(6 people)"/>
    <x v="52"/>
    <n v="1"/>
    <n v="-750"/>
    <s v="budget_2024_office_2023_12_20.xlsx"/>
    <x v="7"/>
    <s v="17 Archives"/>
    <s v="17 Archives"/>
    <s v="17 Archives"/>
    <x v="11"/>
    <s v="Tercentenary Fund"/>
    <x v="2"/>
    <x v="0"/>
    <s v="Not a position"/>
    <s v="Other"/>
    <s v="Large church"/>
    <s v="Recurring"/>
  </r>
  <r>
    <n v="2024"/>
    <x v="3"/>
    <x v="1"/>
    <s v="8125"/>
    <s v="8125 Supplies Archives"/>
    <x v="53"/>
    <n v="1"/>
    <n v="-650"/>
    <s v="budget_2024_office_2023_12_20.xlsx"/>
    <x v="7"/>
    <s v="17 Archives"/>
    <s v="17 Archives"/>
    <s v="17 Archives"/>
    <x v="11"/>
    <s v="Undesignated"/>
    <x v="0"/>
    <x v="0"/>
    <s v="Not a position"/>
    <s v="Other"/>
    <s v="Large church"/>
    <s v="Recurring"/>
  </r>
  <r>
    <n v="2024"/>
    <x v="3"/>
    <x v="1"/>
    <s v="9005"/>
    <s v="9005 Computer Maint/Repair/Internet"/>
    <x v="27"/>
    <n v="1"/>
    <n v="-35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3"/>
    <x v="1"/>
    <s v="9007"/>
    <s v="9007 Audio Visual Contract Services"/>
    <x v="28"/>
    <n v="0.84615384615384615"/>
    <n v="0"/>
    <s v="budget_2024_office_2023_12_20.xlsx"/>
    <x v="5"/>
    <s v="18 Administration"/>
    <s v="18 Administration"/>
    <s v="18a Administration"/>
    <x v="9"/>
    <s v="Undesignated"/>
    <x v="2"/>
    <x v="0"/>
    <s v="A/V Contract Services"/>
    <s v="Base Salary"/>
    <s v="Large church"/>
    <s v="Recurring"/>
  </r>
  <r>
    <n v="2024"/>
    <x v="3"/>
    <x v="1"/>
    <s v="9010"/>
    <s v="9010 Consistory Expense"/>
    <x v="29"/>
    <n v="1"/>
    <n v="-75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15"/>
    <s v="9015 Copier/Cannon rent./Maint."/>
    <x v="30"/>
    <n v="1"/>
    <n v="-18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20"/>
    <s v="9020 Equipment"/>
    <x v="31"/>
    <n v="1"/>
    <n v="-4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25"/>
    <s v="9025 Office Supplies"/>
    <x v="32"/>
    <n v="1"/>
    <n v="-3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30"/>
    <s v="9030 Other Admin Expense"/>
    <x v="33"/>
    <n v="1"/>
    <n v="-15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35"/>
    <s v="9035 Paper"/>
    <x v="34"/>
    <n v="1"/>
    <n v="-1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3"/>
    <x v="1"/>
    <s v="9040"/>
    <s v="9040 Postage"/>
    <x v="35"/>
    <n v="1"/>
    <n v="-3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Small Church"/>
    <s v="Recurring"/>
  </r>
  <r>
    <n v="2024"/>
    <x v="3"/>
    <x v="1"/>
    <s v="9045"/>
    <s v="9045 Printing"/>
    <x v="36"/>
    <n v="1"/>
    <n v="-2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50"/>
    <s v="9050 Staff Development"/>
    <x v="211"/>
    <n v="0.86486486486486491"/>
    <n v="-500"/>
    <s v="budget_2024_office_2023_12_20.xlsx"/>
    <x v="5"/>
    <s v="18 Administration"/>
    <s v="18 Administration"/>
    <s v="18a Administration"/>
    <x v="9"/>
    <s v="Tercentenary Fund"/>
    <x v="2"/>
    <x v="0"/>
    <s v="Not a position"/>
    <s v="Other"/>
    <s v="Large church"/>
    <s v="Recurring"/>
  </r>
  <r>
    <n v="2024"/>
    <x v="3"/>
    <x v="1"/>
    <s v="9055"/>
    <s v="9055 Staff Searches"/>
    <x v="37"/>
    <n v="1"/>
    <n v="-5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60"/>
    <s v="9060 Telephone &amp; Internet"/>
    <x v="38"/>
    <n v="1"/>
    <n v="-45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9061"/>
    <s v="9061 Contract Services/Zoom/Google..."/>
    <x v="39"/>
    <n v="1"/>
    <n v="-5000"/>
    <s v="budget_2024_office_2023_12_20.xlsx"/>
    <x v="5"/>
    <s v="18 Administration"/>
    <s v="18 Administration"/>
    <s v="18a Administration"/>
    <x v="8"/>
    <s v="Undesignated"/>
    <x v="0"/>
    <x v="0"/>
    <s v="Not a position"/>
    <s v="Other"/>
    <s v="Large church"/>
    <s v="Recurring"/>
  </r>
  <r>
    <n v="2024"/>
    <x v="3"/>
    <x v="1"/>
    <s v="5002"/>
    <s v="5002 FICA Administration"/>
    <x v="40"/>
    <n v="1"/>
    <n v="-6618"/>
    <s v="budget_2024_office_2023_12_20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3"/>
    <x v="1"/>
    <s v="5003"/>
    <s v="5003 Wages Administration"/>
    <x v="41"/>
    <n v="1"/>
    <n v="-86513.919999999998"/>
    <s v="budget_2024_office_2023_12_20.xlsx"/>
    <x v="5"/>
    <s v="18 Administration"/>
    <s v="18 Administration"/>
    <s v="18b Administration Staff"/>
    <x v="9"/>
    <s v="Undesignated"/>
    <x v="0"/>
    <x v="0"/>
    <s v="Office"/>
    <s v="Base Salary"/>
    <s v="Small Church"/>
    <s v="Recurring"/>
  </r>
  <r>
    <n v="2024"/>
    <x v="3"/>
    <x v="1"/>
    <s v="5004"/>
    <s v="5004 Retirement Administration"/>
    <x v="42"/>
    <n v="1"/>
    <n v="-2560"/>
    <s v="budget_2024_office_2023_12_20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3"/>
    <x v="1"/>
    <s v="5005"/>
    <s v="5005 Medical Administration"/>
    <x v="43"/>
    <n v="1"/>
    <n v="-11000"/>
    <s v="budget_2024_office_2023_12_20.xlsx"/>
    <x v="5"/>
    <s v="18 Administration"/>
    <s v="18 Administration"/>
    <s v="18b Administration Staff"/>
    <x v="9"/>
    <s v="Undesignated"/>
    <x v="0"/>
    <x v="0"/>
    <s v="Office"/>
    <s v="Other"/>
    <s v="Small Church"/>
    <s v="Recurring"/>
  </r>
  <r>
    <n v="2024"/>
    <x v="3"/>
    <x v="1"/>
    <s v="5006"/>
    <s v="5006 Continuing Education"/>
    <x v="44"/>
    <n v="0.875"/>
    <n v="-1000"/>
    <s v="budget_2024_office_2023_12_20.xlsx"/>
    <x v="5"/>
    <s v="18 Administration"/>
    <s v="18 Administration"/>
    <s v="18b Administration Staff"/>
    <x v="9"/>
    <s v="Tercentenary Fund"/>
    <x v="2"/>
    <x v="0"/>
    <s v="Office"/>
    <s v="Other"/>
    <s v="Small Church"/>
    <s v="Recurring"/>
  </r>
  <r>
    <n v="2024"/>
    <x v="3"/>
    <x v="1"/>
    <s v="9111"/>
    <s v="9111 Advertising"/>
    <x v="67"/>
    <n v="1"/>
    <n v="-10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12"/>
    <s v="9112 Website"/>
    <x v="68"/>
    <n v="1"/>
    <n v="-10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13"/>
    <s v="9113 Communication Technology"/>
    <x v="69"/>
    <n v="1"/>
    <n v="-15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14"/>
    <s v="9114 Volunteer Needs"/>
    <x v="70"/>
    <n v="1"/>
    <n v="-5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15"/>
    <s v="9115 Paper"/>
    <x v="71"/>
    <n v="1"/>
    <n v="-20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16"/>
    <s v="9116 Supplies "/>
    <x v="72"/>
    <n v="0.97619047619047628"/>
    <n v="-1000"/>
    <s v="budget_2024_office_2023_12_20.xlsx"/>
    <x v="9"/>
    <s v="19 Communications"/>
    <s v="19 Communications"/>
    <s v="19a Communications"/>
    <x v="13"/>
    <s v="Undesignated"/>
    <x v="0"/>
    <x v="0"/>
    <s v="Not a position"/>
    <s v="Other"/>
    <s v="Large church"/>
    <s v="Recurring"/>
  </r>
  <r>
    <n v="2024"/>
    <x v="3"/>
    <x v="1"/>
    <s v="9121"/>
    <s v="9121 Wages Communication Specialist"/>
    <x v="73"/>
    <n v="1"/>
    <n v="-20000"/>
    <s v="budget_2024_office_2023_12_20.xlsx"/>
    <x v="9"/>
    <s v="19 Communications"/>
    <s v="19 Communications"/>
    <s v="19b Communications Staff"/>
    <x v="9"/>
    <s v="Undesignated"/>
    <x v="0"/>
    <x v="0"/>
    <s v="Communication Specialist"/>
    <s v="Base Salary"/>
    <s v="Large church"/>
    <s v="Recurring"/>
  </r>
  <r>
    <n v="2024"/>
    <x v="3"/>
    <x v="1"/>
    <s v="9122"/>
    <s v="9122 FICA Communication Specialist"/>
    <x v="74"/>
    <n v="1"/>
    <n v="-1530"/>
    <s v="budget_2024_office_2023_12_20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3"/>
    <x v="1"/>
    <s v="9123"/>
    <s v="9123 Retirement Communication Speicalist"/>
    <x v="75"/>
    <n v="1"/>
    <n v="0"/>
    <s v="budget_2024_office_2023_12_20.xlsx"/>
    <x v="9"/>
    <s v="19 Communications"/>
    <s v="19 Communications"/>
    <s v="19b Communications Staff"/>
    <x v="9"/>
    <s v="Undesignated"/>
    <x v="0"/>
    <x v="0"/>
    <s v="Communication Specialist"/>
    <s v="Other"/>
    <s v="Large church"/>
    <s v="Recurring"/>
  </r>
  <r>
    <n v="2024"/>
    <x v="3"/>
    <x v="1"/>
    <s v="9125"/>
    <s v="9125 Continuing Education"/>
    <x v="76"/>
    <n v="0.83006535947712423"/>
    <n v="0"/>
    <s v="budget_2024_office_2023_12_20.xlsx"/>
    <x v="9"/>
    <s v="19 Communications"/>
    <s v="19 Communications"/>
    <s v="19b Communications Staff"/>
    <x v="9"/>
    <s v="Tercentenary Fund"/>
    <x v="2"/>
    <x v="0"/>
    <s v="Communication Specialist"/>
    <s v="Other"/>
    <s v="Large church"/>
    <s v="Recur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744F-F71F-4DA1-881B-2EE4049E4FDC}" name="PivotTable1" cacheId="10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2:E24" firstHeaderRow="1" firstDataRow="2" firstDataCol="1"/>
  <pivotFields count="21">
    <pivotField showAll="0"/>
    <pivotField axis="axisCol" showAll="0" sortType="ascending">
      <items count="8">
        <item x="0"/>
        <item x="1"/>
        <item m="1" x="4"/>
        <item x="2"/>
        <item m="1" x="5"/>
        <item x="3"/>
        <item m="1" x="6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9"/>
  </rowFields>
  <rowItems count="2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"/>
  </colFields>
  <colItems count="4">
    <i>
      <x/>
    </i>
    <i>
      <x v="1"/>
    </i>
    <i>
      <x v="3"/>
    </i>
    <i>
      <x v="5"/>
    </i>
  </colItems>
  <dataFields count="1">
    <dataField name="Sum of Budget" fld="7" baseField="0" baseItem="0" numFmtId="164"/>
  </dataFields>
  <formats count="14">
    <format dxfId="258">
      <pivotArea outline="0" collapsedLevelsAreSubtotals="1" fieldPosition="0"/>
    </format>
    <format dxfId="257">
      <pivotArea type="topRight" dataOnly="0" labelOnly="1" outline="0" fieldPosition="0"/>
    </format>
    <format dxfId="256">
      <pivotArea dataOnly="0" labelOnly="1" grandCol="1" outline="0" fieldPosition="0"/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type="origin" dataOnly="0" labelOnly="1" outline="0" fieldPosition="0"/>
    </format>
    <format dxfId="252">
      <pivotArea type="topRight" dataOnly="0" labelOnly="1" outline="0" fieldPosition="0"/>
    </format>
    <format dxfId="251">
      <pivotArea field="2" type="button" dataOnly="0" labelOnly="1" outline="0" axis="axisRow" fieldPosition="0"/>
    </format>
    <format dxfId="250">
      <pivotArea dataOnly="0" labelOnly="1" fieldPosition="0">
        <references count="1">
          <reference field="2" count="0"/>
        </references>
      </pivotArea>
    </format>
    <format dxfId="249">
      <pivotArea dataOnly="0" labelOnly="1" grandRow="1" outline="0" fieldPosition="0"/>
    </format>
    <format dxfId="248">
      <pivotArea dataOnly="0" labelOnly="1" fieldPosition="0">
        <references count="2">
          <reference field="2" count="1" selected="0">
            <x v="0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247">
      <pivotArea dataOnly="0" labelOnly="1" fieldPosition="0">
        <references count="2">
          <reference field="2" count="1" selected="0">
            <x v="1"/>
          </reference>
          <reference field="9" count="13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0">
      <pivotArea field="2" type="button" dataOnly="0" labelOnly="1" outline="0" axis="axisRow" fieldPosition="0"/>
    </format>
    <format dxfId="208">
      <pivotArea dataOnly="0" labelOnly="1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3"/>
              <x v="5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3"/>
              <x v="5"/>
            </reference>
          </references>
        </pivotArea>
      </pivotAreas>
    </conditionalFormat>
  </conditionalFormat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0C33A-BA34-4BCC-BC34-EEFC01F87B03}" name="PivotTable1" cacheId="10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:E237" firstHeaderRow="1" firstDataRow="2" firstDataCol="1"/>
  <pivotFields count="21">
    <pivotField showAll="0"/>
    <pivotField axis="axisCol" showAll="0">
      <items count="8">
        <item x="0"/>
        <item x="1"/>
        <item m="1" x="4"/>
        <item m="1" x="5"/>
        <item m="1" x="6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226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m="1" x="213"/>
        <item x="176"/>
        <item x="177"/>
        <item x="178"/>
        <item x="179"/>
        <item x="180"/>
        <item x="181"/>
        <item x="182"/>
        <item m="1" x="221"/>
        <item m="1" x="215"/>
        <item m="1" x="216"/>
        <item m="1" x="217"/>
        <item m="1" x="218"/>
        <item m="1" x="219"/>
        <item x="210"/>
        <item x="173"/>
        <item x="174"/>
        <item m="1" x="220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m="1" x="222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m="1" x="223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m="1" x="224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m="1" x="214"/>
        <item x="212"/>
        <item x="44"/>
        <item x="76"/>
        <item x="144"/>
        <item x="145"/>
        <item x="146"/>
        <item x="147"/>
        <item x="148"/>
        <item x="175"/>
        <item x="183"/>
        <item x="202"/>
        <item x="208"/>
        <item x="211"/>
        <item t="default"/>
      </items>
    </pivotField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9"/>
    <field x="5"/>
  </rowFields>
  <rowItems count="234">
    <i>
      <x/>
    </i>
    <i r="1">
      <x/>
    </i>
    <i r="2">
      <x v="1"/>
    </i>
    <i r="1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212"/>
    </i>
    <i r="1">
      <x v="2"/>
    </i>
    <i r="2">
      <x/>
    </i>
    <i r="2">
      <x v="14"/>
    </i>
    <i r="2">
      <x v="15"/>
    </i>
    <i r="2">
      <x v="16"/>
    </i>
    <i r="2">
      <x v="17"/>
    </i>
    <i r="2">
      <x v="18"/>
    </i>
    <i r="1">
      <x v="3"/>
    </i>
    <i r="2">
      <x v="25"/>
    </i>
    <i r="2">
      <x v="26"/>
    </i>
    <i r="2">
      <x v="27"/>
    </i>
    <i r="1">
      <x v="4"/>
    </i>
    <i r="2">
      <x v="19"/>
    </i>
    <i r="2">
      <x v="20"/>
    </i>
    <i r="2">
      <x v="21"/>
    </i>
    <i r="2">
      <x v="22"/>
    </i>
    <i r="2">
      <x v="23"/>
    </i>
    <i r="2">
      <x v="24"/>
    </i>
    <i>
      <x v="1"/>
    </i>
    <i r="1">
      <x v="5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7"/>
    </i>
    <i r="2">
      <x v="48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220"/>
    </i>
    <i r="2">
      <x v="221"/>
    </i>
    <i r="1">
      <x v="6"/>
    </i>
    <i r="2">
      <x v="58"/>
    </i>
    <i r="2">
      <x v="59"/>
    </i>
    <i r="2">
      <x v="60"/>
    </i>
    <i r="2">
      <x v="61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222"/>
    </i>
    <i r="1">
      <x v="7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1">
      <x v="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223"/>
    </i>
    <i r="1">
      <x v="9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1">
      <x v="10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135"/>
    </i>
    <i r="2">
      <x v="136"/>
    </i>
    <i r="2">
      <x v="137"/>
    </i>
    <i r="2">
      <x v="138"/>
    </i>
    <i r="2">
      <x v="139"/>
    </i>
    <i r="1">
      <x v="11"/>
    </i>
    <i r="2">
      <x v="140"/>
    </i>
    <i r="2">
      <x v="141"/>
    </i>
    <i r="2">
      <x v="142"/>
    </i>
    <i r="2">
      <x v="143"/>
    </i>
    <i r="1">
      <x v="12"/>
    </i>
    <i r="2">
      <x v="144"/>
    </i>
    <i r="2">
      <x v="145"/>
    </i>
    <i r="2">
      <x v="146"/>
    </i>
    <i r="2">
      <x v="147"/>
    </i>
    <i r="1">
      <x v="13"/>
    </i>
    <i r="2">
      <x v="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215"/>
    </i>
    <i r="2">
      <x v="216"/>
    </i>
    <i r="2">
      <x v="217"/>
    </i>
    <i r="2">
      <x v="218"/>
    </i>
    <i r="2">
      <x v="219"/>
    </i>
    <i r="1">
      <x v="14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1">
      <x v="15"/>
    </i>
    <i r="2">
      <x v="185"/>
    </i>
    <i r="2">
      <x v="186"/>
    </i>
    <i r="2">
      <x v="187"/>
    </i>
    <i r="1">
      <x v="16"/>
    </i>
    <i r="2">
      <x v="28"/>
    </i>
    <i r="2">
      <x v="29"/>
    </i>
    <i r="2">
      <x v="30"/>
    </i>
    <i r="2">
      <x v="31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9"/>
    </i>
    <i r="2">
      <x v="200"/>
    </i>
    <i r="2">
      <x v="201"/>
    </i>
    <i r="2">
      <x v="213"/>
    </i>
    <i r="2">
      <x v="224"/>
    </i>
    <i r="1">
      <x v="17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4"/>
    </i>
    <i t="grand">
      <x/>
    </i>
  </rowItems>
  <colFields count="1">
    <field x="1"/>
  </colFields>
  <colItems count="4">
    <i>
      <x/>
    </i>
    <i>
      <x v="1"/>
    </i>
    <i>
      <x v="5"/>
    </i>
    <i>
      <x v="6"/>
    </i>
  </colItems>
  <dataFields count="1">
    <dataField name="Sum of Budget" fld="7" baseField="0" baseItem="0" numFmtId="164"/>
  </dataFields>
  <formats count="15"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1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2" type="button" dataOnly="0" labelOnly="1" outline="0" axis="axisRow" fieldPosition="0"/>
    </format>
    <format dxfId="240">
      <pivotArea dataOnly="0" labelOnly="1" fieldPosition="0">
        <references count="1">
          <reference field="2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2" count="1" selected="0">
            <x v="0"/>
          </reference>
          <reference field="9" count="5">
            <x v="0"/>
            <x v="1"/>
            <x v="2"/>
            <x v="3"/>
            <x v="4"/>
          </reference>
        </references>
      </pivotArea>
    </format>
    <format dxfId="237">
      <pivotArea dataOnly="0" labelOnly="1" fieldPosition="0">
        <references count="2">
          <reference field="2" count="1" selected="0">
            <x v="1"/>
          </reference>
          <reference field="9" count="13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36">
      <pivotArea dataOnly="0" labelOnly="1" fieldPosition="0">
        <references count="1">
          <reference field="1" count="0"/>
        </references>
      </pivotArea>
    </format>
    <format dxfId="235">
      <pivotArea dataOnly="0" labelOnly="1" grandCol="1" outline="0" fieldPosition="0"/>
    </format>
    <format dxfId="234">
      <pivotArea outline="0" collapsedLevelsAreSubtotals="1" fieldPosition="0"/>
    </format>
    <format dxfId="207">
      <pivotArea field="2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1F308-EF54-42F0-AF16-AB7905018B6A}" name="PivotTable1" cacheId="10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:E28" firstHeaderRow="1" firstDataRow="2" firstDataCol="1"/>
  <pivotFields count="21">
    <pivotField showAll="0"/>
    <pivotField axis="axisCol" showAll="0">
      <items count="8">
        <item x="0"/>
        <item x="1"/>
        <item m="1" x="4"/>
        <item m="1" x="5"/>
        <item m="1" x="6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23">
        <item x="10"/>
        <item x="11"/>
        <item x="12"/>
        <item x="13"/>
        <item x="0"/>
        <item x="1"/>
        <item x="15"/>
        <item x="16"/>
        <item x="3"/>
        <item x="4"/>
        <item x="2"/>
        <item x="5"/>
        <item x="6"/>
        <item x="14"/>
        <item x="17"/>
        <item x="8"/>
        <item x="7"/>
        <item x="9"/>
        <item x="19"/>
        <item x="18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3"/>
  </rowFields>
  <rowItems count="25">
    <i>
      <x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6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1"/>
  </colFields>
  <colItems count="4">
    <i>
      <x/>
    </i>
    <i>
      <x v="1"/>
    </i>
    <i>
      <x v="5"/>
    </i>
    <i>
      <x v="6"/>
    </i>
  </colItems>
  <dataFields count="1">
    <dataField name="Sum of Budget" fld="7" baseField="0" baseItem="0" numFmtId="164"/>
  </dataFields>
  <formats count="7">
    <format dxfId="233">
      <pivotArea outline="0" collapsedLevelsAreSubtotals="1" fieldPosition="0"/>
    </format>
    <format dxfId="232">
      <pivotArea field="1" type="button" dataOnly="0" labelOnly="1" outline="0" axis="axisCol" fieldPosition="0"/>
    </format>
    <format dxfId="231">
      <pivotArea type="topRight" dataOnly="0" labelOnly="1" outline="0" fieldPosition="0"/>
    </format>
    <format dxfId="230">
      <pivotArea dataOnly="0" labelOnly="1" fieldPosition="0">
        <references count="1">
          <reference field="1" count="0"/>
        </references>
      </pivotArea>
    </format>
    <format dxfId="229">
      <pivotArea dataOnly="0" labelOnly="1" grandCol="1" outline="0" fieldPosition="0"/>
    </format>
    <format dxfId="205">
      <pivotArea field="2" type="button" dataOnly="0" labelOnly="1" outline="0" axis="axisRow" fieldPosition="0"/>
    </format>
    <format dxfId="204">
      <pivotArea dataOnly="0" labelOnly="1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9C208-6EF4-49CE-B833-DAC6191A439A}" name="PivotTable1" cacheId="10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2:E241" firstHeaderRow="1" firstDataRow="2" firstDataCol="1"/>
  <pivotFields count="21">
    <pivotField showAll="0"/>
    <pivotField axis="axisCol" showAll="0">
      <items count="8">
        <item x="0"/>
        <item x="1"/>
        <item m="1" x="4"/>
        <item m="1" x="5"/>
        <item m="1" x="6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226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212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m="1" x="213"/>
        <item x="44"/>
        <item x="176"/>
        <item x="177"/>
        <item x="178"/>
        <item x="179"/>
        <item x="180"/>
        <item x="181"/>
        <item x="182"/>
        <item m="1" x="221"/>
        <item x="183"/>
        <item m="1" x="215"/>
        <item x="144"/>
        <item m="1" x="216"/>
        <item x="145"/>
        <item m="1" x="217"/>
        <item x="146"/>
        <item m="1" x="218"/>
        <item x="147"/>
        <item m="1" x="219"/>
        <item x="148"/>
        <item x="210"/>
        <item x="173"/>
        <item x="174"/>
        <item m="1" x="220"/>
        <item x="175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m="1" x="222"/>
        <item x="202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m="1" x="223"/>
        <item x="208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m="1" x="224"/>
        <item x="211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m="1" x="214"/>
        <item x="7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23">
        <item x="10"/>
        <item x="11"/>
        <item x="12"/>
        <item x="13"/>
        <item x="0"/>
        <item x="1"/>
        <item x="15"/>
        <item x="16"/>
        <item x="3"/>
        <item x="4"/>
        <item x="2"/>
        <item x="5"/>
        <item x="6"/>
        <item x="14"/>
        <item x="17"/>
        <item x="8"/>
        <item x="7"/>
        <item x="9"/>
        <item x="19"/>
        <item x="18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13"/>
    <field x="5"/>
  </rowFields>
  <rowItems count="238">
    <i>
      <x/>
    </i>
    <i r="1">
      <x v="4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1">
      <x v="5"/>
    </i>
    <i r="2">
      <x v="2"/>
    </i>
    <i r="2">
      <x v="9"/>
    </i>
    <i r="1">
      <x v="8"/>
    </i>
    <i r="2">
      <x/>
    </i>
    <i r="2">
      <x v="15"/>
    </i>
    <i r="1">
      <x v="9"/>
    </i>
    <i r="2">
      <x v="16"/>
    </i>
    <i r="2">
      <x v="17"/>
    </i>
    <i r="1">
      <x v="10"/>
    </i>
    <i r="2">
      <x v="26"/>
    </i>
    <i r="2">
      <x v="27"/>
    </i>
    <i r="2">
      <x v="28"/>
    </i>
    <i r="1">
      <x v="11"/>
    </i>
    <i r="2">
      <x v="18"/>
    </i>
    <i r="1">
      <x v="12"/>
    </i>
    <i r="2">
      <x v="19"/>
    </i>
    <i r="1">
      <x v="16"/>
    </i>
    <i r="2">
      <x v="20"/>
    </i>
    <i r="2">
      <x v="21"/>
    </i>
    <i r="2">
      <x v="22"/>
    </i>
    <i r="2">
      <x v="23"/>
    </i>
    <i r="2">
      <x v="24"/>
    </i>
    <i r="2">
      <x v="25"/>
    </i>
    <i>
      <x v="1"/>
    </i>
    <i r="1">
      <x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1">
      <x v="1"/>
    </i>
    <i r="2">
      <x v="196"/>
    </i>
    <i r="2">
      <x v="197"/>
    </i>
    <i r="2">
      <x v="198"/>
    </i>
    <i r="1">
      <x v="2"/>
    </i>
    <i r="2">
      <x v="146"/>
    </i>
    <i r="2">
      <x v="147"/>
    </i>
    <i r="2">
      <x v="148"/>
    </i>
    <i r="2">
      <x v="149"/>
    </i>
    <i r="2">
      <x v="150"/>
    </i>
    <i r="1">
      <x v="3"/>
    </i>
    <i r="2">
      <x v="214"/>
    </i>
    <i r="2">
      <x v="215"/>
    </i>
    <i r="2">
      <x v="216"/>
    </i>
    <i r="2">
      <x v="217"/>
    </i>
    <i r="2">
      <x v="218"/>
    </i>
    <i r="2">
      <x v="219"/>
    </i>
    <i r="1">
      <x v="6"/>
    </i>
    <i r="2">
      <x v="155"/>
    </i>
    <i r="2">
      <x v="156"/>
    </i>
    <i r="2">
      <x v="157"/>
    </i>
    <i r="2">
      <x v="158"/>
    </i>
    <i r="1">
      <x v="7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1">
      <x v="13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1">
      <x v="14"/>
    </i>
    <i r="2">
      <x v="151"/>
    </i>
    <i r="2">
      <x v="152"/>
    </i>
    <i r="2">
      <x v="153"/>
    </i>
    <i r="2">
      <x v="154"/>
    </i>
    <i r="1">
      <x v="15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11"/>
    </i>
    <i r="2">
      <x v="212"/>
    </i>
    <i r="2">
      <x v="213"/>
    </i>
    <i r="1">
      <x v="1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3"/>
    </i>
    <i r="2">
      <x v="45"/>
    </i>
    <i r="2">
      <x v="47"/>
    </i>
    <i r="2">
      <x v="49"/>
    </i>
    <i r="2">
      <x v="51"/>
    </i>
    <i r="2">
      <x v="53"/>
    </i>
    <i r="2">
      <x v="54"/>
    </i>
    <i r="2">
      <x v="55"/>
    </i>
    <i r="2">
      <x v="56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2"/>
    </i>
    <i r="2">
      <x v="131"/>
    </i>
    <i r="2">
      <x v="132"/>
    </i>
    <i r="2">
      <x v="134"/>
    </i>
    <i r="2">
      <x v="200"/>
    </i>
    <i r="2">
      <x v="210"/>
    </i>
    <i r="2">
      <x v="220"/>
    </i>
    <i r="2">
      <x v="221"/>
    </i>
    <i r="2">
      <x v="222"/>
    </i>
    <i r="2">
      <x v="224"/>
    </i>
    <i r="1">
      <x v="18"/>
    </i>
    <i r="2">
      <x v="160"/>
    </i>
    <i r="2">
      <x v="161"/>
    </i>
    <i r="2">
      <x v="162"/>
    </i>
    <i r="2">
      <x v="163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1">
      <x v="19"/>
    </i>
    <i r="2">
      <x v="159"/>
    </i>
    <i r="2">
      <x v="164"/>
    </i>
    <i r="2">
      <x v="165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1">
      <x v="20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1">
      <x v="21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t="grand">
      <x/>
    </i>
  </rowItems>
  <colFields count="1">
    <field x="1"/>
  </colFields>
  <colItems count="4">
    <i>
      <x/>
    </i>
    <i>
      <x v="1"/>
    </i>
    <i>
      <x v="5"/>
    </i>
    <i>
      <x v="6"/>
    </i>
  </colItems>
  <dataFields count="1">
    <dataField name="Sum of Budget" fld="7" baseField="0" baseItem="0" numFmtId="164"/>
  </dataFields>
  <formats count="7">
    <format dxfId="228">
      <pivotArea outline="0" collapsedLevelsAreSubtotals="1" fieldPosition="0"/>
    </format>
    <format dxfId="227">
      <pivotArea field="1" type="button" dataOnly="0" labelOnly="1" outline="0" axis="axisCol" fieldPosition="0"/>
    </format>
    <format dxfId="226">
      <pivotArea type="topRight" dataOnly="0" labelOnly="1" outline="0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Col="1" outline="0" fieldPosition="0"/>
    </format>
    <format dxfId="203">
      <pivotArea field="2" type="button" dataOnly="0" labelOnly="1" outline="0" axis="axisRow" fieldPosition="0"/>
    </format>
    <format dxfId="202">
      <pivotArea dataOnly="0" labelOnly="1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1"/>
              <x v="5"/>
              <x v="6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3289B-0F65-4EE3-A5D9-811A2265FE14}" name="PivotTable2" cacheId="10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263" firstHeaderRow="1" firstDataRow="2" firstDataCol="1"/>
  <pivotFields count="21">
    <pivotField showAll="0"/>
    <pivotField axis="axisCol" showAll="0">
      <items count="8">
        <item x="0"/>
        <item x="1"/>
        <item m="1" x="4"/>
        <item m="1" x="5"/>
        <item m="1" x="6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226">
        <item x="16"/>
        <item x="0"/>
        <item x="1"/>
        <item x="2"/>
        <item x="3"/>
        <item x="4"/>
        <item x="5"/>
        <item x="6"/>
        <item x="7"/>
        <item x="8"/>
        <item x="11"/>
        <item x="9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03"/>
        <item x="13"/>
        <item x="14"/>
        <item x="15"/>
        <item x="40"/>
        <item x="41"/>
        <item x="42"/>
        <item x="43"/>
        <item m="1" x="213"/>
        <item x="176"/>
        <item x="177"/>
        <item x="178"/>
        <item x="179"/>
        <item x="180"/>
        <item x="181"/>
        <item x="182"/>
        <item m="1" x="221"/>
        <item m="1" x="215"/>
        <item m="1" x="216"/>
        <item m="1" x="217"/>
        <item m="1" x="218"/>
        <item m="1" x="219"/>
        <item x="210"/>
        <item x="173"/>
        <item x="174"/>
        <item m="1" x="220"/>
        <item x="59"/>
        <item x="60"/>
        <item x="61"/>
        <item x="62"/>
        <item x="63"/>
        <item x="64"/>
        <item x="65"/>
        <item x="66"/>
        <item x="199"/>
        <item x="200"/>
        <item x="205"/>
        <item x="201"/>
        <item m="1" x="222"/>
        <item x="204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96"/>
        <item x="97"/>
        <item x="98"/>
        <item x="99"/>
        <item x="100"/>
        <item x="101"/>
        <item x="102"/>
        <item x="103"/>
        <item x="104"/>
        <item x="105"/>
        <item x="77"/>
        <item x="206"/>
        <item x="78"/>
        <item x="207"/>
        <item x="110"/>
        <item x="111"/>
        <item x="112"/>
        <item x="113"/>
        <item x="114"/>
        <item x="115"/>
        <item m="1" x="223"/>
        <item x="92"/>
        <item x="93"/>
        <item x="209"/>
        <item x="45"/>
        <item x="46"/>
        <item x="47"/>
        <item x="94"/>
        <item x="48"/>
        <item x="49"/>
        <item x="50"/>
        <item x="95"/>
        <item x="54"/>
        <item x="55"/>
        <item x="56"/>
        <item x="57"/>
        <item x="58"/>
        <item x="106"/>
        <item x="107"/>
        <item x="108"/>
        <item x="109"/>
        <item x="79"/>
        <item x="80"/>
        <item x="81"/>
        <item x="82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3"/>
        <item x="84"/>
        <item x="85"/>
        <item x="86"/>
        <item x="87"/>
        <item x="88"/>
        <item x="89"/>
        <item x="90"/>
        <item x="91"/>
        <item x="51"/>
        <item x="52"/>
        <item x="53"/>
        <item x="27"/>
        <item x="28"/>
        <item x="29"/>
        <item x="30"/>
        <item x="31"/>
        <item x="32"/>
        <item x="33"/>
        <item x="34"/>
        <item x="35"/>
        <item x="36"/>
        <item m="1" x="224"/>
        <item x="37"/>
        <item x="38"/>
        <item x="39"/>
        <item x="67"/>
        <item x="68"/>
        <item x="69"/>
        <item x="70"/>
        <item x="71"/>
        <item x="72"/>
        <item x="73"/>
        <item x="74"/>
        <item x="75"/>
        <item m="1" x="214"/>
        <item x="212"/>
        <item x="44"/>
        <item x="76"/>
        <item x="144"/>
        <item x="145"/>
        <item x="146"/>
        <item x="147"/>
        <item x="148"/>
        <item x="175"/>
        <item x="183"/>
        <item x="202"/>
        <item x="208"/>
        <item x="211"/>
        <item t="default"/>
      </items>
    </pivotField>
    <pivotField showAll="0"/>
    <pivotField dataField="1" showAll="0"/>
    <pivotField showAll="0"/>
    <pivotField axis="axisRow" showAll="0">
      <items count="19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5">
    <field x="15"/>
    <field x="16"/>
    <field x="2"/>
    <field x="9"/>
    <field x="5"/>
  </rowFields>
  <rowItems count="259">
    <i>
      <x/>
    </i>
    <i r="1">
      <x/>
    </i>
    <i r="2">
      <x v="1"/>
    </i>
    <i r="3">
      <x v="6"/>
    </i>
    <i r="4">
      <x v="97"/>
    </i>
    <i r="3">
      <x v="7"/>
    </i>
    <i r="4">
      <x v="103"/>
    </i>
    <i r="4">
      <x v="104"/>
    </i>
    <i r="4">
      <x v="105"/>
    </i>
    <i r="4">
      <x v="106"/>
    </i>
    <i r="4">
      <x v="109"/>
    </i>
    <i r="4">
      <x v="110"/>
    </i>
    <i r="4">
      <x v="111"/>
    </i>
    <i r="4">
      <x v="112"/>
    </i>
    <i r="3">
      <x v="8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223"/>
    </i>
    <i r="3">
      <x v="12"/>
    </i>
    <i r="4">
      <x v="144"/>
    </i>
    <i r="4">
      <x v="145"/>
    </i>
    <i r="4">
      <x v="146"/>
    </i>
    <i r="4">
      <x v="147"/>
    </i>
    <i r="1">
      <x v="1"/>
    </i>
    <i r="2">
      <x v="1"/>
    </i>
    <i r="3">
      <x v="10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135"/>
    </i>
    <i r="4">
      <x v="136"/>
    </i>
    <i r="4">
      <x v="137"/>
    </i>
    <i r="4">
      <x v="138"/>
    </i>
    <i r="4">
      <x v="139"/>
    </i>
    <i r="1">
      <x v="2"/>
    </i>
    <i r="2">
      <x/>
    </i>
    <i r="3">
      <x v="1"/>
    </i>
    <i r="4">
      <x v="5"/>
    </i>
    <i r="4">
      <x v="6"/>
    </i>
    <i r="4">
      <x v="7"/>
    </i>
    <i r="4">
      <x v="8"/>
    </i>
    <i r="3">
      <x v="2"/>
    </i>
    <i r="4">
      <x v="17"/>
    </i>
    <i r="3">
      <x v="3"/>
    </i>
    <i r="4">
      <x v="26"/>
    </i>
    <i r="4">
      <x v="27"/>
    </i>
    <i>
      <x v="1"/>
    </i>
    <i r="1">
      <x v="2"/>
    </i>
    <i r="2">
      <x/>
    </i>
    <i r="3">
      <x/>
    </i>
    <i r="4">
      <x v="1"/>
    </i>
    <i r="3">
      <x v="1"/>
    </i>
    <i r="4">
      <x v="2"/>
    </i>
    <i r="4">
      <x v="3"/>
    </i>
    <i r="4">
      <x v="4"/>
    </i>
    <i r="4">
      <x v="9"/>
    </i>
    <i r="4">
      <x v="10"/>
    </i>
    <i r="4">
      <x v="11"/>
    </i>
    <i r="4">
      <x v="12"/>
    </i>
    <i r="4">
      <x v="13"/>
    </i>
    <i r="4">
      <x v="212"/>
    </i>
    <i r="3">
      <x v="2"/>
    </i>
    <i r="4">
      <x/>
    </i>
    <i r="4">
      <x v="14"/>
    </i>
    <i r="4">
      <x v="15"/>
    </i>
    <i r="4">
      <x v="16"/>
    </i>
    <i r="3">
      <x v="3"/>
    </i>
    <i r="4">
      <x v="25"/>
    </i>
    <i r="3">
      <x v="4"/>
    </i>
    <i r="4">
      <x v="19"/>
    </i>
    <i r="4">
      <x v="20"/>
    </i>
    <i r="4">
      <x v="21"/>
    </i>
    <i r="4">
      <x v="22"/>
    </i>
    <i r="4">
      <x v="23"/>
    </i>
    <i r="4">
      <x v="24"/>
    </i>
    <i r="2">
      <x v="1"/>
    </i>
    <i r="3">
      <x v="5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7"/>
    </i>
    <i r="4">
      <x v="48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9"/>
    </i>
    <i r="4">
      <x v="85"/>
    </i>
    <i r="4">
      <x v="86"/>
    </i>
    <i r="4">
      <x v="87"/>
    </i>
    <i r="4">
      <x v="221"/>
    </i>
    <i r="3">
      <x v="6"/>
    </i>
    <i r="4">
      <x v="58"/>
    </i>
    <i r="4">
      <x v="59"/>
    </i>
    <i r="4">
      <x v="60"/>
    </i>
    <i r="4">
      <x v="61"/>
    </i>
    <i r="4">
      <x v="88"/>
    </i>
    <i r="4">
      <x v="89"/>
    </i>
    <i r="4">
      <x v="90"/>
    </i>
    <i r="4">
      <x v="91"/>
    </i>
    <i r="4">
      <x v="92"/>
    </i>
    <i r="4">
      <x v="94"/>
    </i>
    <i r="4">
      <x v="95"/>
    </i>
    <i r="4">
      <x v="96"/>
    </i>
    <i r="4">
      <x v="98"/>
    </i>
    <i r="4">
      <x v="99"/>
    </i>
    <i r="4">
      <x v="100"/>
    </i>
    <i r="4">
      <x v="101"/>
    </i>
    <i r="4">
      <x v="102"/>
    </i>
    <i r="3">
      <x v="9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3">
      <x v="11"/>
    </i>
    <i r="4">
      <x v="140"/>
    </i>
    <i r="4">
      <x v="141"/>
    </i>
    <i r="4">
      <x v="142"/>
    </i>
    <i r="4">
      <x v="143"/>
    </i>
    <i r="3">
      <x v="13"/>
    </i>
    <i r="4">
      <x v="46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4">
      <x v="175"/>
    </i>
    <i r="4">
      <x v="215"/>
    </i>
    <i r="4">
      <x v="216"/>
    </i>
    <i r="4">
      <x v="217"/>
    </i>
    <i r="4">
      <x v="218"/>
    </i>
    <i r="3">
      <x v="14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3">
      <x v="15"/>
    </i>
    <i r="4">
      <x v="185"/>
    </i>
    <i r="4">
      <x v="187"/>
    </i>
    <i r="3">
      <x v="16"/>
    </i>
    <i r="4">
      <x v="28"/>
    </i>
    <i r="4">
      <x v="29"/>
    </i>
    <i r="4">
      <x v="30"/>
    </i>
    <i r="4">
      <x v="31"/>
    </i>
    <i r="4">
      <x v="188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9"/>
    </i>
    <i r="4">
      <x v="200"/>
    </i>
    <i r="4">
      <x v="201"/>
    </i>
    <i r="3">
      <x v="17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>
      <x v="2"/>
    </i>
    <i r="1">
      <x v="2"/>
    </i>
    <i r="2">
      <x/>
    </i>
    <i r="3">
      <x v="2"/>
    </i>
    <i r="4">
      <x v="18"/>
    </i>
    <i r="2">
      <x v="1"/>
    </i>
    <i r="3">
      <x v="5"/>
    </i>
    <i r="4">
      <x v="33"/>
    </i>
    <i r="4">
      <x v="63"/>
    </i>
    <i r="4">
      <x v="78"/>
    </i>
    <i r="4">
      <x v="80"/>
    </i>
    <i r="4">
      <x v="81"/>
    </i>
    <i r="4">
      <x v="82"/>
    </i>
    <i r="4">
      <x v="83"/>
    </i>
    <i r="4">
      <x v="84"/>
    </i>
    <i r="4">
      <x v="220"/>
    </i>
    <i r="3">
      <x v="6"/>
    </i>
    <i r="4">
      <x v="93"/>
    </i>
    <i r="4">
      <x v="222"/>
    </i>
    <i r="3">
      <x v="7"/>
    </i>
    <i r="4">
      <x v="107"/>
    </i>
    <i r="4">
      <x v="108"/>
    </i>
    <i r="3">
      <x v="13"/>
    </i>
    <i r="4">
      <x v="219"/>
    </i>
    <i r="3">
      <x v="15"/>
    </i>
    <i r="4">
      <x v="186"/>
    </i>
    <i r="3">
      <x v="16"/>
    </i>
    <i r="4">
      <x v="189"/>
    </i>
    <i r="4">
      <x v="213"/>
    </i>
    <i r="4">
      <x v="224"/>
    </i>
    <i r="3">
      <x v="17"/>
    </i>
    <i r="4">
      <x v="214"/>
    </i>
    <i t="grand">
      <x/>
    </i>
  </rowItems>
  <colFields count="1">
    <field x="1"/>
  </colFields>
  <colItems count="4">
    <i>
      <x/>
    </i>
    <i>
      <x v="1"/>
    </i>
    <i>
      <x v="5"/>
    </i>
    <i>
      <x v="6"/>
    </i>
  </colItems>
  <dataFields count="1">
    <dataField name="Sum of Budget" fld="7" baseField="0" baseItem="0" numFmtId="166"/>
  </dataFields>
  <formats count="5">
    <format dxfId="223">
      <pivotArea outline="0" collapsedLevelsAreSubtotals="1" fieldPosition="0"/>
    </format>
    <format dxfId="222">
      <pivotArea field="1" type="button" dataOnly="0" labelOnly="1" outline="0" axis="axisCol" fieldPosition="0"/>
    </format>
    <format dxfId="221">
      <pivotArea type="topRight" dataOnly="0" labelOnly="1" outline="0" fieldPosition="0"/>
    </format>
    <format dxfId="220">
      <pivotArea dataOnly="0" labelOnly="1" fieldPosition="0">
        <references count="1">
          <reference field="1" count="0"/>
        </references>
      </pivotArea>
    </format>
    <format dxfId="21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A1CB-E1E2-4EB9-87CB-CA3141486A09}">
  <dimension ref="A1:Z834"/>
  <sheetViews>
    <sheetView topLeftCell="A816" workbookViewId="0">
      <selection activeCell="A835" sqref="A835:XFD1044"/>
    </sheetView>
  </sheetViews>
  <sheetFormatPr defaultRowHeight="15" x14ac:dyDescent="0.25"/>
  <cols>
    <col min="2" max="2" width="30.42578125" bestFit="1" customWidth="1"/>
    <col min="22" max="22" width="6.5703125" bestFit="1" customWidth="1"/>
    <col min="23" max="23" width="4" style="61" customWidth="1"/>
  </cols>
  <sheetData>
    <row r="1" spans="1:26" x14ac:dyDescent="0.25">
      <c r="A1" s="54" t="s">
        <v>0</v>
      </c>
      <c r="B1" s="54" t="s">
        <v>508</v>
      </c>
      <c r="C1" s="54" t="s">
        <v>2</v>
      </c>
      <c r="D1" s="54" t="s">
        <v>3</v>
      </c>
      <c r="E1" s="54" t="s">
        <v>449</v>
      </c>
      <c r="F1" s="54" t="s">
        <v>450</v>
      </c>
      <c r="G1" s="54" t="s">
        <v>451</v>
      </c>
      <c r="H1" s="54" t="s">
        <v>4</v>
      </c>
      <c r="I1" s="54" t="s">
        <v>613</v>
      </c>
      <c r="J1" s="54" t="s">
        <v>409</v>
      </c>
      <c r="K1" s="54" t="s">
        <v>550</v>
      </c>
      <c r="L1" s="54" t="s">
        <v>614</v>
      </c>
      <c r="M1" s="54" t="s">
        <v>551</v>
      </c>
      <c r="N1" s="54" t="s">
        <v>552</v>
      </c>
      <c r="O1" s="54" t="s">
        <v>410</v>
      </c>
      <c r="P1" s="54" t="s">
        <v>503</v>
      </c>
      <c r="Q1" s="54" t="s">
        <v>504</v>
      </c>
      <c r="R1" s="54" t="s">
        <v>553</v>
      </c>
      <c r="S1" s="54" t="s">
        <v>554</v>
      </c>
      <c r="T1" s="54" t="s">
        <v>555</v>
      </c>
      <c r="U1" s="54" t="s">
        <v>556</v>
      </c>
      <c r="V1" s="54" t="s">
        <v>625</v>
      </c>
      <c r="W1" s="60"/>
      <c r="X1" s="54" t="s">
        <v>618</v>
      </c>
      <c r="Y1" s="54">
        <v>0</v>
      </c>
    </row>
    <row r="2" spans="1:26" x14ac:dyDescent="0.25">
      <c r="A2">
        <v>2023</v>
      </c>
      <c r="B2" t="s">
        <v>448</v>
      </c>
      <c r="C2" t="s">
        <v>5</v>
      </c>
      <c r="D2" t="s">
        <v>188</v>
      </c>
      <c r="E2" t="s">
        <v>6</v>
      </c>
      <c r="F2" t="s">
        <v>6</v>
      </c>
      <c r="G2">
        <v>1</v>
      </c>
      <c r="H2">
        <v>14000</v>
      </c>
      <c r="I2" t="s">
        <v>448</v>
      </c>
      <c r="J2" t="s">
        <v>411</v>
      </c>
      <c r="K2" t="s">
        <v>411</v>
      </c>
      <c r="L2" t="s">
        <v>411</v>
      </c>
      <c r="M2" t="s">
        <v>411</v>
      </c>
      <c r="N2" t="s">
        <v>557</v>
      </c>
      <c r="O2" t="s">
        <v>412</v>
      </c>
      <c r="P2" t="s">
        <v>502</v>
      </c>
      <c r="Q2" t="s">
        <v>615</v>
      </c>
      <c r="R2" t="s">
        <v>558</v>
      </c>
      <c r="S2" t="s">
        <v>616</v>
      </c>
      <c r="T2" t="s">
        <v>559</v>
      </c>
      <c r="U2" t="s">
        <v>560</v>
      </c>
      <c r="V2">
        <v>1</v>
      </c>
      <c r="X2" t="str">
        <f>J2</f>
        <v>01 Classis Assessments</v>
      </c>
      <c r="Y2" s="5">
        <f>IF(X2=X1,Y1,Y1+1)</f>
        <v>1</v>
      </c>
    </row>
    <row r="3" spans="1:26" x14ac:dyDescent="0.25">
      <c r="A3">
        <v>2023</v>
      </c>
      <c r="B3" t="s">
        <v>448</v>
      </c>
      <c r="C3" t="s">
        <v>5</v>
      </c>
      <c r="D3" t="s">
        <v>189</v>
      </c>
      <c r="E3" t="s">
        <v>7</v>
      </c>
      <c r="F3" t="s">
        <v>7</v>
      </c>
      <c r="G3">
        <v>1</v>
      </c>
      <c r="H3">
        <v>335500</v>
      </c>
      <c r="I3" t="s">
        <v>448</v>
      </c>
      <c r="J3" t="s">
        <v>413</v>
      </c>
      <c r="K3" t="s">
        <v>413</v>
      </c>
      <c r="L3" t="s">
        <v>413</v>
      </c>
      <c r="M3" t="s">
        <v>413</v>
      </c>
      <c r="N3" t="s">
        <v>561</v>
      </c>
      <c r="O3" t="s">
        <v>412</v>
      </c>
      <c r="P3" t="s">
        <v>502</v>
      </c>
      <c r="Q3" t="s">
        <v>615</v>
      </c>
      <c r="R3" t="s">
        <v>558</v>
      </c>
      <c r="S3" t="s">
        <v>616</v>
      </c>
      <c r="T3" t="s">
        <v>559</v>
      </c>
      <c r="U3" t="s">
        <v>560</v>
      </c>
      <c r="V3">
        <v>2</v>
      </c>
      <c r="X3" t="str">
        <f t="shared" ref="X3:X66" si="0">J3</f>
        <v>02 Contributions</v>
      </c>
      <c r="Y3" s="5">
        <f t="shared" ref="Y3:Y66" si="1">IF(X3=X2,Y2,Y2+1)</f>
        <v>2</v>
      </c>
    </row>
    <row r="4" spans="1:26" x14ac:dyDescent="0.25">
      <c r="A4">
        <v>2023</v>
      </c>
      <c r="B4" t="s">
        <v>448</v>
      </c>
      <c r="C4" t="s">
        <v>5</v>
      </c>
      <c r="D4" t="s">
        <v>190</v>
      </c>
      <c r="E4" t="s">
        <v>8</v>
      </c>
      <c r="F4" t="s">
        <v>8</v>
      </c>
      <c r="G4">
        <v>1</v>
      </c>
      <c r="H4">
        <v>10000</v>
      </c>
      <c r="I4" t="s">
        <v>448</v>
      </c>
      <c r="J4" t="s">
        <v>413</v>
      </c>
      <c r="K4" t="s">
        <v>413</v>
      </c>
      <c r="L4" t="s">
        <v>413</v>
      </c>
      <c r="M4" t="s">
        <v>413</v>
      </c>
      <c r="N4" t="s">
        <v>557</v>
      </c>
      <c r="O4" t="s">
        <v>412</v>
      </c>
      <c r="P4" t="s">
        <v>502</v>
      </c>
      <c r="Q4" t="s">
        <v>615</v>
      </c>
      <c r="R4" t="s">
        <v>558</v>
      </c>
      <c r="S4" t="s">
        <v>616</v>
      </c>
      <c r="T4" t="s">
        <v>559</v>
      </c>
      <c r="U4" t="s">
        <v>560</v>
      </c>
      <c r="V4">
        <v>2</v>
      </c>
      <c r="X4" t="str">
        <f t="shared" si="0"/>
        <v>02 Contributions</v>
      </c>
      <c r="Y4" s="5">
        <f t="shared" si="1"/>
        <v>2</v>
      </c>
    </row>
    <row r="5" spans="1:26" x14ac:dyDescent="0.25">
      <c r="A5">
        <v>2023</v>
      </c>
      <c r="B5" t="s">
        <v>448</v>
      </c>
      <c r="C5" t="s">
        <v>5</v>
      </c>
      <c r="D5" t="s">
        <v>191</v>
      </c>
      <c r="E5" t="s">
        <v>9</v>
      </c>
      <c r="F5" t="s">
        <v>9</v>
      </c>
      <c r="G5">
        <v>1</v>
      </c>
      <c r="H5">
        <v>7000</v>
      </c>
      <c r="I5" t="s">
        <v>448</v>
      </c>
      <c r="J5" t="s">
        <v>413</v>
      </c>
      <c r="K5" t="s">
        <v>413</v>
      </c>
      <c r="L5" t="s">
        <v>413</v>
      </c>
      <c r="M5" t="s">
        <v>413</v>
      </c>
      <c r="N5" t="s">
        <v>557</v>
      </c>
      <c r="O5" t="s">
        <v>412</v>
      </c>
      <c r="P5" t="s">
        <v>502</v>
      </c>
      <c r="Q5" t="s">
        <v>615</v>
      </c>
      <c r="R5" t="s">
        <v>558</v>
      </c>
      <c r="S5" t="s">
        <v>616</v>
      </c>
      <c r="T5" t="s">
        <v>559</v>
      </c>
      <c r="U5" t="s">
        <v>560</v>
      </c>
      <c r="V5">
        <v>2</v>
      </c>
      <c r="X5" t="str">
        <f t="shared" si="0"/>
        <v>02 Contributions</v>
      </c>
      <c r="Y5" s="5">
        <f t="shared" si="1"/>
        <v>2</v>
      </c>
    </row>
    <row r="6" spans="1:26" x14ac:dyDescent="0.25">
      <c r="A6">
        <v>2023</v>
      </c>
      <c r="B6" t="s">
        <v>448</v>
      </c>
      <c r="C6" t="s">
        <v>5</v>
      </c>
      <c r="D6" t="s">
        <v>192</v>
      </c>
      <c r="E6" t="s">
        <v>193</v>
      </c>
      <c r="F6" t="s">
        <v>193</v>
      </c>
      <c r="G6">
        <v>1</v>
      </c>
      <c r="H6">
        <v>2500</v>
      </c>
      <c r="I6" t="s">
        <v>448</v>
      </c>
      <c r="J6" t="s">
        <v>413</v>
      </c>
      <c r="K6" t="s">
        <v>413</v>
      </c>
      <c r="L6" t="s">
        <v>413</v>
      </c>
      <c r="M6" t="s">
        <v>413</v>
      </c>
      <c r="N6" t="s">
        <v>557</v>
      </c>
      <c r="O6" t="s">
        <v>414</v>
      </c>
      <c r="P6" t="s">
        <v>466</v>
      </c>
      <c r="Q6" t="s">
        <v>615</v>
      </c>
      <c r="R6" t="s">
        <v>558</v>
      </c>
      <c r="S6" t="s">
        <v>616</v>
      </c>
      <c r="T6" t="s">
        <v>559</v>
      </c>
      <c r="U6" t="s">
        <v>562</v>
      </c>
      <c r="V6">
        <v>2</v>
      </c>
      <c r="X6" t="str">
        <f t="shared" si="0"/>
        <v>02 Contributions</v>
      </c>
      <c r="Y6" s="5">
        <f t="shared" si="1"/>
        <v>2</v>
      </c>
    </row>
    <row r="7" spans="1:26" x14ac:dyDescent="0.25">
      <c r="A7">
        <v>2023</v>
      </c>
      <c r="B7" t="s">
        <v>448</v>
      </c>
      <c r="C7" t="s">
        <v>5</v>
      </c>
      <c r="D7" t="s">
        <v>194</v>
      </c>
      <c r="E7" t="s">
        <v>415</v>
      </c>
      <c r="F7" t="s">
        <v>415</v>
      </c>
      <c r="G7">
        <v>1</v>
      </c>
      <c r="H7">
        <v>2500</v>
      </c>
      <c r="I7" t="s">
        <v>448</v>
      </c>
      <c r="J7" t="s">
        <v>413</v>
      </c>
      <c r="K7" t="s">
        <v>413</v>
      </c>
      <c r="L7" t="s">
        <v>413</v>
      </c>
      <c r="M7" t="s">
        <v>413</v>
      </c>
      <c r="N7" t="s">
        <v>557</v>
      </c>
      <c r="O7" t="s">
        <v>414</v>
      </c>
      <c r="P7" t="s">
        <v>466</v>
      </c>
      <c r="Q7" t="s">
        <v>615</v>
      </c>
      <c r="R7" t="s">
        <v>558</v>
      </c>
      <c r="S7" t="s">
        <v>616</v>
      </c>
      <c r="T7" t="s">
        <v>559</v>
      </c>
      <c r="U7" t="s">
        <v>562</v>
      </c>
      <c r="V7">
        <v>2</v>
      </c>
      <c r="X7" t="str">
        <f t="shared" si="0"/>
        <v>02 Contributions</v>
      </c>
      <c r="Y7" s="5">
        <f t="shared" si="1"/>
        <v>2</v>
      </c>
    </row>
    <row r="8" spans="1:26" x14ac:dyDescent="0.25">
      <c r="A8">
        <v>2023</v>
      </c>
      <c r="B8" t="s">
        <v>448</v>
      </c>
      <c r="C8" t="s">
        <v>5</v>
      </c>
      <c r="D8" t="s">
        <v>195</v>
      </c>
      <c r="E8" t="s">
        <v>196</v>
      </c>
      <c r="F8" t="s">
        <v>196</v>
      </c>
      <c r="G8">
        <v>1</v>
      </c>
      <c r="H8">
        <v>2500</v>
      </c>
      <c r="I8" t="s">
        <v>448</v>
      </c>
      <c r="J8" t="s">
        <v>413</v>
      </c>
      <c r="K8" t="s">
        <v>413</v>
      </c>
      <c r="L8" t="s">
        <v>413</v>
      </c>
      <c r="M8" t="s">
        <v>413</v>
      </c>
      <c r="N8" t="s">
        <v>557</v>
      </c>
      <c r="O8" t="s">
        <v>414</v>
      </c>
      <c r="P8" t="s">
        <v>466</v>
      </c>
      <c r="Q8" t="s">
        <v>615</v>
      </c>
      <c r="R8" t="s">
        <v>558</v>
      </c>
      <c r="S8" t="s">
        <v>616</v>
      </c>
      <c r="T8" t="s">
        <v>559</v>
      </c>
      <c r="U8" t="s">
        <v>562</v>
      </c>
      <c r="V8">
        <v>2</v>
      </c>
      <c r="X8" t="str">
        <f t="shared" si="0"/>
        <v>02 Contributions</v>
      </c>
      <c r="Y8" s="5">
        <f t="shared" si="1"/>
        <v>2</v>
      </c>
    </row>
    <row r="9" spans="1:26" x14ac:dyDescent="0.25">
      <c r="A9">
        <v>2023</v>
      </c>
      <c r="B9" t="s">
        <v>448</v>
      </c>
      <c r="C9" t="s">
        <v>5</v>
      </c>
      <c r="D9" t="s">
        <v>197</v>
      </c>
      <c r="E9" t="s">
        <v>198</v>
      </c>
      <c r="F9" t="s">
        <v>198</v>
      </c>
      <c r="G9">
        <v>1</v>
      </c>
      <c r="H9">
        <v>2500</v>
      </c>
      <c r="I9" t="s">
        <v>448</v>
      </c>
      <c r="J9" t="s">
        <v>413</v>
      </c>
      <c r="K9" t="s">
        <v>413</v>
      </c>
      <c r="L9" t="s">
        <v>413</v>
      </c>
      <c r="M9" t="s">
        <v>413</v>
      </c>
      <c r="N9" t="s">
        <v>557</v>
      </c>
      <c r="O9" t="s">
        <v>414</v>
      </c>
      <c r="P9" t="s">
        <v>466</v>
      </c>
      <c r="Q9" t="s">
        <v>615</v>
      </c>
      <c r="R9" t="s">
        <v>558</v>
      </c>
      <c r="S9" t="s">
        <v>616</v>
      </c>
      <c r="T9" t="s">
        <v>559</v>
      </c>
      <c r="U9" t="s">
        <v>560</v>
      </c>
      <c r="V9">
        <v>2</v>
      </c>
      <c r="X9" t="str">
        <f t="shared" si="0"/>
        <v>02 Contributions</v>
      </c>
      <c r="Y9" s="5">
        <f t="shared" si="1"/>
        <v>2</v>
      </c>
    </row>
    <row r="10" spans="1:26" x14ac:dyDescent="0.25">
      <c r="A10">
        <v>2023</v>
      </c>
      <c r="B10" t="s">
        <v>448</v>
      </c>
      <c r="C10" t="s">
        <v>5</v>
      </c>
      <c r="D10" t="s">
        <v>199</v>
      </c>
      <c r="E10" t="s">
        <v>10</v>
      </c>
      <c r="F10" t="s">
        <v>10</v>
      </c>
      <c r="G10">
        <v>1</v>
      </c>
      <c r="H10">
        <v>32500</v>
      </c>
      <c r="I10" t="s">
        <v>448</v>
      </c>
      <c r="J10" t="s">
        <v>413</v>
      </c>
      <c r="K10" t="s">
        <v>413</v>
      </c>
      <c r="L10" t="s">
        <v>413</v>
      </c>
      <c r="M10" t="s">
        <v>413</v>
      </c>
      <c r="N10" t="s">
        <v>561</v>
      </c>
      <c r="O10" t="s">
        <v>412</v>
      </c>
      <c r="P10" t="s">
        <v>502</v>
      </c>
      <c r="Q10" t="s">
        <v>615</v>
      </c>
      <c r="R10" t="s">
        <v>558</v>
      </c>
      <c r="S10" t="s">
        <v>616</v>
      </c>
      <c r="T10" t="s">
        <v>559</v>
      </c>
      <c r="U10" t="s">
        <v>560</v>
      </c>
      <c r="V10">
        <v>2</v>
      </c>
      <c r="X10" t="str">
        <f t="shared" si="0"/>
        <v>02 Contributions</v>
      </c>
      <c r="Y10" s="5">
        <f t="shared" si="1"/>
        <v>2</v>
      </c>
      <c r="Z10" s="5"/>
    </row>
    <row r="11" spans="1:26" x14ac:dyDescent="0.25">
      <c r="A11">
        <v>2023</v>
      </c>
      <c r="B11" t="s">
        <v>448</v>
      </c>
      <c r="C11" t="s">
        <v>5</v>
      </c>
      <c r="D11" t="s">
        <v>201</v>
      </c>
      <c r="E11" t="s">
        <v>465</v>
      </c>
      <c r="F11" t="s">
        <v>465</v>
      </c>
      <c r="G11">
        <v>1</v>
      </c>
      <c r="H11">
        <v>200</v>
      </c>
      <c r="I11" t="s">
        <v>448</v>
      </c>
      <c r="J11" t="s">
        <v>413</v>
      </c>
      <c r="K11" t="s">
        <v>413</v>
      </c>
      <c r="L11" t="s">
        <v>413</v>
      </c>
      <c r="M11" t="s">
        <v>413</v>
      </c>
      <c r="N11" t="s">
        <v>557</v>
      </c>
      <c r="O11" t="s">
        <v>412</v>
      </c>
      <c r="P11" t="s">
        <v>502</v>
      </c>
      <c r="Q11" t="s">
        <v>615</v>
      </c>
      <c r="R11" t="s">
        <v>558</v>
      </c>
      <c r="S11" t="s">
        <v>616</v>
      </c>
      <c r="T11" t="s">
        <v>559</v>
      </c>
      <c r="U11" t="s">
        <v>560</v>
      </c>
      <c r="V11">
        <v>2</v>
      </c>
      <c r="X11" t="str">
        <f t="shared" si="0"/>
        <v>02 Contributions</v>
      </c>
      <c r="Y11" s="5">
        <f t="shared" si="1"/>
        <v>2</v>
      </c>
      <c r="Z11" s="5"/>
    </row>
    <row r="12" spans="1:26" x14ac:dyDescent="0.25">
      <c r="A12">
        <v>2023</v>
      </c>
      <c r="B12" t="s">
        <v>448</v>
      </c>
      <c r="C12" t="s">
        <v>5</v>
      </c>
      <c r="D12" t="s">
        <v>202</v>
      </c>
      <c r="E12" t="s">
        <v>11</v>
      </c>
      <c r="F12" t="s">
        <v>11</v>
      </c>
      <c r="G12">
        <v>1</v>
      </c>
      <c r="H12">
        <v>200</v>
      </c>
      <c r="I12" t="s">
        <v>448</v>
      </c>
      <c r="J12" t="s">
        <v>413</v>
      </c>
      <c r="K12" t="s">
        <v>413</v>
      </c>
      <c r="L12" t="s">
        <v>413</v>
      </c>
      <c r="M12" t="s">
        <v>413</v>
      </c>
      <c r="N12" t="s">
        <v>557</v>
      </c>
      <c r="O12" t="s">
        <v>412</v>
      </c>
      <c r="P12" t="s">
        <v>502</v>
      </c>
      <c r="Q12" t="s">
        <v>615</v>
      </c>
      <c r="R12" t="s">
        <v>558</v>
      </c>
      <c r="S12" t="s">
        <v>616</v>
      </c>
      <c r="T12" t="s">
        <v>559</v>
      </c>
      <c r="U12" t="s">
        <v>560</v>
      </c>
      <c r="V12">
        <v>2</v>
      </c>
      <c r="X12" t="str">
        <f t="shared" si="0"/>
        <v>02 Contributions</v>
      </c>
      <c r="Y12" s="5">
        <f t="shared" si="1"/>
        <v>2</v>
      </c>
      <c r="Z12" s="5"/>
    </row>
    <row r="13" spans="1:26" x14ac:dyDescent="0.25">
      <c r="A13">
        <v>2023</v>
      </c>
      <c r="B13" t="s">
        <v>448</v>
      </c>
      <c r="C13" t="s">
        <v>5</v>
      </c>
      <c r="D13" t="s">
        <v>200</v>
      </c>
      <c r="E13" t="s">
        <v>12</v>
      </c>
      <c r="F13" t="s">
        <v>12</v>
      </c>
      <c r="G13">
        <v>1</v>
      </c>
      <c r="H13">
        <v>8000</v>
      </c>
      <c r="I13" t="s">
        <v>448</v>
      </c>
      <c r="J13" t="s">
        <v>413</v>
      </c>
      <c r="K13" t="s">
        <v>413</v>
      </c>
      <c r="L13" t="s">
        <v>413</v>
      </c>
      <c r="M13" t="s">
        <v>413</v>
      </c>
      <c r="N13" t="s">
        <v>557</v>
      </c>
      <c r="O13" t="s">
        <v>416</v>
      </c>
      <c r="P13" t="s">
        <v>502</v>
      </c>
      <c r="Q13" t="s">
        <v>615</v>
      </c>
      <c r="R13" t="s">
        <v>558</v>
      </c>
      <c r="S13" t="s">
        <v>616</v>
      </c>
      <c r="T13" t="s">
        <v>563</v>
      </c>
      <c r="U13" t="s">
        <v>560</v>
      </c>
      <c r="V13">
        <v>2</v>
      </c>
      <c r="X13" t="str">
        <f t="shared" si="0"/>
        <v>02 Contributions</v>
      </c>
      <c r="Y13" s="5">
        <f t="shared" si="1"/>
        <v>2</v>
      </c>
      <c r="Z13" s="5"/>
    </row>
    <row r="14" spans="1:26" x14ac:dyDescent="0.25">
      <c r="A14">
        <v>2023</v>
      </c>
      <c r="B14" t="s">
        <v>448</v>
      </c>
      <c r="C14" t="s">
        <v>5</v>
      </c>
      <c r="D14" t="s">
        <v>417</v>
      </c>
      <c r="E14" t="s">
        <v>13</v>
      </c>
      <c r="F14" t="s">
        <v>13</v>
      </c>
      <c r="G14">
        <v>1</v>
      </c>
      <c r="H14">
        <v>0</v>
      </c>
      <c r="I14" t="s">
        <v>448</v>
      </c>
      <c r="J14" t="s">
        <v>413</v>
      </c>
      <c r="K14" t="s">
        <v>413</v>
      </c>
      <c r="L14" t="s">
        <v>413</v>
      </c>
      <c r="M14" t="s">
        <v>413</v>
      </c>
      <c r="N14" t="s">
        <v>557</v>
      </c>
      <c r="O14" t="s">
        <v>412</v>
      </c>
      <c r="P14" t="s">
        <v>502</v>
      </c>
      <c r="Q14" t="s">
        <v>615</v>
      </c>
      <c r="R14" t="s">
        <v>558</v>
      </c>
      <c r="S14" t="s">
        <v>616</v>
      </c>
      <c r="T14" t="s">
        <v>563</v>
      </c>
      <c r="U14" t="s">
        <v>560</v>
      </c>
      <c r="V14">
        <v>2</v>
      </c>
      <c r="X14" t="str">
        <f t="shared" si="0"/>
        <v>02 Contributions</v>
      </c>
      <c r="Y14" s="5">
        <f t="shared" si="1"/>
        <v>2</v>
      </c>
      <c r="Z14" s="5"/>
    </row>
    <row r="15" spans="1:26" x14ac:dyDescent="0.25">
      <c r="A15">
        <v>2023</v>
      </c>
      <c r="B15" t="s">
        <v>448</v>
      </c>
      <c r="C15" t="s">
        <v>5</v>
      </c>
      <c r="D15" t="s">
        <v>418</v>
      </c>
      <c r="E15" t="s">
        <v>14</v>
      </c>
      <c r="F15" t="s">
        <v>14</v>
      </c>
      <c r="G15">
        <v>1</v>
      </c>
      <c r="H15">
        <v>66000</v>
      </c>
      <c r="I15" t="s">
        <v>448</v>
      </c>
      <c r="J15" t="s">
        <v>419</v>
      </c>
      <c r="K15" t="s">
        <v>419</v>
      </c>
      <c r="L15" t="s">
        <v>419</v>
      </c>
      <c r="M15" t="s">
        <v>419</v>
      </c>
      <c r="N15" t="s">
        <v>564</v>
      </c>
      <c r="O15" t="s">
        <v>412</v>
      </c>
      <c r="P15" t="s">
        <v>502</v>
      </c>
      <c r="Q15" t="s">
        <v>615</v>
      </c>
      <c r="R15" t="s">
        <v>558</v>
      </c>
      <c r="S15" t="s">
        <v>616</v>
      </c>
      <c r="T15" t="s">
        <v>563</v>
      </c>
      <c r="U15" t="s">
        <v>560</v>
      </c>
      <c r="V15">
        <v>4</v>
      </c>
      <c r="X15" t="str">
        <f t="shared" si="0"/>
        <v>04 Covenant Income</v>
      </c>
      <c r="Y15" s="5">
        <f t="shared" si="1"/>
        <v>3</v>
      </c>
      <c r="Z15" s="5"/>
    </row>
    <row r="16" spans="1:26" x14ac:dyDescent="0.25">
      <c r="A16">
        <v>2023</v>
      </c>
      <c r="B16" t="s">
        <v>448</v>
      </c>
      <c r="C16" t="s">
        <v>5</v>
      </c>
      <c r="D16" t="s">
        <v>420</v>
      </c>
      <c r="E16" t="s">
        <v>15</v>
      </c>
      <c r="F16" t="s">
        <v>15</v>
      </c>
      <c r="G16">
        <v>1</v>
      </c>
      <c r="H16">
        <v>62520</v>
      </c>
      <c r="I16" t="s">
        <v>448</v>
      </c>
      <c r="J16" t="s">
        <v>419</v>
      </c>
      <c r="K16" t="s">
        <v>419</v>
      </c>
      <c r="L16" t="s">
        <v>419</v>
      </c>
      <c r="M16" t="s">
        <v>419</v>
      </c>
      <c r="N16" t="s">
        <v>564</v>
      </c>
      <c r="O16" t="s">
        <v>416</v>
      </c>
      <c r="P16" t="s">
        <v>466</v>
      </c>
      <c r="Q16" t="s">
        <v>615</v>
      </c>
      <c r="R16" t="s">
        <v>558</v>
      </c>
      <c r="S16" t="s">
        <v>616</v>
      </c>
      <c r="T16" t="s">
        <v>563</v>
      </c>
      <c r="U16" t="s">
        <v>560</v>
      </c>
      <c r="V16">
        <v>4</v>
      </c>
      <c r="X16" t="str">
        <f t="shared" si="0"/>
        <v>04 Covenant Income</v>
      </c>
      <c r="Y16" s="5">
        <f t="shared" si="1"/>
        <v>3</v>
      </c>
      <c r="Z16" s="5"/>
    </row>
    <row r="17" spans="1:26" x14ac:dyDescent="0.25">
      <c r="A17">
        <v>2023</v>
      </c>
      <c r="B17" t="s">
        <v>448</v>
      </c>
      <c r="C17" t="s">
        <v>5</v>
      </c>
      <c r="D17" t="s">
        <v>421</v>
      </c>
      <c r="E17" t="s">
        <v>16</v>
      </c>
      <c r="F17" t="s">
        <v>16</v>
      </c>
      <c r="G17">
        <v>1</v>
      </c>
      <c r="H17">
        <v>100000</v>
      </c>
      <c r="I17" t="s">
        <v>448</v>
      </c>
      <c r="J17" t="s">
        <v>419</v>
      </c>
      <c r="K17" t="s">
        <v>419</v>
      </c>
      <c r="L17" t="s">
        <v>419</v>
      </c>
      <c r="M17" t="s">
        <v>419</v>
      </c>
      <c r="N17" t="s">
        <v>564</v>
      </c>
      <c r="O17" t="s">
        <v>416</v>
      </c>
      <c r="P17" t="s">
        <v>466</v>
      </c>
      <c r="Q17" t="s">
        <v>615</v>
      </c>
      <c r="R17" t="s">
        <v>558</v>
      </c>
      <c r="S17" t="s">
        <v>616</v>
      </c>
      <c r="T17" t="s">
        <v>563</v>
      </c>
      <c r="U17" t="s">
        <v>560</v>
      </c>
      <c r="V17">
        <v>4</v>
      </c>
      <c r="X17" t="str">
        <f t="shared" si="0"/>
        <v>04 Covenant Income</v>
      </c>
      <c r="Y17" s="5">
        <f t="shared" si="1"/>
        <v>3</v>
      </c>
      <c r="Z17" s="5"/>
    </row>
    <row r="18" spans="1:26" x14ac:dyDescent="0.25">
      <c r="A18">
        <v>2023</v>
      </c>
      <c r="B18" t="s">
        <v>448</v>
      </c>
      <c r="C18" t="s">
        <v>5</v>
      </c>
      <c r="D18" t="s">
        <v>459</v>
      </c>
      <c r="E18" t="s">
        <v>460</v>
      </c>
      <c r="F18" t="s">
        <v>460</v>
      </c>
      <c r="G18">
        <v>1</v>
      </c>
      <c r="H18">
        <v>175700</v>
      </c>
      <c r="I18" t="s">
        <v>448</v>
      </c>
      <c r="J18" t="s">
        <v>422</v>
      </c>
      <c r="K18" t="s">
        <v>422</v>
      </c>
      <c r="L18" t="s">
        <v>422</v>
      </c>
      <c r="M18" t="s">
        <v>422</v>
      </c>
      <c r="N18" t="s">
        <v>565</v>
      </c>
      <c r="O18" t="s">
        <v>412</v>
      </c>
      <c r="P18" t="s">
        <v>502</v>
      </c>
      <c r="Q18" t="s">
        <v>615</v>
      </c>
      <c r="R18" t="s">
        <v>558</v>
      </c>
      <c r="S18" t="s">
        <v>616</v>
      </c>
      <c r="T18" t="s">
        <v>563</v>
      </c>
      <c r="U18" t="s">
        <v>566</v>
      </c>
      <c r="V18">
        <v>3</v>
      </c>
      <c r="X18" t="str">
        <f t="shared" si="0"/>
        <v>03 Investment Income</v>
      </c>
      <c r="Y18" s="5">
        <f t="shared" si="1"/>
        <v>4</v>
      </c>
      <c r="Z18" s="5"/>
    </row>
    <row r="19" spans="1:26" x14ac:dyDescent="0.25">
      <c r="A19">
        <v>2023</v>
      </c>
      <c r="B19" t="s">
        <v>448</v>
      </c>
      <c r="C19" t="s">
        <v>5</v>
      </c>
      <c r="D19" t="s">
        <v>203</v>
      </c>
      <c r="E19" t="s">
        <v>17</v>
      </c>
      <c r="F19" t="s">
        <v>17</v>
      </c>
      <c r="G19">
        <v>1</v>
      </c>
      <c r="H19">
        <v>188500</v>
      </c>
      <c r="I19" t="s">
        <v>448</v>
      </c>
      <c r="J19" t="s">
        <v>422</v>
      </c>
      <c r="K19" t="s">
        <v>422</v>
      </c>
      <c r="L19" t="s">
        <v>422</v>
      </c>
      <c r="M19" t="s">
        <v>422</v>
      </c>
      <c r="N19" t="s">
        <v>565</v>
      </c>
      <c r="O19" t="s">
        <v>412</v>
      </c>
      <c r="P19" t="s">
        <v>502</v>
      </c>
      <c r="Q19" t="s">
        <v>615</v>
      </c>
      <c r="R19" t="s">
        <v>558</v>
      </c>
      <c r="S19" t="s">
        <v>616</v>
      </c>
      <c r="T19" t="s">
        <v>563</v>
      </c>
      <c r="U19" t="s">
        <v>560</v>
      </c>
      <c r="V19">
        <v>3</v>
      </c>
      <c r="X19" t="str">
        <f t="shared" si="0"/>
        <v>03 Investment Income</v>
      </c>
      <c r="Y19" s="5">
        <f t="shared" si="1"/>
        <v>4</v>
      </c>
      <c r="Z19" s="5"/>
    </row>
    <row r="20" spans="1:26" x14ac:dyDescent="0.25">
      <c r="A20">
        <v>2023</v>
      </c>
      <c r="B20" t="s">
        <v>448</v>
      </c>
      <c r="C20" t="s">
        <v>5</v>
      </c>
      <c r="D20" t="s">
        <v>204</v>
      </c>
      <c r="E20" t="s">
        <v>18</v>
      </c>
      <c r="F20" t="s">
        <v>18</v>
      </c>
      <c r="G20">
        <v>1</v>
      </c>
      <c r="H20">
        <v>140000</v>
      </c>
      <c r="I20" t="s">
        <v>448</v>
      </c>
      <c r="J20" t="s">
        <v>422</v>
      </c>
      <c r="K20" t="s">
        <v>422</v>
      </c>
      <c r="L20" t="s">
        <v>422</v>
      </c>
      <c r="M20" t="s">
        <v>422</v>
      </c>
      <c r="N20" t="s">
        <v>567</v>
      </c>
      <c r="O20" t="s">
        <v>412</v>
      </c>
      <c r="P20" t="s">
        <v>502</v>
      </c>
      <c r="Q20" t="s">
        <v>615</v>
      </c>
      <c r="R20" t="s">
        <v>558</v>
      </c>
      <c r="S20" t="s">
        <v>616</v>
      </c>
      <c r="T20" t="s">
        <v>563</v>
      </c>
      <c r="U20" t="s">
        <v>560</v>
      </c>
      <c r="V20">
        <v>3</v>
      </c>
      <c r="X20" t="str">
        <f t="shared" si="0"/>
        <v>03 Investment Income</v>
      </c>
      <c r="Y20" s="5">
        <f t="shared" si="1"/>
        <v>4</v>
      </c>
      <c r="Z20" s="5"/>
    </row>
    <row r="21" spans="1:26" x14ac:dyDescent="0.25">
      <c r="A21">
        <v>2023</v>
      </c>
      <c r="B21" t="s">
        <v>448</v>
      </c>
      <c r="C21" t="s">
        <v>5</v>
      </c>
      <c r="D21" t="s">
        <v>205</v>
      </c>
      <c r="E21" t="s">
        <v>19</v>
      </c>
      <c r="F21" t="s">
        <v>19</v>
      </c>
      <c r="G21">
        <v>1</v>
      </c>
      <c r="H21">
        <v>16922</v>
      </c>
      <c r="I21" t="s">
        <v>448</v>
      </c>
      <c r="J21" t="s">
        <v>422</v>
      </c>
      <c r="K21" t="s">
        <v>422</v>
      </c>
      <c r="L21" t="s">
        <v>422</v>
      </c>
      <c r="M21" t="s">
        <v>422</v>
      </c>
      <c r="N21" t="s">
        <v>567</v>
      </c>
      <c r="O21" t="s">
        <v>412</v>
      </c>
      <c r="P21" t="s">
        <v>502</v>
      </c>
      <c r="Q21" t="s">
        <v>615</v>
      </c>
      <c r="R21" t="s">
        <v>558</v>
      </c>
      <c r="S21" t="s">
        <v>616</v>
      </c>
      <c r="T21" t="s">
        <v>563</v>
      </c>
      <c r="U21" t="s">
        <v>560</v>
      </c>
      <c r="V21">
        <v>3</v>
      </c>
      <c r="X21" t="str">
        <f t="shared" si="0"/>
        <v>03 Investment Income</v>
      </c>
      <c r="Y21" s="5">
        <f t="shared" si="1"/>
        <v>4</v>
      </c>
      <c r="Z21" s="5"/>
    </row>
    <row r="22" spans="1:26" x14ac:dyDescent="0.25">
      <c r="A22">
        <v>2023</v>
      </c>
      <c r="B22" t="s">
        <v>448</v>
      </c>
      <c r="C22" t="s">
        <v>5</v>
      </c>
      <c r="D22" t="s">
        <v>206</v>
      </c>
      <c r="E22" t="s">
        <v>20</v>
      </c>
      <c r="F22" t="s">
        <v>20</v>
      </c>
      <c r="G22">
        <v>1</v>
      </c>
      <c r="H22">
        <v>34600</v>
      </c>
      <c r="I22" t="s">
        <v>448</v>
      </c>
      <c r="J22" t="s">
        <v>422</v>
      </c>
      <c r="K22" t="s">
        <v>422</v>
      </c>
      <c r="L22" t="s">
        <v>422</v>
      </c>
      <c r="M22" t="s">
        <v>422</v>
      </c>
      <c r="N22" t="s">
        <v>568</v>
      </c>
      <c r="O22" t="s">
        <v>423</v>
      </c>
      <c r="P22" t="s">
        <v>466</v>
      </c>
      <c r="Q22" t="s">
        <v>615</v>
      </c>
      <c r="R22" t="s">
        <v>558</v>
      </c>
      <c r="S22" t="s">
        <v>616</v>
      </c>
      <c r="T22" t="s">
        <v>563</v>
      </c>
      <c r="U22" t="s">
        <v>560</v>
      </c>
      <c r="V22">
        <v>3</v>
      </c>
      <c r="X22" t="str">
        <f t="shared" si="0"/>
        <v>03 Investment Income</v>
      </c>
      <c r="Y22" s="5">
        <f t="shared" si="1"/>
        <v>4</v>
      </c>
      <c r="Z22" s="5"/>
    </row>
    <row r="23" spans="1:26" x14ac:dyDescent="0.25">
      <c r="A23">
        <v>2023</v>
      </c>
      <c r="B23" t="s">
        <v>448</v>
      </c>
      <c r="C23" t="s">
        <v>5</v>
      </c>
      <c r="D23" t="s">
        <v>424</v>
      </c>
      <c r="E23" t="s">
        <v>21</v>
      </c>
      <c r="F23" t="s">
        <v>21</v>
      </c>
      <c r="G23">
        <v>1</v>
      </c>
      <c r="H23">
        <v>22350</v>
      </c>
      <c r="I23" t="s">
        <v>448</v>
      </c>
      <c r="J23" t="s">
        <v>422</v>
      </c>
      <c r="K23" t="s">
        <v>422</v>
      </c>
      <c r="L23" t="s">
        <v>422</v>
      </c>
      <c r="M23" t="s">
        <v>422</v>
      </c>
      <c r="N23" t="s">
        <v>569</v>
      </c>
      <c r="O23" t="s">
        <v>425</v>
      </c>
      <c r="P23" t="s">
        <v>473</v>
      </c>
      <c r="Q23" t="s">
        <v>615</v>
      </c>
      <c r="R23" t="s">
        <v>558</v>
      </c>
      <c r="S23" t="s">
        <v>616</v>
      </c>
      <c r="T23" t="s">
        <v>563</v>
      </c>
      <c r="U23" t="s">
        <v>560</v>
      </c>
      <c r="V23">
        <v>3</v>
      </c>
      <c r="X23" t="str">
        <f t="shared" si="0"/>
        <v>03 Investment Income</v>
      </c>
      <c r="Y23" s="5">
        <f t="shared" si="1"/>
        <v>4</v>
      </c>
      <c r="Z23" s="5"/>
    </row>
    <row r="24" spans="1:26" x14ac:dyDescent="0.25">
      <c r="A24">
        <v>2023</v>
      </c>
      <c r="B24" t="s">
        <v>448</v>
      </c>
      <c r="C24" t="s">
        <v>5</v>
      </c>
      <c r="D24" t="s">
        <v>207</v>
      </c>
      <c r="E24" t="s">
        <v>22</v>
      </c>
      <c r="F24" t="s">
        <v>22</v>
      </c>
      <c r="G24">
        <v>1</v>
      </c>
      <c r="H24">
        <v>10000</v>
      </c>
      <c r="I24" t="s">
        <v>448</v>
      </c>
      <c r="J24" t="s">
        <v>426</v>
      </c>
      <c r="K24" t="s">
        <v>426</v>
      </c>
      <c r="L24" t="s">
        <v>426</v>
      </c>
      <c r="M24" t="s">
        <v>426</v>
      </c>
      <c r="N24" t="s">
        <v>570</v>
      </c>
      <c r="O24" t="s">
        <v>412</v>
      </c>
      <c r="P24" t="s">
        <v>502</v>
      </c>
      <c r="Q24" t="s">
        <v>615</v>
      </c>
      <c r="R24" t="s">
        <v>558</v>
      </c>
      <c r="S24" t="s">
        <v>616</v>
      </c>
      <c r="T24" t="s">
        <v>563</v>
      </c>
      <c r="U24" t="s">
        <v>560</v>
      </c>
      <c r="V24">
        <v>5</v>
      </c>
      <c r="X24" t="str">
        <f t="shared" si="0"/>
        <v>05 Other Income</v>
      </c>
      <c r="Y24" s="5">
        <f t="shared" si="1"/>
        <v>5</v>
      </c>
      <c r="Z24" s="5"/>
    </row>
    <row r="25" spans="1:26" x14ac:dyDescent="0.25">
      <c r="A25">
        <v>2023</v>
      </c>
      <c r="B25" t="s">
        <v>448</v>
      </c>
      <c r="C25" t="s">
        <v>5</v>
      </c>
      <c r="D25" t="s">
        <v>208</v>
      </c>
      <c r="E25" t="s">
        <v>23</v>
      </c>
      <c r="F25" t="s">
        <v>23</v>
      </c>
      <c r="G25">
        <v>1</v>
      </c>
      <c r="H25">
        <v>3000</v>
      </c>
      <c r="I25" t="s">
        <v>448</v>
      </c>
      <c r="J25" t="s">
        <v>426</v>
      </c>
      <c r="K25" t="s">
        <v>426</v>
      </c>
      <c r="L25" t="s">
        <v>426</v>
      </c>
      <c r="M25" t="s">
        <v>426</v>
      </c>
      <c r="N25" t="s">
        <v>570</v>
      </c>
      <c r="O25" t="s">
        <v>412</v>
      </c>
      <c r="P25" t="s">
        <v>502</v>
      </c>
      <c r="Q25" t="s">
        <v>615</v>
      </c>
      <c r="R25" t="s">
        <v>558</v>
      </c>
      <c r="S25" t="s">
        <v>616</v>
      </c>
      <c r="T25" t="s">
        <v>563</v>
      </c>
      <c r="U25" t="s">
        <v>560</v>
      </c>
      <c r="V25">
        <v>5</v>
      </c>
      <c r="X25" t="str">
        <f t="shared" si="0"/>
        <v>05 Other Income</v>
      </c>
      <c r="Y25" s="5">
        <f t="shared" si="1"/>
        <v>5</v>
      </c>
      <c r="Z25" s="5"/>
    </row>
    <row r="26" spans="1:26" x14ac:dyDescent="0.25">
      <c r="A26">
        <v>2023</v>
      </c>
      <c r="B26" t="s">
        <v>448</v>
      </c>
      <c r="C26" t="s">
        <v>5</v>
      </c>
      <c r="D26" t="s">
        <v>209</v>
      </c>
      <c r="E26" t="s">
        <v>24</v>
      </c>
      <c r="F26" t="s">
        <v>24</v>
      </c>
      <c r="G26">
        <v>1</v>
      </c>
      <c r="H26">
        <v>13800</v>
      </c>
      <c r="I26" t="s">
        <v>448</v>
      </c>
      <c r="J26" t="s">
        <v>426</v>
      </c>
      <c r="K26" t="s">
        <v>426</v>
      </c>
      <c r="L26" t="s">
        <v>426</v>
      </c>
      <c r="M26" t="s">
        <v>426</v>
      </c>
      <c r="N26" t="s">
        <v>570</v>
      </c>
      <c r="O26" t="s">
        <v>412</v>
      </c>
      <c r="P26" t="s">
        <v>502</v>
      </c>
      <c r="Q26" t="s">
        <v>615</v>
      </c>
      <c r="R26" t="s">
        <v>558</v>
      </c>
      <c r="S26" t="s">
        <v>616</v>
      </c>
      <c r="T26" t="s">
        <v>563</v>
      </c>
      <c r="U26" t="s">
        <v>560</v>
      </c>
      <c r="V26">
        <v>5</v>
      </c>
      <c r="X26" t="str">
        <f t="shared" si="0"/>
        <v>05 Other Income</v>
      </c>
      <c r="Y26" s="5">
        <f t="shared" si="1"/>
        <v>5</v>
      </c>
      <c r="Z26" s="5"/>
    </row>
    <row r="27" spans="1:26" x14ac:dyDescent="0.25">
      <c r="A27">
        <v>2023</v>
      </c>
      <c r="B27" t="s">
        <v>448</v>
      </c>
      <c r="C27" t="s">
        <v>5</v>
      </c>
      <c r="D27" t="s">
        <v>210</v>
      </c>
      <c r="E27" t="s">
        <v>211</v>
      </c>
      <c r="F27" t="s">
        <v>211</v>
      </c>
      <c r="G27">
        <v>1</v>
      </c>
      <c r="H27">
        <v>1100</v>
      </c>
      <c r="I27" t="s">
        <v>448</v>
      </c>
      <c r="J27" t="s">
        <v>426</v>
      </c>
      <c r="K27" t="s">
        <v>426</v>
      </c>
      <c r="L27" t="s">
        <v>426</v>
      </c>
      <c r="M27" t="s">
        <v>426</v>
      </c>
      <c r="N27" t="s">
        <v>570</v>
      </c>
      <c r="O27" t="s">
        <v>412</v>
      </c>
      <c r="P27" t="s">
        <v>502</v>
      </c>
      <c r="Q27" t="s">
        <v>615</v>
      </c>
      <c r="R27" t="s">
        <v>558</v>
      </c>
      <c r="S27" t="s">
        <v>616</v>
      </c>
      <c r="T27" t="s">
        <v>563</v>
      </c>
      <c r="U27" t="s">
        <v>560</v>
      </c>
      <c r="V27">
        <v>5</v>
      </c>
      <c r="X27" t="str">
        <f t="shared" si="0"/>
        <v>05 Other Income</v>
      </c>
      <c r="Y27" s="5">
        <f t="shared" si="1"/>
        <v>5</v>
      </c>
    </row>
    <row r="28" spans="1:26" x14ac:dyDescent="0.25">
      <c r="A28">
        <v>2023</v>
      </c>
      <c r="B28" t="s">
        <v>448</v>
      </c>
      <c r="C28" t="s">
        <v>5</v>
      </c>
      <c r="D28" t="s">
        <v>212</v>
      </c>
      <c r="E28" t="s">
        <v>25</v>
      </c>
      <c r="F28" t="s">
        <v>25</v>
      </c>
      <c r="G28">
        <v>1</v>
      </c>
      <c r="H28">
        <v>910</v>
      </c>
      <c r="I28" t="s">
        <v>448</v>
      </c>
      <c r="J28" t="s">
        <v>426</v>
      </c>
      <c r="K28" t="s">
        <v>426</v>
      </c>
      <c r="L28" t="s">
        <v>426</v>
      </c>
      <c r="M28" t="s">
        <v>426</v>
      </c>
      <c r="N28" t="s">
        <v>570</v>
      </c>
      <c r="O28" t="s">
        <v>427</v>
      </c>
      <c r="P28" t="s">
        <v>502</v>
      </c>
      <c r="Q28" t="s">
        <v>615</v>
      </c>
      <c r="R28" t="s">
        <v>558</v>
      </c>
      <c r="S28" t="s">
        <v>616</v>
      </c>
      <c r="T28" t="s">
        <v>563</v>
      </c>
      <c r="U28" t="s">
        <v>560</v>
      </c>
      <c r="V28">
        <v>5</v>
      </c>
      <c r="X28" t="str">
        <f t="shared" si="0"/>
        <v>05 Other Income</v>
      </c>
      <c r="Y28" s="5">
        <f t="shared" si="1"/>
        <v>5</v>
      </c>
    </row>
    <row r="29" spans="1:26" x14ac:dyDescent="0.25">
      <c r="A29">
        <v>2023</v>
      </c>
      <c r="B29" t="s">
        <v>448</v>
      </c>
      <c r="C29" t="s">
        <v>26</v>
      </c>
      <c r="D29" t="s">
        <v>379</v>
      </c>
      <c r="E29" t="s">
        <v>27</v>
      </c>
      <c r="F29" t="s">
        <v>27</v>
      </c>
      <c r="G29">
        <v>1</v>
      </c>
      <c r="H29">
        <v>-3500</v>
      </c>
      <c r="I29" t="s">
        <v>448</v>
      </c>
      <c r="J29" t="s">
        <v>428</v>
      </c>
      <c r="K29" t="s">
        <v>428</v>
      </c>
      <c r="L29" t="s">
        <v>428</v>
      </c>
      <c r="M29" t="s">
        <v>571</v>
      </c>
      <c r="N29" t="s">
        <v>572</v>
      </c>
      <c r="O29" t="s">
        <v>412</v>
      </c>
      <c r="P29" t="s">
        <v>502</v>
      </c>
      <c r="Q29" t="s">
        <v>615</v>
      </c>
      <c r="R29" t="s">
        <v>558</v>
      </c>
      <c r="S29" t="s">
        <v>616</v>
      </c>
      <c r="T29" t="s">
        <v>559</v>
      </c>
      <c r="U29" t="s">
        <v>560</v>
      </c>
      <c r="V29">
        <v>17</v>
      </c>
      <c r="X29" t="str">
        <f t="shared" si="0"/>
        <v>18 Administration</v>
      </c>
      <c r="Y29" s="5">
        <f t="shared" si="1"/>
        <v>6</v>
      </c>
    </row>
    <row r="30" spans="1:26" x14ac:dyDescent="0.25">
      <c r="A30">
        <v>2023</v>
      </c>
      <c r="B30" t="s">
        <v>448</v>
      </c>
      <c r="C30" t="s">
        <v>26</v>
      </c>
      <c r="D30" t="s">
        <v>380</v>
      </c>
      <c r="E30" t="s">
        <v>458</v>
      </c>
      <c r="F30" t="s">
        <v>458</v>
      </c>
      <c r="G30">
        <v>1</v>
      </c>
      <c r="H30">
        <v>-27000</v>
      </c>
      <c r="I30" t="s">
        <v>448</v>
      </c>
      <c r="J30" t="s">
        <v>428</v>
      </c>
      <c r="K30" t="s">
        <v>428</v>
      </c>
      <c r="L30" t="s">
        <v>428</v>
      </c>
      <c r="M30" t="s">
        <v>571</v>
      </c>
      <c r="N30" t="s">
        <v>573</v>
      </c>
      <c r="O30" t="s">
        <v>412</v>
      </c>
      <c r="P30" t="s">
        <v>473</v>
      </c>
      <c r="Q30" t="s">
        <v>615</v>
      </c>
      <c r="R30" t="s">
        <v>574</v>
      </c>
      <c r="S30" t="s">
        <v>575</v>
      </c>
      <c r="T30" t="s">
        <v>563</v>
      </c>
      <c r="U30" t="s">
        <v>560</v>
      </c>
      <c r="V30">
        <v>17</v>
      </c>
      <c r="X30" t="str">
        <f t="shared" si="0"/>
        <v>18 Administration</v>
      </c>
      <c r="Y30" s="5">
        <f t="shared" si="1"/>
        <v>6</v>
      </c>
    </row>
    <row r="31" spans="1:26" x14ac:dyDescent="0.25">
      <c r="A31">
        <v>2023</v>
      </c>
      <c r="B31" t="s">
        <v>448</v>
      </c>
      <c r="C31" t="s">
        <v>26</v>
      </c>
      <c r="D31" t="s">
        <v>381</v>
      </c>
      <c r="E31" t="s">
        <v>28</v>
      </c>
      <c r="F31" t="s">
        <v>28</v>
      </c>
      <c r="G31">
        <v>1</v>
      </c>
      <c r="H31">
        <v>-500</v>
      </c>
      <c r="I31" t="s">
        <v>448</v>
      </c>
      <c r="J31" t="s">
        <v>428</v>
      </c>
      <c r="K31" t="s">
        <v>428</v>
      </c>
      <c r="L31" t="s">
        <v>428</v>
      </c>
      <c r="M31" t="s">
        <v>571</v>
      </c>
      <c r="N31" t="s">
        <v>572</v>
      </c>
      <c r="O31" t="s">
        <v>412</v>
      </c>
      <c r="P31" t="s">
        <v>502</v>
      </c>
      <c r="Q31" t="s">
        <v>615</v>
      </c>
      <c r="R31" t="s">
        <v>558</v>
      </c>
      <c r="S31" t="s">
        <v>616</v>
      </c>
      <c r="T31" t="s">
        <v>563</v>
      </c>
      <c r="U31" t="s">
        <v>560</v>
      </c>
      <c r="V31">
        <v>17</v>
      </c>
      <c r="X31" t="str">
        <f t="shared" si="0"/>
        <v>18 Administration</v>
      </c>
      <c r="Y31" s="5">
        <f t="shared" si="1"/>
        <v>6</v>
      </c>
    </row>
    <row r="32" spans="1:26" x14ac:dyDescent="0.25">
      <c r="A32">
        <v>2023</v>
      </c>
      <c r="B32" t="s">
        <v>448</v>
      </c>
      <c r="C32" t="s">
        <v>26</v>
      </c>
      <c r="D32" t="s">
        <v>382</v>
      </c>
      <c r="E32" t="s">
        <v>29</v>
      </c>
      <c r="F32" t="s">
        <v>29</v>
      </c>
      <c r="G32">
        <v>1</v>
      </c>
      <c r="H32">
        <v>-9000</v>
      </c>
      <c r="I32" t="s">
        <v>448</v>
      </c>
      <c r="J32" t="s">
        <v>428</v>
      </c>
      <c r="K32" t="s">
        <v>428</v>
      </c>
      <c r="L32" t="s">
        <v>428</v>
      </c>
      <c r="M32" t="s">
        <v>571</v>
      </c>
      <c r="N32" t="s">
        <v>572</v>
      </c>
      <c r="O32" t="s">
        <v>412</v>
      </c>
      <c r="P32" t="s">
        <v>502</v>
      </c>
      <c r="Q32" t="s">
        <v>615</v>
      </c>
      <c r="R32" t="s">
        <v>558</v>
      </c>
      <c r="S32" t="s">
        <v>616</v>
      </c>
      <c r="T32" t="s">
        <v>563</v>
      </c>
      <c r="U32" t="s">
        <v>560</v>
      </c>
      <c r="V32">
        <v>17</v>
      </c>
      <c r="X32" t="str">
        <f t="shared" si="0"/>
        <v>18 Administration</v>
      </c>
      <c r="Y32" s="5">
        <f t="shared" si="1"/>
        <v>6</v>
      </c>
    </row>
    <row r="33" spans="1:25" x14ac:dyDescent="0.25">
      <c r="A33">
        <v>2023</v>
      </c>
      <c r="B33" t="s">
        <v>448</v>
      </c>
      <c r="C33" t="s">
        <v>26</v>
      </c>
      <c r="D33" t="s">
        <v>383</v>
      </c>
      <c r="E33" t="s">
        <v>30</v>
      </c>
      <c r="F33" t="s">
        <v>30</v>
      </c>
      <c r="G33">
        <v>1</v>
      </c>
      <c r="H33">
        <v>-4000</v>
      </c>
      <c r="I33" t="s">
        <v>448</v>
      </c>
      <c r="J33" t="s">
        <v>428</v>
      </c>
      <c r="K33" t="s">
        <v>428</v>
      </c>
      <c r="L33" t="s">
        <v>428</v>
      </c>
      <c r="M33" t="s">
        <v>571</v>
      </c>
      <c r="N33" t="s">
        <v>572</v>
      </c>
      <c r="O33" t="s">
        <v>412</v>
      </c>
      <c r="P33" t="s">
        <v>502</v>
      </c>
      <c r="Q33" t="s">
        <v>615</v>
      </c>
      <c r="R33" t="s">
        <v>558</v>
      </c>
      <c r="S33" t="s">
        <v>616</v>
      </c>
      <c r="T33" t="s">
        <v>563</v>
      </c>
      <c r="U33" t="s">
        <v>560</v>
      </c>
      <c r="V33">
        <v>17</v>
      </c>
      <c r="X33" t="str">
        <f t="shared" si="0"/>
        <v>18 Administration</v>
      </c>
      <c r="Y33" s="5">
        <f t="shared" si="1"/>
        <v>6</v>
      </c>
    </row>
    <row r="34" spans="1:25" x14ac:dyDescent="0.25">
      <c r="A34">
        <v>2023</v>
      </c>
      <c r="B34" t="s">
        <v>448</v>
      </c>
      <c r="C34" t="s">
        <v>26</v>
      </c>
      <c r="D34" t="s">
        <v>384</v>
      </c>
      <c r="E34" t="s">
        <v>31</v>
      </c>
      <c r="F34" t="s">
        <v>31</v>
      </c>
      <c r="G34">
        <v>1</v>
      </c>
      <c r="H34">
        <v>-3000</v>
      </c>
      <c r="I34" t="s">
        <v>448</v>
      </c>
      <c r="J34" t="s">
        <v>428</v>
      </c>
      <c r="K34" t="s">
        <v>428</v>
      </c>
      <c r="L34" t="s">
        <v>428</v>
      </c>
      <c r="M34" t="s">
        <v>571</v>
      </c>
      <c r="N34" t="s">
        <v>572</v>
      </c>
      <c r="O34" t="s">
        <v>412</v>
      </c>
      <c r="P34" t="s">
        <v>502</v>
      </c>
      <c r="Q34" t="s">
        <v>615</v>
      </c>
      <c r="R34" t="s">
        <v>558</v>
      </c>
      <c r="S34" t="s">
        <v>616</v>
      </c>
      <c r="T34" t="s">
        <v>563</v>
      </c>
      <c r="U34" t="s">
        <v>560</v>
      </c>
      <c r="V34">
        <v>17</v>
      </c>
      <c r="X34" t="str">
        <f t="shared" si="0"/>
        <v>18 Administration</v>
      </c>
      <c r="Y34" s="5">
        <f t="shared" si="1"/>
        <v>6</v>
      </c>
    </row>
    <row r="35" spans="1:25" x14ac:dyDescent="0.25">
      <c r="A35">
        <v>2023</v>
      </c>
      <c r="B35" t="s">
        <v>448</v>
      </c>
      <c r="C35" t="s">
        <v>26</v>
      </c>
      <c r="D35" t="s">
        <v>385</v>
      </c>
      <c r="E35" t="s">
        <v>32</v>
      </c>
      <c r="F35" t="s">
        <v>32</v>
      </c>
      <c r="G35">
        <v>1</v>
      </c>
      <c r="H35">
        <v>-1500</v>
      </c>
      <c r="I35" t="s">
        <v>448</v>
      </c>
      <c r="J35" t="s">
        <v>428</v>
      </c>
      <c r="K35" t="s">
        <v>428</v>
      </c>
      <c r="L35" t="s">
        <v>428</v>
      </c>
      <c r="M35" t="s">
        <v>571</v>
      </c>
      <c r="N35" t="s">
        <v>572</v>
      </c>
      <c r="O35" t="s">
        <v>412</v>
      </c>
      <c r="P35" t="s">
        <v>502</v>
      </c>
      <c r="Q35" t="s">
        <v>615</v>
      </c>
      <c r="R35" t="s">
        <v>558</v>
      </c>
      <c r="S35" t="s">
        <v>616</v>
      </c>
      <c r="T35" t="s">
        <v>563</v>
      </c>
      <c r="U35" t="s">
        <v>560</v>
      </c>
      <c r="V35">
        <v>17</v>
      </c>
      <c r="X35" t="str">
        <f t="shared" si="0"/>
        <v>18 Administration</v>
      </c>
      <c r="Y35" s="5">
        <f t="shared" si="1"/>
        <v>6</v>
      </c>
    </row>
    <row r="36" spans="1:25" x14ac:dyDescent="0.25">
      <c r="A36">
        <v>2023</v>
      </c>
      <c r="B36" t="s">
        <v>448</v>
      </c>
      <c r="C36" t="s">
        <v>26</v>
      </c>
      <c r="D36" t="s">
        <v>386</v>
      </c>
      <c r="E36" t="s">
        <v>33</v>
      </c>
      <c r="F36" t="s">
        <v>33</v>
      </c>
      <c r="G36">
        <v>1</v>
      </c>
      <c r="H36">
        <v>-1000</v>
      </c>
      <c r="I36" t="s">
        <v>448</v>
      </c>
      <c r="J36" t="s">
        <v>428</v>
      </c>
      <c r="K36" t="s">
        <v>428</v>
      </c>
      <c r="L36" t="s">
        <v>428</v>
      </c>
      <c r="M36" t="s">
        <v>571</v>
      </c>
      <c r="N36" t="s">
        <v>572</v>
      </c>
      <c r="O36" t="s">
        <v>412</v>
      </c>
      <c r="P36" t="s">
        <v>502</v>
      </c>
      <c r="Q36" t="s">
        <v>615</v>
      </c>
      <c r="R36" t="s">
        <v>558</v>
      </c>
      <c r="S36" t="s">
        <v>616</v>
      </c>
      <c r="T36" t="s">
        <v>559</v>
      </c>
      <c r="U36" t="s">
        <v>560</v>
      </c>
      <c r="V36">
        <v>17</v>
      </c>
      <c r="X36" t="str">
        <f t="shared" si="0"/>
        <v>18 Administration</v>
      </c>
      <c r="Y36" s="5">
        <f t="shared" si="1"/>
        <v>6</v>
      </c>
    </row>
    <row r="37" spans="1:25" x14ac:dyDescent="0.25">
      <c r="A37">
        <v>2023</v>
      </c>
      <c r="B37" t="s">
        <v>448</v>
      </c>
      <c r="C37" t="s">
        <v>26</v>
      </c>
      <c r="D37" t="s">
        <v>387</v>
      </c>
      <c r="E37" t="s">
        <v>34</v>
      </c>
      <c r="F37" t="s">
        <v>34</v>
      </c>
      <c r="G37">
        <v>1</v>
      </c>
      <c r="H37">
        <v>-2800</v>
      </c>
      <c r="I37" t="s">
        <v>448</v>
      </c>
      <c r="J37" t="s">
        <v>428</v>
      </c>
      <c r="K37" t="s">
        <v>428</v>
      </c>
      <c r="L37" t="s">
        <v>428</v>
      </c>
      <c r="M37" t="s">
        <v>571</v>
      </c>
      <c r="N37" t="s">
        <v>572</v>
      </c>
      <c r="O37" t="s">
        <v>412</v>
      </c>
      <c r="P37" t="s">
        <v>502</v>
      </c>
      <c r="Q37" t="s">
        <v>615</v>
      </c>
      <c r="R37" t="s">
        <v>558</v>
      </c>
      <c r="S37" t="s">
        <v>616</v>
      </c>
      <c r="T37" t="s">
        <v>559</v>
      </c>
      <c r="U37" t="s">
        <v>560</v>
      </c>
      <c r="V37">
        <v>17</v>
      </c>
      <c r="X37" t="str">
        <f t="shared" si="0"/>
        <v>18 Administration</v>
      </c>
      <c r="Y37" s="5">
        <f t="shared" si="1"/>
        <v>6</v>
      </c>
    </row>
    <row r="38" spans="1:25" x14ac:dyDescent="0.25">
      <c r="A38">
        <v>2023</v>
      </c>
      <c r="B38" t="s">
        <v>448</v>
      </c>
      <c r="C38" t="s">
        <v>26</v>
      </c>
      <c r="D38" t="s">
        <v>388</v>
      </c>
      <c r="E38" t="s">
        <v>35</v>
      </c>
      <c r="F38" t="s">
        <v>35</v>
      </c>
      <c r="G38">
        <v>1</v>
      </c>
      <c r="H38">
        <v>-1600</v>
      </c>
      <c r="I38" t="s">
        <v>448</v>
      </c>
      <c r="J38" t="s">
        <v>428</v>
      </c>
      <c r="K38" t="s">
        <v>428</v>
      </c>
      <c r="L38" t="s">
        <v>428</v>
      </c>
      <c r="M38" t="s">
        <v>571</v>
      </c>
      <c r="N38" t="s">
        <v>572</v>
      </c>
      <c r="O38" t="s">
        <v>412</v>
      </c>
      <c r="P38" t="s">
        <v>502</v>
      </c>
      <c r="Q38" t="s">
        <v>615</v>
      </c>
      <c r="R38" t="s">
        <v>558</v>
      </c>
      <c r="S38" t="s">
        <v>616</v>
      </c>
      <c r="T38" t="s">
        <v>563</v>
      </c>
      <c r="U38" t="s">
        <v>560</v>
      </c>
      <c r="V38">
        <v>17</v>
      </c>
      <c r="X38" t="str">
        <f t="shared" si="0"/>
        <v>18 Administration</v>
      </c>
      <c r="Y38" s="5">
        <f t="shared" si="1"/>
        <v>6</v>
      </c>
    </row>
    <row r="39" spans="1:25" x14ac:dyDescent="0.25">
      <c r="A39">
        <v>2023</v>
      </c>
      <c r="B39" t="s">
        <v>448</v>
      </c>
      <c r="C39" t="s">
        <v>26</v>
      </c>
      <c r="D39" t="s">
        <v>391</v>
      </c>
      <c r="E39" t="s">
        <v>36</v>
      </c>
      <c r="F39" t="s">
        <v>36</v>
      </c>
      <c r="G39">
        <v>1</v>
      </c>
      <c r="H39">
        <v>-500</v>
      </c>
      <c r="I39" t="s">
        <v>448</v>
      </c>
      <c r="J39" t="s">
        <v>428</v>
      </c>
      <c r="K39" t="s">
        <v>428</v>
      </c>
      <c r="L39" t="s">
        <v>428</v>
      </c>
      <c r="M39" t="s">
        <v>571</v>
      </c>
      <c r="N39" t="s">
        <v>572</v>
      </c>
      <c r="O39" t="s">
        <v>412</v>
      </c>
      <c r="P39" t="s">
        <v>502</v>
      </c>
      <c r="Q39" t="s">
        <v>615</v>
      </c>
      <c r="R39" t="s">
        <v>558</v>
      </c>
      <c r="S39" t="s">
        <v>616</v>
      </c>
      <c r="T39" t="s">
        <v>563</v>
      </c>
      <c r="U39" t="s">
        <v>560</v>
      </c>
      <c r="V39">
        <v>17</v>
      </c>
      <c r="X39" t="str">
        <f t="shared" si="0"/>
        <v>18 Administration</v>
      </c>
      <c r="Y39" s="5">
        <f t="shared" si="1"/>
        <v>6</v>
      </c>
    </row>
    <row r="40" spans="1:25" x14ac:dyDescent="0.25">
      <c r="A40">
        <v>2023</v>
      </c>
      <c r="B40" t="s">
        <v>448</v>
      </c>
      <c r="C40" t="s">
        <v>26</v>
      </c>
      <c r="D40" t="s">
        <v>392</v>
      </c>
      <c r="E40" t="s">
        <v>37</v>
      </c>
      <c r="F40" t="s">
        <v>37</v>
      </c>
      <c r="G40">
        <v>1</v>
      </c>
      <c r="H40">
        <v>-4200</v>
      </c>
      <c r="I40" t="s">
        <v>448</v>
      </c>
      <c r="J40" t="s">
        <v>428</v>
      </c>
      <c r="K40" t="s">
        <v>428</v>
      </c>
      <c r="L40" t="s">
        <v>428</v>
      </c>
      <c r="M40" t="s">
        <v>571</v>
      </c>
      <c r="N40" t="s">
        <v>572</v>
      </c>
      <c r="O40" t="s">
        <v>412</v>
      </c>
      <c r="P40" t="s">
        <v>502</v>
      </c>
      <c r="Q40" t="s">
        <v>615</v>
      </c>
      <c r="R40" t="s">
        <v>558</v>
      </c>
      <c r="S40" t="s">
        <v>616</v>
      </c>
      <c r="T40" t="s">
        <v>563</v>
      </c>
      <c r="U40" t="s">
        <v>560</v>
      </c>
      <c r="V40">
        <v>17</v>
      </c>
      <c r="X40" t="str">
        <f t="shared" si="0"/>
        <v>18 Administration</v>
      </c>
      <c r="Y40" s="5">
        <f t="shared" si="1"/>
        <v>6</v>
      </c>
    </row>
    <row r="41" spans="1:25" x14ac:dyDescent="0.25">
      <c r="A41">
        <v>2023</v>
      </c>
      <c r="B41" t="s">
        <v>448</v>
      </c>
      <c r="C41" t="s">
        <v>26</v>
      </c>
      <c r="D41" t="s">
        <v>393</v>
      </c>
      <c r="E41" t="s">
        <v>38</v>
      </c>
      <c r="F41" t="s">
        <v>38</v>
      </c>
      <c r="G41">
        <v>1</v>
      </c>
      <c r="H41">
        <v>-3000</v>
      </c>
      <c r="I41" t="s">
        <v>448</v>
      </c>
      <c r="J41" t="s">
        <v>428</v>
      </c>
      <c r="K41" t="s">
        <v>428</v>
      </c>
      <c r="L41" t="s">
        <v>428</v>
      </c>
      <c r="M41" t="s">
        <v>571</v>
      </c>
      <c r="N41" t="s">
        <v>572</v>
      </c>
      <c r="O41" t="s">
        <v>412</v>
      </c>
      <c r="P41" t="s">
        <v>502</v>
      </c>
      <c r="Q41" t="s">
        <v>615</v>
      </c>
      <c r="R41" t="s">
        <v>558</v>
      </c>
      <c r="S41" t="s">
        <v>616</v>
      </c>
      <c r="T41" t="s">
        <v>563</v>
      </c>
      <c r="U41" t="s">
        <v>560</v>
      </c>
      <c r="V41">
        <v>17</v>
      </c>
      <c r="X41" t="str">
        <f t="shared" si="0"/>
        <v>18 Administration</v>
      </c>
      <c r="Y41" s="5">
        <f t="shared" si="1"/>
        <v>6</v>
      </c>
    </row>
    <row r="42" spans="1:25" x14ac:dyDescent="0.25">
      <c r="A42">
        <v>2023</v>
      </c>
      <c r="B42" t="s">
        <v>448</v>
      </c>
      <c r="C42" t="s">
        <v>26</v>
      </c>
      <c r="D42" t="s">
        <v>394</v>
      </c>
      <c r="E42" t="s">
        <v>39</v>
      </c>
      <c r="F42" t="s">
        <v>39</v>
      </c>
      <c r="G42">
        <v>1</v>
      </c>
      <c r="H42">
        <v>-5020</v>
      </c>
      <c r="I42" t="s">
        <v>448</v>
      </c>
      <c r="J42" t="s">
        <v>428</v>
      </c>
      <c r="K42" t="s">
        <v>428</v>
      </c>
      <c r="L42" t="s">
        <v>428</v>
      </c>
      <c r="M42" t="s">
        <v>576</v>
      </c>
      <c r="N42" t="s">
        <v>573</v>
      </c>
      <c r="O42" t="s">
        <v>412</v>
      </c>
      <c r="P42" t="s">
        <v>502</v>
      </c>
      <c r="Q42" t="s">
        <v>615</v>
      </c>
      <c r="R42" t="s">
        <v>572</v>
      </c>
      <c r="S42" t="s">
        <v>616</v>
      </c>
      <c r="T42" t="s">
        <v>559</v>
      </c>
      <c r="U42" t="s">
        <v>560</v>
      </c>
      <c r="V42">
        <v>17</v>
      </c>
      <c r="X42" t="str">
        <f t="shared" si="0"/>
        <v>18 Administration</v>
      </c>
      <c r="Y42" s="5">
        <f t="shared" si="1"/>
        <v>6</v>
      </c>
    </row>
    <row r="43" spans="1:25" x14ac:dyDescent="0.25">
      <c r="A43">
        <v>2023</v>
      </c>
      <c r="B43" t="s">
        <v>448</v>
      </c>
      <c r="C43" t="s">
        <v>26</v>
      </c>
      <c r="D43" t="s">
        <v>395</v>
      </c>
      <c r="E43" t="s">
        <v>40</v>
      </c>
      <c r="F43" t="s">
        <v>40</v>
      </c>
      <c r="G43">
        <v>1</v>
      </c>
      <c r="H43">
        <v>-65600</v>
      </c>
      <c r="I43" t="s">
        <v>448</v>
      </c>
      <c r="J43" t="s">
        <v>428</v>
      </c>
      <c r="K43" t="s">
        <v>428</v>
      </c>
      <c r="L43" t="s">
        <v>428</v>
      </c>
      <c r="M43" t="s">
        <v>576</v>
      </c>
      <c r="N43" t="s">
        <v>573</v>
      </c>
      <c r="O43" t="s">
        <v>412</v>
      </c>
      <c r="P43" t="s">
        <v>502</v>
      </c>
      <c r="Q43" t="s">
        <v>615</v>
      </c>
      <c r="R43" t="s">
        <v>572</v>
      </c>
      <c r="S43" t="s">
        <v>575</v>
      </c>
      <c r="T43" t="s">
        <v>559</v>
      </c>
      <c r="U43" t="s">
        <v>560</v>
      </c>
      <c r="V43">
        <v>17</v>
      </c>
      <c r="X43" t="str">
        <f t="shared" si="0"/>
        <v>18 Administration</v>
      </c>
      <c r="Y43" s="5">
        <f t="shared" si="1"/>
        <v>6</v>
      </c>
    </row>
    <row r="44" spans="1:25" x14ac:dyDescent="0.25">
      <c r="A44">
        <v>2023</v>
      </c>
      <c r="B44" t="s">
        <v>448</v>
      </c>
      <c r="C44" t="s">
        <v>26</v>
      </c>
      <c r="D44" t="s">
        <v>396</v>
      </c>
      <c r="E44" t="s">
        <v>41</v>
      </c>
      <c r="F44" t="s">
        <v>41</v>
      </c>
      <c r="G44">
        <v>1</v>
      </c>
      <c r="H44">
        <v>-2080</v>
      </c>
      <c r="I44" t="s">
        <v>448</v>
      </c>
      <c r="J44" t="s">
        <v>428</v>
      </c>
      <c r="K44" t="s">
        <v>428</v>
      </c>
      <c r="L44" t="s">
        <v>428</v>
      </c>
      <c r="M44" t="s">
        <v>576</v>
      </c>
      <c r="N44" t="s">
        <v>573</v>
      </c>
      <c r="O44" t="s">
        <v>412</v>
      </c>
      <c r="P44" t="s">
        <v>502</v>
      </c>
      <c r="Q44" t="s">
        <v>615</v>
      </c>
      <c r="R44" t="s">
        <v>572</v>
      </c>
      <c r="S44" t="s">
        <v>616</v>
      </c>
      <c r="T44" t="s">
        <v>559</v>
      </c>
      <c r="U44" t="s">
        <v>560</v>
      </c>
      <c r="V44">
        <v>17</v>
      </c>
      <c r="X44" t="str">
        <f t="shared" si="0"/>
        <v>18 Administration</v>
      </c>
      <c r="Y44" s="5">
        <f t="shared" si="1"/>
        <v>6</v>
      </c>
    </row>
    <row r="45" spans="1:25" x14ac:dyDescent="0.25">
      <c r="A45">
        <v>2023</v>
      </c>
      <c r="B45" t="s">
        <v>448</v>
      </c>
      <c r="C45" t="s">
        <v>26</v>
      </c>
      <c r="D45" t="s">
        <v>397</v>
      </c>
      <c r="E45" t="s">
        <v>42</v>
      </c>
      <c r="F45" t="s">
        <v>42</v>
      </c>
      <c r="G45">
        <v>1</v>
      </c>
      <c r="H45">
        <v>-11000</v>
      </c>
      <c r="I45" t="s">
        <v>448</v>
      </c>
      <c r="J45" t="s">
        <v>428</v>
      </c>
      <c r="K45" t="s">
        <v>428</v>
      </c>
      <c r="L45" t="s">
        <v>428</v>
      </c>
      <c r="M45" t="s">
        <v>576</v>
      </c>
      <c r="N45" t="s">
        <v>573</v>
      </c>
      <c r="O45" t="s">
        <v>412</v>
      </c>
      <c r="P45" t="s">
        <v>502</v>
      </c>
      <c r="Q45" t="s">
        <v>615</v>
      </c>
      <c r="R45" t="s">
        <v>572</v>
      </c>
      <c r="S45" t="s">
        <v>616</v>
      </c>
      <c r="T45" t="s">
        <v>559</v>
      </c>
      <c r="U45" t="s">
        <v>560</v>
      </c>
      <c r="V45">
        <v>17</v>
      </c>
      <c r="X45" t="str">
        <f t="shared" si="0"/>
        <v>18 Administration</v>
      </c>
      <c r="Y45" s="5">
        <f t="shared" si="1"/>
        <v>6</v>
      </c>
    </row>
    <row r="46" spans="1:25" x14ac:dyDescent="0.25">
      <c r="A46">
        <v>2023</v>
      </c>
      <c r="B46" t="s">
        <v>448</v>
      </c>
      <c r="C46" t="s">
        <v>26</v>
      </c>
      <c r="D46" t="s">
        <v>398</v>
      </c>
      <c r="E46" t="s">
        <v>43</v>
      </c>
      <c r="F46" t="s">
        <v>626</v>
      </c>
      <c r="G46">
        <v>0.875</v>
      </c>
      <c r="H46">
        <v>-1000</v>
      </c>
      <c r="I46" t="s">
        <v>448</v>
      </c>
      <c r="J46" t="s">
        <v>428</v>
      </c>
      <c r="K46" t="s">
        <v>428</v>
      </c>
      <c r="L46" t="s">
        <v>428</v>
      </c>
      <c r="M46" t="s">
        <v>576</v>
      </c>
      <c r="N46" t="s">
        <v>573</v>
      </c>
      <c r="O46" t="s">
        <v>425</v>
      </c>
      <c r="P46" t="s">
        <v>473</v>
      </c>
      <c r="Q46" t="s">
        <v>615</v>
      </c>
      <c r="R46" t="s">
        <v>572</v>
      </c>
      <c r="S46" t="s">
        <v>616</v>
      </c>
      <c r="T46" t="s">
        <v>559</v>
      </c>
      <c r="U46" t="s">
        <v>560</v>
      </c>
      <c r="V46">
        <v>17</v>
      </c>
      <c r="X46" t="str">
        <f t="shared" si="0"/>
        <v>18 Administration</v>
      </c>
      <c r="Y46" s="5">
        <f t="shared" si="1"/>
        <v>6</v>
      </c>
    </row>
    <row r="47" spans="1:25" x14ac:dyDescent="0.25">
      <c r="A47">
        <v>2023</v>
      </c>
      <c r="B47" t="s">
        <v>448</v>
      </c>
      <c r="C47" t="s">
        <v>26</v>
      </c>
      <c r="D47" t="s">
        <v>299</v>
      </c>
      <c r="E47" t="s">
        <v>44</v>
      </c>
      <c r="F47" t="s">
        <v>44</v>
      </c>
      <c r="G47">
        <v>1</v>
      </c>
      <c r="H47">
        <v>-225</v>
      </c>
      <c r="I47" t="s">
        <v>448</v>
      </c>
      <c r="J47" t="s">
        <v>429</v>
      </c>
      <c r="K47" t="s">
        <v>429</v>
      </c>
      <c r="L47" t="s">
        <v>429</v>
      </c>
      <c r="M47" t="s">
        <v>429</v>
      </c>
      <c r="N47" t="s">
        <v>577</v>
      </c>
      <c r="O47" t="s">
        <v>412</v>
      </c>
      <c r="P47" t="s">
        <v>502</v>
      </c>
      <c r="Q47" t="s">
        <v>615</v>
      </c>
      <c r="R47" t="s">
        <v>558</v>
      </c>
      <c r="S47" t="s">
        <v>616</v>
      </c>
      <c r="T47" t="s">
        <v>563</v>
      </c>
      <c r="U47" t="s">
        <v>560</v>
      </c>
      <c r="V47">
        <v>10</v>
      </c>
      <c r="X47" t="str">
        <f t="shared" si="0"/>
        <v>11 Adult Ed</v>
      </c>
      <c r="Y47" s="5">
        <f t="shared" si="1"/>
        <v>7</v>
      </c>
    </row>
    <row r="48" spans="1:25" x14ac:dyDescent="0.25">
      <c r="A48">
        <v>2023</v>
      </c>
      <c r="B48" t="s">
        <v>448</v>
      </c>
      <c r="C48" t="s">
        <v>26</v>
      </c>
      <c r="D48" t="s">
        <v>300</v>
      </c>
      <c r="E48" t="s">
        <v>45</v>
      </c>
      <c r="F48" t="s">
        <v>45</v>
      </c>
      <c r="G48">
        <v>1</v>
      </c>
      <c r="H48">
        <v>-180</v>
      </c>
      <c r="I48" t="s">
        <v>448</v>
      </c>
      <c r="J48" t="s">
        <v>429</v>
      </c>
      <c r="K48" t="s">
        <v>429</v>
      </c>
      <c r="L48" t="s">
        <v>429</v>
      </c>
      <c r="M48" t="s">
        <v>429</v>
      </c>
      <c r="N48" t="s">
        <v>577</v>
      </c>
      <c r="O48" t="s">
        <v>412</v>
      </c>
      <c r="P48" t="s">
        <v>502</v>
      </c>
      <c r="Q48" t="s">
        <v>615</v>
      </c>
      <c r="R48" t="s">
        <v>558</v>
      </c>
      <c r="S48" t="s">
        <v>616</v>
      </c>
      <c r="T48" t="s">
        <v>563</v>
      </c>
      <c r="U48" t="s">
        <v>560</v>
      </c>
      <c r="V48">
        <v>10</v>
      </c>
      <c r="X48" t="str">
        <f t="shared" si="0"/>
        <v>11 Adult Ed</v>
      </c>
      <c r="Y48" s="5">
        <f t="shared" si="1"/>
        <v>7</v>
      </c>
    </row>
    <row r="49" spans="1:25" x14ac:dyDescent="0.25">
      <c r="A49">
        <v>2023</v>
      </c>
      <c r="B49" t="s">
        <v>448</v>
      </c>
      <c r="C49" t="s">
        <v>26</v>
      </c>
      <c r="D49" t="s">
        <v>301</v>
      </c>
      <c r="E49" t="s">
        <v>46</v>
      </c>
      <c r="F49" t="s">
        <v>46</v>
      </c>
      <c r="G49">
        <v>1</v>
      </c>
      <c r="H49">
        <v>-450</v>
      </c>
      <c r="I49" t="s">
        <v>448</v>
      </c>
      <c r="J49" t="s">
        <v>429</v>
      </c>
      <c r="K49" t="s">
        <v>429</v>
      </c>
      <c r="L49" t="s">
        <v>429</v>
      </c>
      <c r="M49" t="s">
        <v>429</v>
      </c>
      <c r="N49" t="s">
        <v>577</v>
      </c>
      <c r="O49" t="s">
        <v>412</v>
      </c>
      <c r="P49" t="s">
        <v>502</v>
      </c>
      <c r="Q49" t="s">
        <v>615</v>
      </c>
      <c r="R49" t="s">
        <v>558</v>
      </c>
      <c r="S49" t="s">
        <v>616</v>
      </c>
      <c r="T49" t="s">
        <v>563</v>
      </c>
      <c r="U49" t="s">
        <v>560</v>
      </c>
      <c r="V49">
        <v>10</v>
      </c>
      <c r="X49" t="str">
        <f t="shared" si="0"/>
        <v>11 Adult Ed</v>
      </c>
      <c r="Y49" s="5">
        <f t="shared" si="1"/>
        <v>7</v>
      </c>
    </row>
    <row r="50" spans="1:25" x14ac:dyDescent="0.25">
      <c r="A50">
        <v>2023</v>
      </c>
      <c r="B50" t="s">
        <v>448</v>
      </c>
      <c r="C50" t="s">
        <v>26</v>
      </c>
      <c r="D50" t="s">
        <v>302</v>
      </c>
      <c r="E50" t="s">
        <v>47</v>
      </c>
      <c r="F50" t="s">
        <v>47</v>
      </c>
      <c r="G50">
        <v>1</v>
      </c>
      <c r="H50">
        <v>-180</v>
      </c>
      <c r="I50" t="s">
        <v>448</v>
      </c>
      <c r="J50" t="s">
        <v>429</v>
      </c>
      <c r="K50" t="s">
        <v>429</v>
      </c>
      <c r="L50" t="s">
        <v>429</v>
      </c>
      <c r="M50" t="s">
        <v>429</v>
      </c>
      <c r="N50" t="s">
        <v>577</v>
      </c>
      <c r="O50" t="s">
        <v>412</v>
      </c>
      <c r="P50" t="s">
        <v>502</v>
      </c>
      <c r="Q50" t="s">
        <v>615</v>
      </c>
      <c r="R50" t="s">
        <v>558</v>
      </c>
      <c r="S50" t="s">
        <v>616</v>
      </c>
      <c r="T50" t="s">
        <v>563</v>
      </c>
      <c r="U50" t="s">
        <v>560</v>
      </c>
      <c r="V50">
        <v>10</v>
      </c>
      <c r="X50" t="str">
        <f t="shared" si="0"/>
        <v>11 Adult Ed</v>
      </c>
      <c r="Y50" s="5">
        <f t="shared" si="1"/>
        <v>7</v>
      </c>
    </row>
    <row r="51" spans="1:25" x14ac:dyDescent="0.25">
      <c r="A51">
        <v>2023</v>
      </c>
      <c r="B51" t="s">
        <v>448</v>
      </c>
      <c r="C51" t="s">
        <v>26</v>
      </c>
      <c r="D51" t="s">
        <v>303</v>
      </c>
      <c r="E51" t="s">
        <v>48</v>
      </c>
      <c r="F51" t="s">
        <v>48</v>
      </c>
      <c r="G51">
        <v>1</v>
      </c>
      <c r="H51">
        <v>-900</v>
      </c>
      <c r="I51" t="s">
        <v>448</v>
      </c>
      <c r="J51" t="s">
        <v>429</v>
      </c>
      <c r="K51" t="s">
        <v>429</v>
      </c>
      <c r="L51" t="s">
        <v>429</v>
      </c>
      <c r="M51" t="s">
        <v>429</v>
      </c>
      <c r="N51" t="s">
        <v>577</v>
      </c>
      <c r="O51" t="s">
        <v>412</v>
      </c>
      <c r="P51" t="s">
        <v>502</v>
      </c>
      <c r="Q51" t="s">
        <v>615</v>
      </c>
      <c r="R51" t="s">
        <v>558</v>
      </c>
      <c r="S51" t="s">
        <v>616</v>
      </c>
      <c r="T51" t="s">
        <v>563</v>
      </c>
      <c r="U51" t="s">
        <v>560</v>
      </c>
      <c r="V51">
        <v>10</v>
      </c>
      <c r="X51" t="str">
        <f t="shared" si="0"/>
        <v>11 Adult Ed</v>
      </c>
      <c r="Y51" s="5">
        <f t="shared" si="1"/>
        <v>7</v>
      </c>
    </row>
    <row r="52" spans="1:25" x14ac:dyDescent="0.25">
      <c r="A52">
        <v>2023</v>
      </c>
      <c r="B52" t="s">
        <v>448</v>
      </c>
      <c r="C52" t="s">
        <v>26</v>
      </c>
      <c r="D52" t="s">
        <v>304</v>
      </c>
      <c r="E52" t="s">
        <v>49</v>
      </c>
      <c r="F52" t="s">
        <v>49</v>
      </c>
      <c r="G52">
        <v>1</v>
      </c>
      <c r="H52">
        <v>-180</v>
      </c>
      <c r="I52" t="s">
        <v>448</v>
      </c>
      <c r="J52" t="s">
        <v>429</v>
      </c>
      <c r="K52" t="s">
        <v>429</v>
      </c>
      <c r="L52" t="s">
        <v>429</v>
      </c>
      <c r="M52" t="s">
        <v>429</v>
      </c>
      <c r="N52" t="s">
        <v>577</v>
      </c>
      <c r="O52" t="s">
        <v>412</v>
      </c>
      <c r="P52" t="s">
        <v>502</v>
      </c>
      <c r="Q52" t="s">
        <v>615</v>
      </c>
      <c r="R52" t="s">
        <v>558</v>
      </c>
      <c r="S52" t="s">
        <v>616</v>
      </c>
      <c r="T52" t="s">
        <v>563</v>
      </c>
      <c r="U52" t="s">
        <v>560</v>
      </c>
      <c r="V52">
        <v>10</v>
      </c>
      <c r="X52" t="str">
        <f t="shared" si="0"/>
        <v>11 Adult Ed</v>
      </c>
      <c r="Y52" s="5">
        <f t="shared" si="1"/>
        <v>7</v>
      </c>
    </row>
    <row r="53" spans="1:25" x14ac:dyDescent="0.25">
      <c r="A53">
        <v>2023</v>
      </c>
      <c r="B53" t="s">
        <v>448</v>
      </c>
      <c r="C53" t="s">
        <v>26</v>
      </c>
      <c r="D53" t="s">
        <v>376</v>
      </c>
      <c r="E53" t="s">
        <v>50</v>
      </c>
      <c r="F53" t="s">
        <v>50</v>
      </c>
      <c r="G53">
        <v>1</v>
      </c>
      <c r="H53">
        <v>-2000</v>
      </c>
      <c r="I53" t="s">
        <v>448</v>
      </c>
      <c r="J53" t="s">
        <v>430</v>
      </c>
      <c r="K53" t="s">
        <v>430</v>
      </c>
      <c r="L53" t="s">
        <v>430</v>
      </c>
      <c r="M53" t="s">
        <v>430</v>
      </c>
      <c r="N53" t="s">
        <v>578</v>
      </c>
      <c r="O53" t="s">
        <v>412</v>
      </c>
      <c r="P53" t="s">
        <v>502</v>
      </c>
      <c r="Q53" t="s">
        <v>615</v>
      </c>
      <c r="R53" t="s">
        <v>558</v>
      </c>
      <c r="S53" t="s">
        <v>616</v>
      </c>
      <c r="T53" t="s">
        <v>563</v>
      </c>
      <c r="U53" t="s">
        <v>560</v>
      </c>
      <c r="V53">
        <v>16</v>
      </c>
      <c r="X53" t="str">
        <f t="shared" si="0"/>
        <v>17 Archives</v>
      </c>
      <c r="Y53" s="5">
        <f t="shared" si="1"/>
        <v>8</v>
      </c>
    </row>
    <row r="54" spans="1:25" x14ac:dyDescent="0.25">
      <c r="A54">
        <v>2023</v>
      </c>
      <c r="B54" t="s">
        <v>448</v>
      </c>
      <c r="C54" t="s">
        <v>26</v>
      </c>
      <c r="D54" t="s">
        <v>377</v>
      </c>
      <c r="E54" t="s">
        <v>51</v>
      </c>
      <c r="F54" t="s">
        <v>51</v>
      </c>
      <c r="G54">
        <v>1</v>
      </c>
      <c r="H54">
        <v>-1500</v>
      </c>
      <c r="I54" t="s">
        <v>448</v>
      </c>
      <c r="J54" t="s">
        <v>430</v>
      </c>
      <c r="K54" t="s">
        <v>430</v>
      </c>
      <c r="L54" t="s">
        <v>430</v>
      </c>
      <c r="M54" t="s">
        <v>430</v>
      </c>
      <c r="N54" t="s">
        <v>578</v>
      </c>
      <c r="O54" t="s">
        <v>425</v>
      </c>
      <c r="P54" t="s">
        <v>473</v>
      </c>
      <c r="Q54" t="s">
        <v>615</v>
      </c>
      <c r="R54" t="s">
        <v>558</v>
      </c>
      <c r="S54" t="s">
        <v>616</v>
      </c>
      <c r="T54" t="s">
        <v>563</v>
      </c>
      <c r="U54" t="s">
        <v>560</v>
      </c>
      <c r="V54">
        <v>16</v>
      </c>
      <c r="X54" t="str">
        <f t="shared" si="0"/>
        <v>17 Archives</v>
      </c>
      <c r="Y54" s="5">
        <f t="shared" si="1"/>
        <v>8</v>
      </c>
    </row>
    <row r="55" spans="1:25" x14ac:dyDescent="0.25">
      <c r="A55">
        <v>2023</v>
      </c>
      <c r="B55" t="s">
        <v>448</v>
      </c>
      <c r="C55" t="s">
        <v>26</v>
      </c>
      <c r="D55" t="s">
        <v>378</v>
      </c>
      <c r="E55" t="s">
        <v>52</v>
      </c>
      <c r="F55" t="s">
        <v>52</v>
      </c>
      <c r="G55">
        <v>1</v>
      </c>
      <c r="H55">
        <v>-250</v>
      </c>
      <c r="I55" t="s">
        <v>448</v>
      </c>
      <c r="J55" t="s">
        <v>430</v>
      </c>
      <c r="K55" t="s">
        <v>430</v>
      </c>
      <c r="L55" t="s">
        <v>430</v>
      </c>
      <c r="M55" t="s">
        <v>430</v>
      </c>
      <c r="N55" t="s">
        <v>578</v>
      </c>
      <c r="O55" t="s">
        <v>412</v>
      </c>
      <c r="P55" t="s">
        <v>502</v>
      </c>
      <c r="Q55" t="s">
        <v>615</v>
      </c>
      <c r="R55" t="s">
        <v>558</v>
      </c>
      <c r="S55" t="s">
        <v>616</v>
      </c>
      <c r="T55" t="s">
        <v>563</v>
      </c>
      <c r="U55" t="s">
        <v>560</v>
      </c>
      <c r="V55">
        <v>16</v>
      </c>
      <c r="X55" t="str">
        <f t="shared" si="0"/>
        <v>17 Archives</v>
      </c>
      <c r="Y55" s="5">
        <f t="shared" si="1"/>
        <v>8</v>
      </c>
    </row>
    <row r="56" spans="1:25" x14ac:dyDescent="0.25">
      <c r="A56">
        <v>2023</v>
      </c>
      <c r="B56" t="s">
        <v>448</v>
      </c>
      <c r="C56" t="s">
        <v>26</v>
      </c>
      <c r="D56" t="s">
        <v>309</v>
      </c>
      <c r="E56" t="s">
        <v>53</v>
      </c>
      <c r="F56" t="s">
        <v>53</v>
      </c>
      <c r="G56">
        <v>1</v>
      </c>
      <c r="H56">
        <v>-500</v>
      </c>
      <c r="I56" t="s">
        <v>448</v>
      </c>
      <c r="J56" t="s">
        <v>431</v>
      </c>
      <c r="K56" t="s">
        <v>431</v>
      </c>
      <c r="L56" t="s">
        <v>431</v>
      </c>
      <c r="M56" t="s">
        <v>579</v>
      </c>
      <c r="N56" t="s">
        <v>580</v>
      </c>
      <c r="O56" t="s">
        <v>416</v>
      </c>
      <c r="P56" t="s">
        <v>466</v>
      </c>
      <c r="Q56" t="s">
        <v>505</v>
      </c>
      <c r="R56" t="s">
        <v>558</v>
      </c>
      <c r="S56" t="s">
        <v>616</v>
      </c>
      <c r="T56" t="s">
        <v>559</v>
      </c>
      <c r="U56" t="s">
        <v>560</v>
      </c>
      <c r="V56">
        <v>11</v>
      </c>
      <c r="X56" t="str">
        <f t="shared" si="0"/>
        <v>12 Care &amp; Support</v>
      </c>
      <c r="Y56" s="5">
        <f t="shared" si="1"/>
        <v>9</v>
      </c>
    </row>
    <row r="57" spans="1:25" x14ac:dyDescent="0.25">
      <c r="A57">
        <v>2023</v>
      </c>
      <c r="B57" t="s">
        <v>448</v>
      </c>
      <c r="C57" t="s">
        <v>26</v>
      </c>
      <c r="D57" t="s">
        <v>310</v>
      </c>
      <c r="E57" t="s">
        <v>54</v>
      </c>
      <c r="F57" t="s">
        <v>54</v>
      </c>
      <c r="G57">
        <v>1</v>
      </c>
      <c r="H57">
        <v>-200</v>
      </c>
      <c r="I57" t="s">
        <v>448</v>
      </c>
      <c r="J57" t="s">
        <v>431</v>
      </c>
      <c r="K57" t="s">
        <v>431</v>
      </c>
      <c r="L57" t="s">
        <v>431</v>
      </c>
      <c r="M57" t="s">
        <v>579</v>
      </c>
      <c r="N57" t="s">
        <v>580</v>
      </c>
      <c r="O57" t="s">
        <v>416</v>
      </c>
      <c r="P57" t="s">
        <v>466</v>
      </c>
      <c r="Q57" t="s">
        <v>505</v>
      </c>
      <c r="R57" t="s">
        <v>558</v>
      </c>
      <c r="S57" t="s">
        <v>616</v>
      </c>
      <c r="T57" t="s">
        <v>559</v>
      </c>
      <c r="U57" t="s">
        <v>560</v>
      </c>
      <c r="V57">
        <v>11</v>
      </c>
      <c r="X57" t="str">
        <f t="shared" si="0"/>
        <v>12 Care &amp; Support</v>
      </c>
      <c r="Y57" s="5">
        <f t="shared" si="1"/>
        <v>9</v>
      </c>
    </row>
    <row r="58" spans="1:25" x14ac:dyDescent="0.25">
      <c r="A58">
        <v>2023</v>
      </c>
      <c r="B58" t="s">
        <v>448</v>
      </c>
      <c r="C58" t="s">
        <v>26</v>
      </c>
      <c r="D58" t="s">
        <v>311</v>
      </c>
      <c r="E58" t="s">
        <v>55</v>
      </c>
      <c r="F58" t="s">
        <v>55</v>
      </c>
      <c r="G58">
        <v>1</v>
      </c>
      <c r="H58">
        <v>-300</v>
      </c>
      <c r="I58" t="s">
        <v>448</v>
      </c>
      <c r="J58" t="s">
        <v>431</v>
      </c>
      <c r="K58" t="s">
        <v>431</v>
      </c>
      <c r="L58" t="s">
        <v>431</v>
      </c>
      <c r="M58" t="s">
        <v>579</v>
      </c>
      <c r="N58" t="s">
        <v>580</v>
      </c>
      <c r="O58" t="s">
        <v>416</v>
      </c>
      <c r="P58" t="s">
        <v>466</v>
      </c>
      <c r="Q58" t="s">
        <v>505</v>
      </c>
      <c r="R58" t="s">
        <v>558</v>
      </c>
      <c r="S58" t="s">
        <v>616</v>
      </c>
      <c r="T58" t="s">
        <v>559</v>
      </c>
      <c r="U58" t="s">
        <v>560</v>
      </c>
      <c r="V58">
        <v>11</v>
      </c>
      <c r="X58" t="str">
        <f t="shared" si="0"/>
        <v>12 Care &amp; Support</v>
      </c>
      <c r="Y58" s="5">
        <f t="shared" si="1"/>
        <v>9</v>
      </c>
    </row>
    <row r="59" spans="1:25" x14ac:dyDescent="0.25">
      <c r="A59">
        <v>2023</v>
      </c>
      <c r="B59" t="s">
        <v>448</v>
      </c>
      <c r="C59" t="s">
        <v>26</v>
      </c>
      <c r="D59" t="s">
        <v>312</v>
      </c>
      <c r="E59" t="s">
        <v>56</v>
      </c>
      <c r="F59" t="s">
        <v>56</v>
      </c>
      <c r="G59">
        <v>1</v>
      </c>
      <c r="H59">
        <v>-200</v>
      </c>
      <c r="I59" t="s">
        <v>448</v>
      </c>
      <c r="J59" t="s">
        <v>431</v>
      </c>
      <c r="K59" t="s">
        <v>431</v>
      </c>
      <c r="L59" t="s">
        <v>431</v>
      </c>
      <c r="M59" t="s">
        <v>579</v>
      </c>
      <c r="N59" t="s">
        <v>580</v>
      </c>
      <c r="O59" t="s">
        <v>416</v>
      </c>
      <c r="P59" t="s">
        <v>466</v>
      </c>
      <c r="Q59" t="s">
        <v>505</v>
      </c>
      <c r="R59" t="s">
        <v>558</v>
      </c>
      <c r="S59" t="s">
        <v>616</v>
      </c>
      <c r="T59" t="s">
        <v>559</v>
      </c>
      <c r="U59" t="s">
        <v>560</v>
      </c>
      <c r="V59">
        <v>11</v>
      </c>
      <c r="X59" t="str">
        <f t="shared" si="0"/>
        <v>12 Care &amp; Support</v>
      </c>
      <c r="Y59" s="5">
        <f t="shared" si="1"/>
        <v>9</v>
      </c>
    </row>
    <row r="60" spans="1:25" x14ac:dyDescent="0.25">
      <c r="A60">
        <v>2023</v>
      </c>
      <c r="B60" t="s">
        <v>448</v>
      </c>
      <c r="C60" t="s">
        <v>26</v>
      </c>
      <c r="D60" t="s">
        <v>313</v>
      </c>
      <c r="E60" t="s">
        <v>57</v>
      </c>
      <c r="F60" t="s">
        <v>57</v>
      </c>
      <c r="G60">
        <v>1</v>
      </c>
      <c r="H60">
        <v>-300</v>
      </c>
      <c r="I60" t="s">
        <v>448</v>
      </c>
      <c r="J60" t="s">
        <v>431</v>
      </c>
      <c r="K60" t="s">
        <v>431</v>
      </c>
      <c r="L60" t="s">
        <v>431</v>
      </c>
      <c r="M60" t="s">
        <v>579</v>
      </c>
      <c r="N60" t="s">
        <v>580</v>
      </c>
      <c r="O60" t="s">
        <v>416</v>
      </c>
      <c r="P60" t="s">
        <v>466</v>
      </c>
      <c r="Q60" t="s">
        <v>505</v>
      </c>
      <c r="R60" t="s">
        <v>558</v>
      </c>
      <c r="S60" t="s">
        <v>616</v>
      </c>
      <c r="T60" t="s">
        <v>559</v>
      </c>
      <c r="U60" t="s">
        <v>560</v>
      </c>
      <c r="V60">
        <v>11</v>
      </c>
      <c r="X60" t="str">
        <f t="shared" si="0"/>
        <v>12 Care &amp; Support</v>
      </c>
      <c r="Y60" s="5">
        <f t="shared" si="1"/>
        <v>9</v>
      </c>
    </row>
    <row r="61" spans="1:25" x14ac:dyDescent="0.25">
      <c r="A61">
        <v>2023</v>
      </c>
      <c r="B61" t="s">
        <v>448</v>
      </c>
      <c r="C61" t="s">
        <v>26</v>
      </c>
      <c r="D61" t="s">
        <v>314</v>
      </c>
      <c r="E61" t="s">
        <v>58</v>
      </c>
      <c r="F61" t="s">
        <v>58</v>
      </c>
      <c r="G61">
        <v>1</v>
      </c>
      <c r="H61">
        <v>-1650</v>
      </c>
      <c r="I61" t="s">
        <v>448</v>
      </c>
      <c r="J61" t="s">
        <v>431</v>
      </c>
      <c r="K61" t="s">
        <v>431</v>
      </c>
      <c r="L61" t="s">
        <v>431</v>
      </c>
      <c r="M61" t="s">
        <v>581</v>
      </c>
      <c r="N61" t="s">
        <v>573</v>
      </c>
      <c r="O61" t="s">
        <v>416</v>
      </c>
      <c r="P61" t="s">
        <v>466</v>
      </c>
      <c r="Q61" t="s">
        <v>505</v>
      </c>
      <c r="R61" t="s">
        <v>582</v>
      </c>
      <c r="S61" t="s">
        <v>616</v>
      </c>
      <c r="T61" t="s">
        <v>563</v>
      </c>
      <c r="U61" t="s">
        <v>560</v>
      </c>
      <c r="V61">
        <v>11</v>
      </c>
      <c r="X61" t="str">
        <f t="shared" si="0"/>
        <v>12 Care &amp; Support</v>
      </c>
      <c r="Y61" s="5">
        <f t="shared" si="1"/>
        <v>9</v>
      </c>
    </row>
    <row r="62" spans="1:25" x14ac:dyDescent="0.25">
      <c r="A62">
        <v>2023</v>
      </c>
      <c r="B62" t="s">
        <v>448</v>
      </c>
      <c r="C62" t="s">
        <v>26</v>
      </c>
      <c r="D62" t="s">
        <v>315</v>
      </c>
      <c r="E62" t="s">
        <v>59</v>
      </c>
      <c r="F62" t="s">
        <v>59</v>
      </c>
      <c r="G62">
        <v>1</v>
      </c>
      <c r="H62">
        <v>-51752.81</v>
      </c>
      <c r="I62" t="s">
        <v>448</v>
      </c>
      <c r="J62" t="s">
        <v>431</v>
      </c>
      <c r="K62" t="s">
        <v>431</v>
      </c>
      <c r="L62" t="s">
        <v>431</v>
      </c>
      <c r="M62" t="s">
        <v>581</v>
      </c>
      <c r="N62" t="s">
        <v>573</v>
      </c>
      <c r="O62" t="s">
        <v>416</v>
      </c>
      <c r="P62" t="s">
        <v>466</v>
      </c>
      <c r="Q62" t="s">
        <v>505</v>
      </c>
      <c r="R62" t="s">
        <v>582</v>
      </c>
      <c r="S62" t="s">
        <v>575</v>
      </c>
      <c r="T62" t="s">
        <v>563</v>
      </c>
      <c r="U62" t="s">
        <v>560</v>
      </c>
      <c r="V62">
        <v>11</v>
      </c>
      <c r="X62" t="str">
        <f t="shared" si="0"/>
        <v>12 Care &amp; Support</v>
      </c>
      <c r="Y62" s="5">
        <f t="shared" si="1"/>
        <v>9</v>
      </c>
    </row>
    <row r="63" spans="1:25" x14ac:dyDescent="0.25">
      <c r="A63">
        <v>2023</v>
      </c>
      <c r="B63" t="s">
        <v>448</v>
      </c>
      <c r="C63" t="s">
        <v>26</v>
      </c>
      <c r="D63" t="s">
        <v>316</v>
      </c>
      <c r="E63" t="s">
        <v>60</v>
      </c>
      <c r="F63" t="s">
        <v>60</v>
      </c>
      <c r="G63">
        <v>1</v>
      </c>
      <c r="H63">
        <v>-24362.639999999999</v>
      </c>
      <c r="I63" t="s">
        <v>448</v>
      </c>
      <c r="J63" t="s">
        <v>431</v>
      </c>
      <c r="K63" t="s">
        <v>431</v>
      </c>
      <c r="L63" t="s">
        <v>431</v>
      </c>
      <c r="M63" t="s">
        <v>581</v>
      </c>
      <c r="N63" t="s">
        <v>573</v>
      </c>
      <c r="O63" t="s">
        <v>416</v>
      </c>
      <c r="P63" t="s">
        <v>466</v>
      </c>
      <c r="Q63" t="s">
        <v>505</v>
      </c>
      <c r="R63" t="s">
        <v>582</v>
      </c>
      <c r="S63" t="s">
        <v>616</v>
      </c>
      <c r="T63" t="s">
        <v>563</v>
      </c>
      <c r="U63" t="s">
        <v>560</v>
      </c>
      <c r="V63">
        <v>11</v>
      </c>
      <c r="X63" t="str">
        <f t="shared" si="0"/>
        <v>12 Care &amp; Support</v>
      </c>
      <c r="Y63" s="5">
        <f t="shared" si="1"/>
        <v>9</v>
      </c>
    </row>
    <row r="64" spans="1:25" x14ac:dyDescent="0.25">
      <c r="A64">
        <v>2023</v>
      </c>
      <c r="B64" t="s">
        <v>448</v>
      </c>
      <c r="C64" t="s">
        <v>26</v>
      </c>
      <c r="D64" t="s">
        <v>317</v>
      </c>
      <c r="E64" t="s">
        <v>61</v>
      </c>
      <c r="F64" t="s">
        <v>61</v>
      </c>
      <c r="G64">
        <v>1</v>
      </c>
      <c r="H64">
        <v>-10146.24</v>
      </c>
      <c r="I64" t="s">
        <v>448</v>
      </c>
      <c r="J64" t="s">
        <v>431</v>
      </c>
      <c r="K64" t="s">
        <v>431</v>
      </c>
      <c r="L64" t="s">
        <v>431</v>
      </c>
      <c r="M64" t="s">
        <v>581</v>
      </c>
      <c r="N64" t="s">
        <v>573</v>
      </c>
      <c r="O64" t="s">
        <v>416</v>
      </c>
      <c r="P64" t="s">
        <v>466</v>
      </c>
      <c r="Q64" t="s">
        <v>505</v>
      </c>
      <c r="R64" t="s">
        <v>582</v>
      </c>
      <c r="S64" t="s">
        <v>616</v>
      </c>
      <c r="T64" t="s">
        <v>563</v>
      </c>
      <c r="U64" t="s">
        <v>560</v>
      </c>
      <c r="V64">
        <v>11</v>
      </c>
      <c r="X64" t="str">
        <f t="shared" si="0"/>
        <v>12 Care &amp; Support</v>
      </c>
      <c r="Y64" s="5">
        <f t="shared" si="1"/>
        <v>9</v>
      </c>
    </row>
    <row r="65" spans="1:25" x14ac:dyDescent="0.25">
      <c r="A65">
        <v>2023</v>
      </c>
      <c r="B65" t="s">
        <v>448</v>
      </c>
      <c r="C65" t="s">
        <v>26</v>
      </c>
      <c r="D65" t="s">
        <v>318</v>
      </c>
      <c r="E65" t="s">
        <v>62</v>
      </c>
      <c r="F65" t="s">
        <v>62</v>
      </c>
      <c r="G65">
        <v>1</v>
      </c>
      <c r="H65">
        <v>-6541.72</v>
      </c>
      <c r="I65" t="s">
        <v>448</v>
      </c>
      <c r="J65" t="s">
        <v>431</v>
      </c>
      <c r="K65" t="s">
        <v>431</v>
      </c>
      <c r="L65" t="s">
        <v>431</v>
      </c>
      <c r="M65" t="s">
        <v>581</v>
      </c>
      <c r="N65" t="s">
        <v>573</v>
      </c>
      <c r="O65" t="s">
        <v>416</v>
      </c>
      <c r="P65" t="s">
        <v>466</v>
      </c>
      <c r="Q65" t="s">
        <v>505</v>
      </c>
      <c r="R65" t="s">
        <v>582</v>
      </c>
      <c r="S65" t="s">
        <v>616</v>
      </c>
      <c r="T65" t="s">
        <v>563</v>
      </c>
      <c r="U65" t="s">
        <v>560</v>
      </c>
      <c r="V65">
        <v>11</v>
      </c>
      <c r="X65" t="str">
        <f t="shared" si="0"/>
        <v>12 Care &amp; Support</v>
      </c>
      <c r="Y65" s="5">
        <f t="shared" si="1"/>
        <v>9</v>
      </c>
    </row>
    <row r="66" spans="1:25" x14ac:dyDescent="0.25">
      <c r="A66">
        <v>2023</v>
      </c>
      <c r="B66" t="s">
        <v>448</v>
      </c>
      <c r="C66" t="s">
        <v>26</v>
      </c>
      <c r="D66" t="s">
        <v>319</v>
      </c>
      <c r="E66" t="s">
        <v>63</v>
      </c>
      <c r="F66" t="s">
        <v>63</v>
      </c>
      <c r="G66">
        <v>1</v>
      </c>
      <c r="H66">
        <v>-3800</v>
      </c>
      <c r="I66" t="s">
        <v>448</v>
      </c>
      <c r="J66" t="s">
        <v>431</v>
      </c>
      <c r="K66" t="s">
        <v>431</v>
      </c>
      <c r="L66" t="s">
        <v>431</v>
      </c>
      <c r="M66" t="s">
        <v>581</v>
      </c>
      <c r="N66" t="s">
        <v>573</v>
      </c>
      <c r="O66" t="s">
        <v>416</v>
      </c>
      <c r="P66" t="s">
        <v>466</v>
      </c>
      <c r="Q66" t="s">
        <v>505</v>
      </c>
      <c r="R66" t="s">
        <v>582</v>
      </c>
      <c r="S66" t="s">
        <v>616</v>
      </c>
      <c r="T66" t="s">
        <v>563</v>
      </c>
      <c r="U66" t="s">
        <v>560</v>
      </c>
      <c r="V66">
        <v>11</v>
      </c>
      <c r="X66" t="str">
        <f t="shared" si="0"/>
        <v>12 Care &amp; Support</v>
      </c>
      <c r="Y66" s="5">
        <f t="shared" si="1"/>
        <v>9</v>
      </c>
    </row>
    <row r="67" spans="1:25" x14ac:dyDescent="0.25">
      <c r="A67">
        <v>2023</v>
      </c>
      <c r="B67" t="s">
        <v>448</v>
      </c>
      <c r="C67" t="s">
        <v>26</v>
      </c>
      <c r="D67" t="s">
        <v>320</v>
      </c>
      <c r="E67" t="s">
        <v>64</v>
      </c>
      <c r="F67" t="s">
        <v>64</v>
      </c>
      <c r="G67">
        <v>1</v>
      </c>
      <c r="H67">
        <v>-33759.89</v>
      </c>
      <c r="I67" t="s">
        <v>448</v>
      </c>
      <c r="J67" t="s">
        <v>431</v>
      </c>
      <c r="K67" t="s">
        <v>431</v>
      </c>
      <c r="L67" t="s">
        <v>431</v>
      </c>
      <c r="M67" t="s">
        <v>581</v>
      </c>
      <c r="N67" t="s">
        <v>573</v>
      </c>
      <c r="O67" t="s">
        <v>416</v>
      </c>
      <c r="P67" t="s">
        <v>466</v>
      </c>
      <c r="Q67" t="s">
        <v>505</v>
      </c>
      <c r="R67" t="s">
        <v>582</v>
      </c>
      <c r="S67" t="s">
        <v>575</v>
      </c>
      <c r="T67" t="s">
        <v>563</v>
      </c>
      <c r="U67" t="s">
        <v>560</v>
      </c>
      <c r="V67">
        <v>11</v>
      </c>
      <c r="X67" t="str">
        <f t="shared" ref="X67:X130" si="2">J67</f>
        <v>12 Care &amp; Support</v>
      </c>
      <c r="Y67" s="5">
        <f t="shared" ref="Y67:Y130" si="3">IF(X67=X66,Y66,Y66+1)</f>
        <v>9</v>
      </c>
    </row>
    <row r="68" spans="1:25" x14ac:dyDescent="0.25">
      <c r="A68">
        <v>2023</v>
      </c>
      <c r="B68" t="s">
        <v>448</v>
      </c>
      <c r="C68" t="s">
        <v>26</v>
      </c>
      <c r="D68" t="s">
        <v>321</v>
      </c>
      <c r="E68" t="s">
        <v>65</v>
      </c>
      <c r="F68" t="s">
        <v>65</v>
      </c>
      <c r="G68">
        <v>1</v>
      </c>
      <c r="H68">
        <v>-3500</v>
      </c>
      <c r="I68" t="s">
        <v>448</v>
      </c>
      <c r="J68" t="s">
        <v>431</v>
      </c>
      <c r="K68" t="s">
        <v>431</v>
      </c>
      <c r="L68" t="s">
        <v>431</v>
      </c>
      <c r="M68" t="s">
        <v>581</v>
      </c>
      <c r="N68" t="s">
        <v>573</v>
      </c>
      <c r="O68" t="s">
        <v>416</v>
      </c>
      <c r="P68" t="s">
        <v>466</v>
      </c>
      <c r="Q68" t="s">
        <v>505</v>
      </c>
      <c r="R68" t="s">
        <v>582</v>
      </c>
      <c r="S68" t="s">
        <v>616</v>
      </c>
      <c r="T68" t="s">
        <v>563</v>
      </c>
      <c r="U68" t="s">
        <v>560</v>
      </c>
      <c r="V68">
        <v>11</v>
      </c>
      <c r="X68" t="str">
        <f t="shared" si="2"/>
        <v>12 Care &amp; Support</v>
      </c>
      <c r="Y68" s="5">
        <f t="shared" si="3"/>
        <v>9</v>
      </c>
    </row>
    <row r="69" spans="1:25" x14ac:dyDescent="0.25">
      <c r="A69">
        <v>2023</v>
      </c>
      <c r="B69" t="s">
        <v>448</v>
      </c>
      <c r="C69" t="s">
        <v>26</v>
      </c>
      <c r="D69" t="s">
        <v>399</v>
      </c>
      <c r="E69" t="s">
        <v>66</v>
      </c>
      <c r="F69" t="s">
        <v>66</v>
      </c>
      <c r="G69">
        <v>1</v>
      </c>
      <c r="H69">
        <v>-500</v>
      </c>
      <c r="I69" t="s">
        <v>448</v>
      </c>
      <c r="J69" t="s">
        <v>432</v>
      </c>
      <c r="K69" t="s">
        <v>432</v>
      </c>
      <c r="L69" t="s">
        <v>432</v>
      </c>
      <c r="M69" t="s">
        <v>583</v>
      </c>
      <c r="N69" t="s">
        <v>584</v>
      </c>
      <c r="O69" t="s">
        <v>412</v>
      </c>
      <c r="P69" t="s">
        <v>502</v>
      </c>
      <c r="Q69" t="s">
        <v>615</v>
      </c>
      <c r="R69" t="s">
        <v>558</v>
      </c>
      <c r="S69" t="s">
        <v>616</v>
      </c>
      <c r="T69" t="s">
        <v>563</v>
      </c>
      <c r="U69" t="s">
        <v>560</v>
      </c>
      <c r="V69">
        <v>18</v>
      </c>
      <c r="X69" t="str">
        <f t="shared" si="2"/>
        <v>19 Communications</v>
      </c>
      <c r="Y69" s="5">
        <f t="shared" si="3"/>
        <v>10</v>
      </c>
    </row>
    <row r="70" spans="1:25" x14ac:dyDescent="0.25">
      <c r="A70">
        <v>2023</v>
      </c>
      <c r="B70" t="s">
        <v>448</v>
      </c>
      <c r="C70" t="s">
        <v>26</v>
      </c>
      <c r="D70" t="s">
        <v>400</v>
      </c>
      <c r="E70" t="s">
        <v>67</v>
      </c>
      <c r="F70" t="s">
        <v>67</v>
      </c>
      <c r="G70">
        <v>1</v>
      </c>
      <c r="H70">
        <v>-1000</v>
      </c>
      <c r="I70" t="s">
        <v>448</v>
      </c>
      <c r="J70" t="s">
        <v>432</v>
      </c>
      <c r="K70" t="s">
        <v>432</v>
      </c>
      <c r="L70" t="s">
        <v>432</v>
      </c>
      <c r="M70" t="s">
        <v>583</v>
      </c>
      <c r="N70" t="s">
        <v>584</v>
      </c>
      <c r="O70" t="s">
        <v>412</v>
      </c>
      <c r="P70" t="s">
        <v>502</v>
      </c>
      <c r="Q70" t="s">
        <v>615</v>
      </c>
      <c r="R70" t="s">
        <v>558</v>
      </c>
      <c r="S70" t="s">
        <v>616</v>
      </c>
      <c r="T70" t="s">
        <v>563</v>
      </c>
      <c r="U70" t="s">
        <v>560</v>
      </c>
      <c r="V70">
        <v>18</v>
      </c>
      <c r="X70" t="str">
        <f t="shared" si="2"/>
        <v>19 Communications</v>
      </c>
      <c r="Y70" s="5">
        <f t="shared" si="3"/>
        <v>10</v>
      </c>
    </row>
    <row r="71" spans="1:25" x14ac:dyDescent="0.25">
      <c r="A71">
        <v>2023</v>
      </c>
      <c r="B71" t="s">
        <v>448</v>
      </c>
      <c r="C71" t="s">
        <v>26</v>
      </c>
      <c r="D71" t="s">
        <v>401</v>
      </c>
      <c r="E71" t="s">
        <v>68</v>
      </c>
      <c r="F71" t="s">
        <v>68</v>
      </c>
      <c r="G71">
        <v>1</v>
      </c>
      <c r="H71">
        <v>-1000</v>
      </c>
      <c r="I71" t="s">
        <v>448</v>
      </c>
      <c r="J71" t="s">
        <v>432</v>
      </c>
      <c r="K71" t="s">
        <v>432</v>
      </c>
      <c r="L71" t="s">
        <v>432</v>
      </c>
      <c r="M71" t="s">
        <v>583</v>
      </c>
      <c r="N71" t="s">
        <v>584</v>
      </c>
      <c r="O71" t="s">
        <v>412</v>
      </c>
      <c r="P71" t="s">
        <v>502</v>
      </c>
      <c r="Q71" t="s">
        <v>615</v>
      </c>
      <c r="R71" t="s">
        <v>558</v>
      </c>
      <c r="S71" t="s">
        <v>616</v>
      </c>
      <c r="T71" t="s">
        <v>563</v>
      </c>
      <c r="U71" t="s">
        <v>560</v>
      </c>
      <c r="V71">
        <v>18</v>
      </c>
      <c r="X71" t="str">
        <f t="shared" si="2"/>
        <v>19 Communications</v>
      </c>
      <c r="Y71" s="5">
        <f t="shared" si="3"/>
        <v>10</v>
      </c>
    </row>
    <row r="72" spans="1:25" x14ac:dyDescent="0.25">
      <c r="A72">
        <v>2023</v>
      </c>
      <c r="B72" t="s">
        <v>448</v>
      </c>
      <c r="C72" t="s">
        <v>26</v>
      </c>
      <c r="D72" t="s">
        <v>402</v>
      </c>
      <c r="E72" t="s">
        <v>69</v>
      </c>
      <c r="F72" t="s">
        <v>69</v>
      </c>
      <c r="G72">
        <v>1</v>
      </c>
      <c r="H72">
        <v>-500</v>
      </c>
      <c r="I72" t="s">
        <v>448</v>
      </c>
      <c r="J72" t="s">
        <v>432</v>
      </c>
      <c r="K72" t="s">
        <v>432</v>
      </c>
      <c r="L72" t="s">
        <v>432</v>
      </c>
      <c r="M72" t="s">
        <v>583</v>
      </c>
      <c r="N72" t="s">
        <v>584</v>
      </c>
      <c r="O72" t="s">
        <v>412</v>
      </c>
      <c r="P72" t="s">
        <v>502</v>
      </c>
      <c r="Q72" t="s">
        <v>615</v>
      </c>
      <c r="R72" t="s">
        <v>558</v>
      </c>
      <c r="S72" t="s">
        <v>616</v>
      </c>
      <c r="T72" t="s">
        <v>563</v>
      </c>
      <c r="U72" t="s">
        <v>560</v>
      </c>
      <c r="V72">
        <v>18</v>
      </c>
      <c r="X72" t="str">
        <f t="shared" si="2"/>
        <v>19 Communications</v>
      </c>
      <c r="Y72" s="5">
        <f t="shared" si="3"/>
        <v>10</v>
      </c>
    </row>
    <row r="73" spans="1:25" x14ac:dyDescent="0.25">
      <c r="A73">
        <v>2023</v>
      </c>
      <c r="B73" t="s">
        <v>448</v>
      </c>
      <c r="C73" t="s">
        <v>26</v>
      </c>
      <c r="D73" t="s">
        <v>403</v>
      </c>
      <c r="E73" t="s">
        <v>70</v>
      </c>
      <c r="F73" t="s">
        <v>70</v>
      </c>
      <c r="G73">
        <v>1</v>
      </c>
      <c r="H73">
        <v>-2000</v>
      </c>
      <c r="I73" t="s">
        <v>448</v>
      </c>
      <c r="J73" t="s">
        <v>432</v>
      </c>
      <c r="K73" t="s">
        <v>432</v>
      </c>
      <c r="L73" t="s">
        <v>432</v>
      </c>
      <c r="M73" t="s">
        <v>583</v>
      </c>
      <c r="N73" t="s">
        <v>584</v>
      </c>
      <c r="O73" t="s">
        <v>412</v>
      </c>
      <c r="P73" t="s">
        <v>502</v>
      </c>
      <c r="Q73" t="s">
        <v>615</v>
      </c>
      <c r="R73" t="s">
        <v>558</v>
      </c>
      <c r="S73" t="s">
        <v>616</v>
      </c>
      <c r="T73" t="s">
        <v>563</v>
      </c>
      <c r="U73" t="s">
        <v>560</v>
      </c>
      <c r="V73">
        <v>18</v>
      </c>
      <c r="X73" t="str">
        <f t="shared" si="2"/>
        <v>19 Communications</v>
      </c>
      <c r="Y73" s="5">
        <f t="shared" si="3"/>
        <v>10</v>
      </c>
    </row>
    <row r="74" spans="1:25" x14ac:dyDescent="0.25">
      <c r="A74">
        <v>2023</v>
      </c>
      <c r="B74" t="s">
        <v>448</v>
      </c>
      <c r="C74" t="s">
        <v>26</v>
      </c>
      <c r="D74" t="s">
        <v>404</v>
      </c>
      <c r="E74" t="s">
        <v>452</v>
      </c>
      <c r="F74" t="s">
        <v>452</v>
      </c>
      <c r="G74">
        <v>1</v>
      </c>
      <c r="H74">
        <v>-500</v>
      </c>
      <c r="I74" t="s">
        <v>448</v>
      </c>
      <c r="J74" t="s">
        <v>432</v>
      </c>
      <c r="K74" t="s">
        <v>432</v>
      </c>
      <c r="L74" t="s">
        <v>432</v>
      </c>
      <c r="M74" t="s">
        <v>583</v>
      </c>
      <c r="N74" t="s">
        <v>584</v>
      </c>
      <c r="O74" t="s">
        <v>412</v>
      </c>
      <c r="P74" t="s">
        <v>502</v>
      </c>
      <c r="Q74" t="s">
        <v>615</v>
      </c>
      <c r="R74" t="s">
        <v>558</v>
      </c>
      <c r="S74" t="s">
        <v>616</v>
      </c>
      <c r="T74" t="s">
        <v>563</v>
      </c>
      <c r="U74" t="s">
        <v>560</v>
      </c>
      <c r="V74">
        <v>18</v>
      </c>
      <c r="X74" t="str">
        <f t="shared" si="2"/>
        <v>19 Communications</v>
      </c>
      <c r="Y74" s="5">
        <f t="shared" si="3"/>
        <v>10</v>
      </c>
    </row>
    <row r="75" spans="1:25" x14ac:dyDescent="0.25">
      <c r="A75">
        <v>2023</v>
      </c>
      <c r="B75" t="s">
        <v>448</v>
      </c>
      <c r="C75" t="s">
        <v>26</v>
      </c>
      <c r="D75" t="s">
        <v>405</v>
      </c>
      <c r="E75" t="s">
        <v>71</v>
      </c>
      <c r="F75" t="s">
        <v>71</v>
      </c>
      <c r="G75">
        <v>1</v>
      </c>
      <c r="H75">
        <v>-41600</v>
      </c>
      <c r="I75" t="s">
        <v>448</v>
      </c>
      <c r="J75" t="s">
        <v>432</v>
      </c>
      <c r="K75" t="s">
        <v>432</v>
      </c>
      <c r="L75" t="s">
        <v>432</v>
      </c>
      <c r="M75" t="s">
        <v>585</v>
      </c>
      <c r="N75" t="s">
        <v>573</v>
      </c>
      <c r="O75" t="s">
        <v>412</v>
      </c>
      <c r="P75" t="s">
        <v>502</v>
      </c>
      <c r="Q75" t="s">
        <v>615</v>
      </c>
      <c r="R75" t="s">
        <v>542</v>
      </c>
      <c r="S75" t="s">
        <v>575</v>
      </c>
      <c r="T75" t="s">
        <v>563</v>
      </c>
      <c r="U75" t="s">
        <v>560</v>
      </c>
      <c r="V75">
        <v>18</v>
      </c>
      <c r="X75" t="str">
        <f t="shared" si="2"/>
        <v>19 Communications</v>
      </c>
      <c r="Y75" s="5">
        <f t="shared" si="3"/>
        <v>10</v>
      </c>
    </row>
    <row r="76" spans="1:25" x14ac:dyDescent="0.25">
      <c r="A76">
        <v>2023</v>
      </c>
      <c r="B76" t="s">
        <v>448</v>
      </c>
      <c r="C76" t="s">
        <v>26</v>
      </c>
      <c r="D76" t="s">
        <v>406</v>
      </c>
      <c r="E76" t="s">
        <v>72</v>
      </c>
      <c r="F76" t="s">
        <v>72</v>
      </c>
      <c r="G76">
        <v>1</v>
      </c>
      <c r="H76">
        <v>-3182.4</v>
      </c>
      <c r="I76" t="s">
        <v>448</v>
      </c>
      <c r="J76" t="s">
        <v>432</v>
      </c>
      <c r="K76" t="s">
        <v>432</v>
      </c>
      <c r="L76" t="s">
        <v>432</v>
      </c>
      <c r="M76" t="s">
        <v>585</v>
      </c>
      <c r="N76" t="s">
        <v>573</v>
      </c>
      <c r="O76" t="s">
        <v>412</v>
      </c>
      <c r="P76" t="s">
        <v>502</v>
      </c>
      <c r="Q76" t="s">
        <v>615</v>
      </c>
      <c r="R76" t="s">
        <v>542</v>
      </c>
      <c r="S76" t="s">
        <v>616</v>
      </c>
      <c r="T76" t="s">
        <v>563</v>
      </c>
      <c r="U76" t="s">
        <v>560</v>
      </c>
      <c r="V76">
        <v>18</v>
      </c>
      <c r="X76" t="str">
        <f t="shared" si="2"/>
        <v>19 Communications</v>
      </c>
      <c r="Y76" s="5">
        <f t="shared" si="3"/>
        <v>10</v>
      </c>
    </row>
    <row r="77" spans="1:25" x14ac:dyDescent="0.25">
      <c r="A77">
        <v>2023</v>
      </c>
      <c r="B77" t="s">
        <v>448</v>
      </c>
      <c r="C77" t="s">
        <v>26</v>
      </c>
      <c r="D77" t="s">
        <v>407</v>
      </c>
      <c r="E77" t="s">
        <v>73</v>
      </c>
      <c r="F77" t="s">
        <v>73</v>
      </c>
      <c r="G77">
        <v>1</v>
      </c>
      <c r="H77">
        <v>-1664</v>
      </c>
      <c r="I77" t="s">
        <v>448</v>
      </c>
      <c r="J77" t="s">
        <v>432</v>
      </c>
      <c r="K77" t="s">
        <v>432</v>
      </c>
      <c r="L77" t="s">
        <v>432</v>
      </c>
      <c r="M77" t="s">
        <v>585</v>
      </c>
      <c r="N77" t="s">
        <v>573</v>
      </c>
      <c r="O77" t="s">
        <v>412</v>
      </c>
      <c r="P77" t="s">
        <v>502</v>
      </c>
      <c r="Q77" t="s">
        <v>615</v>
      </c>
      <c r="R77" t="s">
        <v>542</v>
      </c>
      <c r="S77" t="s">
        <v>616</v>
      </c>
      <c r="T77" t="s">
        <v>563</v>
      </c>
      <c r="U77" t="s">
        <v>560</v>
      </c>
      <c r="V77">
        <v>18</v>
      </c>
      <c r="X77" t="str">
        <f t="shared" si="2"/>
        <v>19 Communications</v>
      </c>
      <c r="Y77" s="5">
        <f t="shared" si="3"/>
        <v>10</v>
      </c>
    </row>
    <row r="78" spans="1:25" x14ac:dyDescent="0.25">
      <c r="A78">
        <v>2023</v>
      </c>
      <c r="B78" t="s">
        <v>448</v>
      </c>
      <c r="C78" t="s">
        <v>26</v>
      </c>
      <c r="D78" t="s">
        <v>408</v>
      </c>
      <c r="E78" t="s">
        <v>74</v>
      </c>
      <c r="F78" t="s">
        <v>627</v>
      </c>
      <c r="G78">
        <v>0.83006535947712423</v>
      </c>
      <c r="H78">
        <v>-1000</v>
      </c>
      <c r="I78" t="s">
        <v>448</v>
      </c>
      <c r="J78" t="s">
        <v>432</v>
      </c>
      <c r="K78" t="s">
        <v>432</v>
      </c>
      <c r="L78" t="s">
        <v>432</v>
      </c>
      <c r="M78" t="s">
        <v>585</v>
      </c>
      <c r="N78" t="s">
        <v>573</v>
      </c>
      <c r="O78" t="s">
        <v>425</v>
      </c>
      <c r="P78" t="s">
        <v>473</v>
      </c>
      <c r="Q78" t="s">
        <v>615</v>
      </c>
      <c r="R78" t="s">
        <v>542</v>
      </c>
      <c r="S78" t="s">
        <v>616</v>
      </c>
      <c r="T78" t="s">
        <v>563</v>
      </c>
      <c r="U78" t="s">
        <v>560</v>
      </c>
      <c r="V78">
        <v>18</v>
      </c>
      <c r="X78" t="str">
        <f t="shared" si="2"/>
        <v>19 Communications</v>
      </c>
      <c r="Y78" s="5">
        <f t="shared" si="3"/>
        <v>10</v>
      </c>
    </row>
    <row r="79" spans="1:25" x14ac:dyDescent="0.25">
      <c r="A79">
        <v>2023</v>
      </c>
      <c r="B79" t="s">
        <v>448</v>
      </c>
      <c r="C79" t="s">
        <v>26</v>
      </c>
      <c r="D79" t="s">
        <v>284</v>
      </c>
      <c r="E79" t="s">
        <v>75</v>
      </c>
      <c r="F79" t="s">
        <v>75</v>
      </c>
      <c r="G79">
        <v>1</v>
      </c>
      <c r="H79">
        <v>-42120</v>
      </c>
      <c r="I79" t="s">
        <v>448</v>
      </c>
      <c r="J79" t="s">
        <v>433</v>
      </c>
      <c r="K79" t="s">
        <v>433</v>
      </c>
      <c r="L79" t="s">
        <v>433</v>
      </c>
      <c r="M79" t="s">
        <v>586</v>
      </c>
      <c r="N79" t="s">
        <v>587</v>
      </c>
      <c r="O79" t="s">
        <v>416</v>
      </c>
      <c r="P79" t="s">
        <v>466</v>
      </c>
      <c r="Q79" t="s">
        <v>506</v>
      </c>
      <c r="R79" t="s">
        <v>558</v>
      </c>
      <c r="S79" t="s">
        <v>616</v>
      </c>
      <c r="T79" t="s">
        <v>563</v>
      </c>
      <c r="U79" t="s">
        <v>560</v>
      </c>
      <c r="V79">
        <v>9</v>
      </c>
      <c r="X79" t="str">
        <f t="shared" si="2"/>
        <v>10 Covenant Fund</v>
      </c>
      <c r="Y79" s="5">
        <f t="shared" si="3"/>
        <v>11</v>
      </c>
    </row>
    <row r="80" spans="1:25" x14ac:dyDescent="0.25">
      <c r="A80">
        <v>2023</v>
      </c>
      <c r="B80" t="s">
        <v>448</v>
      </c>
      <c r="C80" t="s">
        <v>26</v>
      </c>
      <c r="D80" t="s">
        <v>286</v>
      </c>
      <c r="E80" t="s">
        <v>76</v>
      </c>
      <c r="F80" t="s">
        <v>76</v>
      </c>
      <c r="G80">
        <v>1</v>
      </c>
      <c r="H80">
        <v>-200</v>
      </c>
      <c r="I80" t="s">
        <v>448</v>
      </c>
      <c r="J80" t="s">
        <v>433</v>
      </c>
      <c r="K80" t="s">
        <v>433</v>
      </c>
      <c r="L80" t="s">
        <v>433</v>
      </c>
      <c r="M80" t="s">
        <v>586</v>
      </c>
      <c r="N80" t="s">
        <v>587</v>
      </c>
      <c r="O80" t="s">
        <v>416</v>
      </c>
      <c r="P80" t="s">
        <v>466</v>
      </c>
      <c r="Q80" t="s">
        <v>506</v>
      </c>
      <c r="R80" t="s">
        <v>558</v>
      </c>
      <c r="S80" t="s">
        <v>616</v>
      </c>
      <c r="T80" t="s">
        <v>563</v>
      </c>
      <c r="U80" t="s">
        <v>560</v>
      </c>
      <c r="V80">
        <v>9</v>
      </c>
      <c r="X80" t="str">
        <f t="shared" si="2"/>
        <v>10 Covenant Fund</v>
      </c>
      <c r="Y80" s="5">
        <f t="shared" si="3"/>
        <v>11</v>
      </c>
    </row>
    <row r="81" spans="1:25" x14ac:dyDescent="0.25">
      <c r="A81">
        <v>2023</v>
      </c>
      <c r="B81" t="s">
        <v>448</v>
      </c>
      <c r="C81" t="s">
        <v>26</v>
      </c>
      <c r="D81" t="s">
        <v>326</v>
      </c>
      <c r="E81" t="s">
        <v>77</v>
      </c>
      <c r="F81" t="s">
        <v>77</v>
      </c>
      <c r="G81">
        <v>1</v>
      </c>
      <c r="H81">
        <v>-1500</v>
      </c>
      <c r="I81" t="s">
        <v>448</v>
      </c>
      <c r="J81" t="s">
        <v>434</v>
      </c>
      <c r="K81" t="s">
        <v>434</v>
      </c>
      <c r="L81" t="s">
        <v>434</v>
      </c>
      <c r="M81" t="s">
        <v>434</v>
      </c>
      <c r="N81" t="s">
        <v>588</v>
      </c>
      <c r="O81" t="s">
        <v>412</v>
      </c>
      <c r="P81" t="s">
        <v>466</v>
      </c>
      <c r="Q81" t="s">
        <v>506</v>
      </c>
      <c r="R81" t="s">
        <v>558</v>
      </c>
      <c r="S81" t="s">
        <v>616</v>
      </c>
      <c r="T81" t="s">
        <v>563</v>
      </c>
      <c r="U81" t="s">
        <v>560</v>
      </c>
      <c r="V81">
        <v>13</v>
      </c>
      <c r="X81" t="str">
        <f t="shared" si="2"/>
        <v>14 Creation Care</v>
      </c>
      <c r="Y81" s="5">
        <f t="shared" si="3"/>
        <v>12</v>
      </c>
    </row>
    <row r="82" spans="1:25" x14ac:dyDescent="0.25">
      <c r="A82">
        <v>2023</v>
      </c>
      <c r="B82" t="s">
        <v>448</v>
      </c>
      <c r="C82" t="s">
        <v>26</v>
      </c>
      <c r="D82" t="s">
        <v>327</v>
      </c>
      <c r="E82" t="s">
        <v>78</v>
      </c>
      <c r="F82" t="s">
        <v>78</v>
      </c>
      <c r="G82">
        <v>1</v>
      </c>
      <c r="H82">
        <v>-500</v>
      </c>
      <c r="I82" t="s">
        <v>448</v>
      </c>
      <c r="J82" t="s">
        <v>434</v>
      </c>
      <c r="K82" t="s">
        <v>434</v>
      </c>
      <c r="L82" t="s">
        <v>434</v>
      </c>
      <c r="M82" t="s">
        <v>434</v>
      </c>
      <c r="N82" t="s">
        <v>588</v>
      </c>
      <c r="O82" t="s">
        <v>412</v>
      </c>
      <c r="P82" t="s">
        <v>466</v>
      </c>
      <c r="Q82" t="s">
        <v>506</v>
      </c>
      <c r="R82" t="s">
        <v>558</v>
      </c>
      <c r="S82" t="s">
        <v>616</v>
      </c>
      <c r="T82" t="s">
        <v>563</v>
      </c>
      <c r="U82" t="s">
        <v>560</v>
      </c>
      <c r="V82">
        <v>13</v>
      </c>
      <c r="X82" t="str">
        <f t="shared" si="2"/>
        <v>14 Creation Care</v>
      </c>
      <c r="Y82" s="5">
        <f t="shared" si="3"/>
        <v>12</v>
      </c>
    </row>
    <row r="83" spans="1:25" x14ac:dyDescent="0.25">
      <c r="A83">
        <v>2023</v>
      </c>
      <c r="B83" t="s">
        <v>448</v>
      </c>
      <c r="C83" t="s">
        <v>26</v>
      </c>
      <c r="D83" t="s">
        <v>328</v>
      </c>
      <c r="E83" t="s">
        <v>79</v>
      </c>
      <c r="F83" t="s">
        <v>79</v>
      </c>
      <c r="G83">
        <v>1</v>
      </c>
      <c r="H83">
        <v>-500</v>
      </c>
      <c r="I83" t="s">
        <v>448</v>
      </c>
      <c r="J83" t="s">
        <v>434</v>
      </c>
      <c r="K83" t="s">
        <v>434</v>
      </c>
      <c r="L83" t="s">
        <v>434</v>
      </c>
      <c r="M83" t="s">
        <v>434</v>
      </c>
      <c r="N83" t="s">
        <v>588</v>
      </c>
      <c r="O83" t="s">
        <v>412</v>
      </c>
      <c r="P83" t="s">
        <v>466</v>
      </c>
      <c r="Q83" t="s">
        <v>506</v>
      </c>
      <c r="R83" t="s">
        <v>558</v>
      </c>
      <c r="S83" t="s">
        <v>616</v>
      </c>
      <c r="T83" t="s">
        <v>563</v>
      </c>
      <c r="U83" t="s">
        <v>560</v>
      </c>
      <c r="V83">
        <v>13</v>
      </c>
      <c r="X83" t="str">
        <f t="shared" si="2"/>
        <v>14 Creation Care</v>
      </c>
      <c r="Y83" s="5">
        <f t="shared" si="3"/>
        <v>12</v>
      </c>
    </row>
    <row r="84" spans="1:25" x14ac:dyDescent="0.25">
      <c r="A84">
        <v>2023</v>
      </c>
      <c r="B84" t="s">
        <v>448</v>
      </c>
      <c r="C84" t="s">
        <v>26</v>
      </c>
      <c r="D84" t="s">
        <v>329</v>
      </c>
      <c r="E84" t="s">
        <v>80</v>
      </c>
      <c r="F84" t="s">
        <v>80</v>
      </c>
      <c r="G84">
        <v>1</v>
      </c>
      <c r="H84">
        <v>-700</v>
      </c>
      <c r="I84" t="s">
        <v>448</v>
      </c>
      <c r="J84" t="s">
        <v>434</v>
      </c>
      <c r="K84" t="s">
        <v>434</v>
      </c>
      <c r="L84" t="s">
        <v>434</v>
      </c>
      <c r="M84" t="s">
        <v>434</v>
      </c>
      <c r="N84" t="s">
        <v>588</v>
      </c>
      <c r="O84" t="s">
        <v>412</v>
      </c>
      <c r="P84" t="s">
        <v>466</v>
      </c>
      <c r="Q84" t="s">
        <v>506</v>
      </c>
      <c r="R84" t="s">
        <v>558</v>
      </c>
      <c r="S84" t="s">
        <v>616</v>
      </c>
      <c r="T84" t="s">
        <v>563</v>
      </c>
      <c r="U84" t="s">
        <v>560</v>
      </c>
      <c r="V84">
        <v>13</v>
      </c>
      <c r="X84" t="str">
        <f t="shared" si="2"/>
        <v>14 Creation Care</v>
      </c>
      <c r="Y84" s="5">
        <f t="shared" si="3"/>
        <v>12</v>
      </c>
    </row>
    <row r="85" spans="1:25" x14ac:dyDescent="0.25">
      <c r="A85">
        <v>2023</v>
      </c>
      <c r="B85" t="s">
        <v>448</v>
      </c>
      <c r="C85" t="s">
        <v>26</v>
      </c>
      <c r="D85" t="s">
        <v>367</v>
      </c>
      <c r="E85" t="s">
        <v>81</v>
      </c>
      <c r="F85" t="s">
        <v>81</v>
      </c>
      <c r="G85">
        <v>1</v>
      </c>
      <c r="H85">
        <v>-9000</v>
      </c>
      <c r="I85" t="s">
        <v>448</v>
      </c>
      <c r="J85" t="s">
        <v>435</v>
      </c>
      <c r="K85" t="s">
        <v>435</v>
      </c>
      <c r="L85" t="s">
        <v>435</v>
      </c>
      <c r="M85" t="s">
        <v>435</v>
      </c>
      <c r="N85" t="s">
        <v>589</v>
      </c>
      <c r="O85" t="s">
        <v>412</v>
      </c>
      <c r="P85" t="s">
        <v>502</v>
      </c>
      <c r="Q85" t="s">
        <v>615</v>
      </c>
      <c r="R85" t="s">
        <v>558</v>
      </c>
      <c r="S85" t="s">
        <v>616</v>
      </c>
      <c r="T85" t="s">
        <v>563</v>
      </c>
      <c r="U85" t="s">
        <v>560</v>
      </c>
      <c r="V85">
        <v>15</v>
      </c>
      <c r="X85" t="str">
        <f t="shared" si="2"/>
        <v>16 Finance</v>
      </c>
      <c r="Y85" s="5">
        <f t="shared" si="3"/>
        <v>13</v>
      </c>
    </row>
    <row r="86" spans="1:25" x14ac:dyDescent="0.25">
      <c r="A86">
        <v>2023</v>
      </c>
      <c r="B86" t="s">
        <v>448</v>
      </c>
      <c r="C86" t="s">
        <v>26</v>
      </c>
      <c r="D86" t="s">
        <v>368</v>
      </c>
      <c r="E86" t="s">
        <v>82</v>
      </c>
      <c r="F86" t="s">
        <v>82</v>
      </c>
      <c r="G86">
        <v>1</v>
      </c>
      <c r="H86">
        <v>-37000</v>
      </c>
      <c r="I86" t="s">
        <v>448</v>
      </c>
      <c r="J86" t="s">
        <v>435</v>
      </c>
      <c r="K86" t="s">
        <v>435</v>
      </c>
      <c r="L86" t="s">
        <v>435</v>
      </c>
      <c r="M86" t="s">
        <v>435</v>
      </c>
      <c r="N86" t="s">
        <v>589</v>
      </c>
      <c r="O86" t="s">
        <v>412</v>
      </c>
      <c r="P86" t="s">
        <v>502</v>
      </c>
      <c r="Q86" t="s">
        <v>615</v>
      </c>
      <c r="R86" t="s">
        <v>558</v>
      </c>
      <c r="S86" t="s">
        <v>616</v>
      </c>
      <c r="T86" t="s">
        <v>559</v>
      </c>
      <c r="U86" t="s">
        <v>560</v>
      </c>
      <c r="V86">
        <v>15</v>
      </c>
      <c r="X86" t="str">
        <f t="shared" si="2"/>
        <v>16 Finance</v>
      </c>
      <c r="Y86" s="5">
        <f t="shared" si="3"/>
        <v>13</v>
      </c>
    </row>
    <row r="87" spans="1:25" x14ac:dyDescent="0.25">
      <c r="A87">
        <v>2023</v>
      </c>
      <c r="B87" t="s">
        <v>448</v>
      </c>
      <c r="C87" t="s">
        <v>26</v>
      </c>
      <c r="D87" t="s">
        <v>369</v>
      </c>
      <c r="E87" t="s">
        <v>83</v>
      </c>
      <c r="F87" t="s">
        <v>83</v>
      </c>
      <c r="G87">
        <v>1</v>
      </c>
      <c r="H87">
        <v>-33000</v>
      </c>
      <c r="I87" t="s">
        <v>448</v>
      </c>
      <c r="J87" t="s">
        <v>435</v>
      </c>
      <c r="K87" t="s">
        <v>435</v>
      </c>
      <c r="L87" t="s">
        <v>435</v>
      </c>
      <c r="M87" t="s">
        <v>435</v>
      </c>
      <c r="N87" t="s">
        <v>589</v>
      </c>
      <c r="O87" t="s">
        <v>412</v>
      </c>
      <c r="P87" t="s">
        <v>502</v>
      </c>
      <c r="Q87" t="s">
        <v>615</v>
      </c>
      <c r="R87" t="s">
        <v>558</v>
      </c>
      <c r="S87" t="s">
        <v>616</v>
      </c>
      <c r="T87" t="s">
        <v>563</v>
      </c>
      <c r="U87" t="s">
        <v>560</v>
      </c>
      <c r="V87">
        <v>15</v>
      </c>
      <c r="X87" t="str">
        <f t="shared" si="2"/>
        <v>16 Finance</v>
      </c>
      <c r="Y87" s="5">
        <f t="shared" si="3"/>
        <v>13</v>
      </c>
    </row>
    <row r="88" spans="1:25" x14ac:dyDescent="0.25">
      <c r="A88">
        <v>2023</v>
      </c>
      <c r="B88" t="s">
        <v>448</v>
      </c>
      <c r="C88" t="s">
        <v>26</v>
      </c>
      <c r="D88" t="s">
        <v>370</v>
      </c>
      <c r="E88" t="s">
        <v>464</v>
      </c>
      <c r="F88" t="s">
        <v>464</v>
      </c>
      <c r="G88">
        <v>1</v>
      </c>
      <c r="H88">
        <v>-1500</v>
      </c>
      <c r="I88" t="s">
        <v>448</v>
      </c>
      <c r="J88" t="s">
        <v>435</v>
      </c>
      <c r="K88" t="s">
        <v>435</v>
      </c>
      <c r="L88" t="s">
        <v>435</v>
      </c>
      <c r="M88" t="s">
        <v>435</v>
      </c>
      <c r="N88" t="s">
        <v>589</v>
      </c>
      <c r="O88" t="s">
        <v>412</v>
      </c>
      <c r="P88" t="s">
        <v>502</v>
      </c>
      <c r="Q88" t="s">
        <v>615</v>
      </c>
      <c r="R88" t="s">
        <v>558</v>
      </c>
      <c r="S88" t="s">
        <v>616</v>
      </c>
      <c r="T88" t="s">
        <v>559</v>
      </c>
      <c r="U88" t="s">
        <v>560</v>
      </c>
      <c r="V88">
        <v>15</v>
      </c>
      <c r="X88" t="str">
        <f t="shared" si="2"/>
        <v>16 Finance</v>
      </c>
      <c r="Y88" s="5">
        <f t="shared" si="3"/>
        <v>13</v>
      </c>
    </row>
    <row r="89" spans="1:25" x14ac:dyDescent="0.25">
      <c r="A89">
        <v>2023</v>
      </c>
      <c r="B89" t="s">
        <v>448</v>
      </c>
      <c r="C89" t="s">
        <v>26</v>
      </c>
      <c r="D89" t="s">
        <v>371</v>
      </c>
      <c r="E89" t="s">
        <v>84</v>
      </c>
      <c r="F89" t="s">
        <v>84</v>
      </c>
      <c r="G89">
        <v>1</v>
      </c>
      <c r="H89">
        <v>-1000</v>
      </c>
      <c r="I89" t="s">
        <v>448</v>
      </c>
      <c r="J89" t="s">
        <v>435</v>
      </c>
      <c r="K89" t="s">
        <v>435</v>
      </c>
      <c r="L89" t="s">
        <v>435</v>
      </c>
      <c r="M89" t="s">
        <v>435</v>
      </c>
      <c r="N89" t="s">
        <v>589</v>
      </c>
      <c r="O89" t="s">
        <v>412</v>
      </c>
      <c r="P89" t="s">
        <v>502</v>
      </c>
      <c r="Q89" t="s">
        <v>615</v>
      </c>
      <c r="R89" t="s">
        <v>558</v>
      </c>
      <c r="S89" t="s">
        <v>616</v>
      </c>
      <c r="T89" t="s">
        <v>559</v>
      </c>
      <c r="U89" t="s">
        <v>560</v>
      </c>
      <c r="V89">
        <v>15</v>
      </c>
      <c r="X89" t="str">
        <f t="shared" si="2"/>
        <v>16 Finance</v>
      </c>
      <c r="Y89" s="5">
        <f t="shared" si="3"/>
        <v>13</v>
      </c>
    </row>
    <row r="90" spans="1:25" x14ac:dyDescent="0.25">
      <c r="A90">
        <v>2023</v>
      </c>
      <c r="B90" t="s">
        <v>448</v>
      </c>
      <c r="C90" t="s">
        <v>26</v>
      </c>
      <c r="D90" t="s">
        <v>372</v>
      </c>
      <c r="E90" t="s">
        <v>85</v>
      </c>
      <c r="F90" t="s">
        <v>85</v>
      </c>
      <c r="G90">
        <v>1</v>
      </c>
      <c r="H90">
        <v>-2500</v>
      </c>
      <c r="I90" t="s">
        <v>448</v>
      </c>
      <c r="J90" t="s">
        <v>435</v>
      </c>
      <c r="K90" t="s">
        <v>435</v>
      </c>
      <c r="L90" t="s">
        <v>435</v>
      </c>
      <c r="M90" t="s">
        <v>435</v>
      </c>
      <c r="N90" t="s">
        <v>589</v>
      </c>
      <c r="O90" t="s">
        <v>412</v>
      </c>
      <c r="P90" t="s">
        <v>502</v>
      </c>
      <c r="Q90" t="s">
        <v>615</v>
      </c>
      <c r="R90" t="s">
        <v>558</v>
      </c>
      <c r="S90" t="s">
        <v>616</v>
      </c>
      <c r="T90" t="s">
        <v>559</v>
      </c>
      <c r="U90" t="s">
        <v>560</v>
      </c>
      <c r="V90">
        <v>15</v>
      </c>
      <c r="X90" t="str">
        <f t="shared" si="2"/>
        <v>16 Finance</v>
      </c>
      <c r="Y90" s="5">
        <f t="shared" si="3"/>
        <v>13</v>
      </c>
    </row>
    <row r="91" spans="1:25" x14ac:dyDescent="0.25">
      <c r="A91">
        <v>2023</v>
      </c>
      <c r="B91" t="s">
        <v>448</v>
      </c>
      <c r="C91" t="s">
        <v>26</v>
      </c>
      <c r="D91" t="s">
        <v>373</v>
      </c>
      <c r="E91" t="s">
        <v>86</v>
      </c>
      <c r="F91" t="s">
        <v>86</v>
      </c>
      <c r="G91">
        <v>1</v>
      </c>
      <c r="H91">
        <v>-250</v>
      </c>
      <c r="I91" t="s">
        <v>448</v>
      </c>
      <c r="J91" t="s">
        <v>435</v>
      </c>
      <c r="K91" t="s">
        <v>435</v>
      </c>
      <c r="L91" t="s">
        <v>435</v>
      </c>
      <c r="M91" t="s">
        <v>435</v>
      </c>
      <c r="N91" t="s">
        <v>589</v>
      </c>
      <c r="O91" t="s">
        <v>412</v>
      </c>
      <c r="P91" t="s">
        <v>502</v>
      </c>
      <c r="Q91" t="s">
        <v>615</v>
      </c>
      <c r="R91" t="s">
        <v>558</v>
      </c>
      <c r="S91" t="s">
        <v>616</v>
      </c>
      <c r="T91" t="s">
        <v>559</v>
      </c>
      <c r="U91" t="s">
        <v>560</v>
      </c>
      <c r="V91">
        <v>15</v>
      </c>
      <c r="X91" t="str">
        <f t="shared" si="2"/>
        <v>16 Finance</v>
      </c>
      <c r="Y91" s="5">
        <f t="shared" si="3"/>
        <v>13</v>
      </c>
    </row>
    <row r="92" spans="1:25" x14ac:dyDescent="0.25">
      <c r="A92">
        <v>2023</v>
      </c>
      <c r="B92" t="s">
        <v>448</v>
      </c>
      <c r="C92" t="s">
        <v>26</v>
      </c>
      <c r="D92" t="s">
        <v>374</v>
      </c>
      <c r="E92" t="s">
        <v>87</v>
      </c>
      <c r="F92" t="s">
        <v>87</v>
      </c>
      <c r="G92">
        <v>1</v>
      </c>
      <c r="H92">
        <v>-5000</v>
      </c>
      <c r="I92" t="s">
        <v>448</v>
      </c>
      <c r="J92" t="s">
        <v>435</v>
      </c>
      <c r="K92" t="s">
        <v>435</v>
      </c>
      <c r="L92" t="s">
        <v>435</v>
      </c>
      <c r="M92" t="s">
        <v>435</v>
      </c>
      <c r="N92" t="s">
        <v>589</v>
      </c>
      <c r="O92" t="s">
        <v>412</v>
      </c>
      <c r="P92" t="s">
        <v>502</v>
      </c>
      <c r="Q92" t="s">
        <v>615</v>
      </c>
      <c r="R92" t="s">
        <v>558</v>
      </c>
      <c r="S92" t="s">
        <v>616</v>
      </c>
      <c r="T92" t="s">
        <v>559</v>
      </c>
      <c r="U92" t="s">
        <v>560</v>
      </c>
      <c r="V92">
        <v>15</v>
      </c>
      <c r="X92" t="str">
        <f t="shared" si="2"/>
        <v>16 Finance</v>
      </c>
      <c r="Y92" s="5">
        <f t="shared" si="3"/>
        <v>13</v>
      </c>
    </row>
    <row r="93" spans="1:25" x14ac:dyDescent="0.25">
      <c r="A93">
        <v>2023</v>
      </c>
      <c r="B93" t="s">
        <v>448</v>
      </c>
      <c r="C93" t="s">
        <v>26</v>
      </c>
      <c r="D93" t="s">
        <v>375</v>
      </c>
      <c r="E93" t="s">
        <v>88</v>
      </c>
      <c r="F93" t="s">
        <v>88</v>
      </c>
      <c r="G93">
        <v>1</v>
      </c>
      <c r="H93">
        <v>-200</v>
      </c>
      <c r="I93" t="s">
        <v>448</v>
      </c>
      <c r="J93" t="s">
        <v>435</v>
      </c>
      <c r="K93" t="s">
        <v>435</v>
      </c>
      <c r="L93" t="s">
        <v>435</v>
      </c>
      <c r="M93" t="s">
        <v>435</v>
      </c>
      <c r="N93" t="s">
        <v>589</v>
      </c>
      <c r="O93" t="s">
        <v>412</v>
      </c>
      <c r="P93" t="s">
        <v>502</v>
      </c>
      <c r="Q93" t="s">
        <v>615</v>
      </c>
      <c r="R93" t="s">
        <v>558</v>
      </c>
      <c r="S93" t="s">
        <v>616</v>
      </c>
      <c r="T93" t="s">
        <v>559</v>
      </c>
      <c r="U93" t="s">
        <v>560</v>
      </c>
      <c r="V93">
        <v>15</v>
      </c>
      <c r="X93" t="str">
        <f t="shared" si="2"/>
        <v>16 Finance</v>
      </c>
      <c r="Y93" s="5">
        <f t="shared" si="3"/>
        <v>13</v>
      </c>
    </row>
    <row r="94" spans="1:25" x14ac:dyDescent="0.25">
      <c r="A94">
        <v>2023</v>
      </c>
      <c r="B94" t="s">
        <v>448</v>
      </c>
      <c r="C94" t="s">
        <v>26</v>
      </c>
      <c r="D94" t="s">
        <v>305</v>
      </c>
      <c r="E94" t="s">
        <v>89</v>
      </c>
      <c r="F94" t="s">
        <v>89</v>
      </c>
      <c r="G94">
        <v>1</v>
      </c>
      <c r="H94">
        <v>-1000</v>
      </c>
      <c r="I94" t="s">
        <v>448</v>
      </c>
      <c r="J94" t="s">
        <v>429</v>
      </c>
      <c r="K94" t="s">
        <v>429</v>
      </c>
      <c r="L94" t="s">
        <v>429</v>
      </c>
      <c r="M94" t="s">
        <v>429</v>
      </c>
      <c r="N94" t="s">
        <v>577</v>
      </c>
      <c r="O94" t="s">
        <v>412</v>
      </c>
      <c r="P94" t="s">
        <v>502</v>
      </c>
      <c r="Q94" t="s">
        <v>615</v>
      </c>
      <c r="R94" t="s">
        <v>558</v>
      </c>
      <c r="S94" t="s">
        <v>616</v>
      </c>
      <c r="T94" t="s">
        <v>563</v>
      </c>
      <c r="U94" t="s">
        <v>560</v>
      </c>
      <c r="V94">
        <v>10</v>
      </c>
      <c r="X94" t="str">
        <f t="shared" si="2"/>
        <v>11 Adult Ed</v>
      </c>
      <c r="Y94" s="5">
        <f t="shared" si="3"/>
        <v>14</v>
      </c>
    </row>
    <row r="95" spans="1:25" x14ac:dyDescent="0.25">
      <c r="A95">
        <v>2023</v>
      </c>
      <c r="B95" t="s">
        <v>448</v>
      </c>
      <c r="C95" t="s">
        <v>26</v>
      </c>
      <c r="D95" t="s">
        <v>306</v>
      </c>
      <c r="E95" t="s">
        <v>90</v>
      </c>
      <c r="F95" t="s">
        <v>90</v>
      </c>
      <c r="G95">
        <v>1</v>
      </c>
      <c r="H95">
        <v>-450</v>
      </c>
      <c r="I95" t="s">
        <v>448</v>
      </c>
      <c r="J95" t="s">
        <v>429</v>
      </c>
      <c r="K95" t="s">
        <v>429</v>
      </c>
      <c r="L95" t="s">
        <v>429</v>
      </c>
      <c r="M95" t="s">
        <v>429</v>
      </c>
      <c r="N95" t="s">
        <v>577</v>
      </c>
      <c r="O95" t="s">
        <v>412</v>
      </c>
      <c r="P95" t="s">
        <v>502</v>
      </c>
      <c r="Q95" t="s">
        <v>615</v>
      </c>
      <c r="R95" t="s">
        <v>558</v>
      </c>
      <c r="S95" t="s">
        <v>616</v>
      </c>
      <c r="T95" t="s">
        <v>563</v>
      </c>
      <c r="U95" t="s">
        <v>560</v>
      </c>
      <c r="V95">
        <v>10</v>
      </c>
      <c r="X95" t="str">
        <f t="shared" si="2"/>
        <v>11 Adult Ed</v>
      </c>
      <c r="Y95" s="5">
        <f t="shared" si="3"/>
        <v>14</v>
      </c>
    </row>
    <row r="96" spans="1:25" x14ac:dyDescent="0.25">
      <c r="A96">
        <v>2023</v>
      </c>
      <c r="B96" t="s">
        <v>448</v>
      </c>
      <c r="C96" t="s">
        <v>26</v>
      </c>
      <c r="D96" t="s">
        <v>307</v>
      </c>
      <c r="E96" t="s">
        <v>91</v>
      </c>
      <c r="F96" t="s">
        <v>91</v>
      </c>
      <c r="G96">
        <v>1</v>
      </c>
      <c r="H96">
        <v>-180</v>
      </c>
      <c r="I96" t="s">
        <v>448</v>
      </c>
      <c r="J96" t="s">
        <v>429</v>
      </c>
      <c r="K96" t="s">
        <v>429</v>
      </c>
      <c r="L96" t="s">
        <v>429</v>
      </c>
      <c r="M96" t="s">
        <v>429</v>
      </c>
      <c r="N96" t="s">
        <v>577</v>
      </c>
      <c r="O96" t="s">
        <v>412</v>
      </c>
      <c r="P96" t="s">
        <v>502</v>
      </c>
      <c r="Q96" t="s">
        <v>615</v>
      </c>
      <c r="R96" t="s">
        <v>558</v>
      </c>
      <c r="S96" t="s">
        <v>616</v>
      </c>
      <c r="T96" t="s">
        <v>563</v>
      </c>
      <c r="U96" t="s">
        <v>560</v>
      </c>
      <c r="V96">
        <v>10</v>
      </c>
      <c r="X96" t="str">
        <f t="shared" si="2"/>
        <v>11 Adult Ed</v>
      </c>
      <c r="Y96" s="5">
        <f t="shared" si="3"/>
        <v>14</v>
      </c>
    </row>
    <row r="97" spans="1:25" x14ac:dyDescent="0.25">
      <c r="A97">
        <v>2023</v>
      </c>
      <c r="B97" t="s">
        <v>448</v>
      </c>
      <c r="C97" t="s">
        <v>26</v>
      </c>
      <c r="D97" t="s">
        <v>308</v>
      </c>
      <c r="E97" t="s">
        <v>92</v>
      </c>
      <c r="F97" t="s">
        <v>92</v>
      </c>
      <c r="G97">
        <v>1</v>
      </c>
      <c r="H97">
        <v>-180</v>
      </c>
      <c r="I97" t="s">
        <v>448</v>
      </c>
      <c r="J97" t="s">
        <v>429</v>
      </c>
      <c r="K97" t="s">
        <v>429</v>
      </c>
      <c r="L97" t="s">
        <v>429</v>
      </c>
      <c r="M97" t="s">
        <v>429</v>
      </c>
      <c r="N97" t="s">
        <v>577</v>
      </c>
      <c r="O97" t="s">
        <v>412</v>
      </c>
      <c r="P97" t="s">
        <v>502</v>
      </c>
      <c r="Q97" t="s">
        <v>615</v>
      </c>
      <c r="R97" t="s">
        <v>558</v>
      </c>
      <c r="S97" t="s">
        <v>616</v>
      </c>
      <c r="T97" t="s">
        <v>563</v>
      </c>
      <c r="U97" t="s">
        <v>560</v>
      </c>
      <c r="V97">
        <v>10</v>
      </c>
      <c r="X97" t="str">
        <f t="shared" si="2"/>
        <v>11 Adult Ed</v>
      </c>
      <c r="Y97" s="5">
        <f t="shared" si="3"/>
        <v>14</v>
      </c>
    </row>
    <row r="98" spans="1:25" x14ac:dyDescent="0.25">
      <c r="A98">
        <v>2023</v>
      </c>
      <c r="B98" t="s">
        <v>448</v>
      </c>
      <c r="C98" t="s">
        <v>26</v>
      </c>
      <c r="D98" t="s">
        <v>274</v>
      </c>
      <c r="E98" t="s">
        <v>93</v>
      </c>
      <c r="F98" t="s">
        <v>93</v>
      </c>
      <c r="G98">
        <v>1</v>
      </c>
      <c r="H98">
        <v>-10000</v>
      </c>
      <c r="I98" t="s">
        <v>448</v>
      </c>
      <c r="J98" t="s">
        <v>436</v>
      </c>
      <c r="K98" t="s">
        <v>436</v>
      </c>
      <c r="L98" t="s">
        <v>436</v>
      </c>
      <c r="M98" t="s">
        <v>436</v>
      </c>
      <c r="N98" t="s">
        <v>587</v>
      </c>
      <c r="O98" t="s">
        <v>416</v>
      </c>
      <c r="P98" t="s">
        <v>466</v>
      </c>
      <c r="Q98" t="s">
        <v>506</v>
      </c>
      <c r="R98" t="s">
        <v>558</v>
      </c>
      <c r="S98" t="s">
        <v>616</v>
      </c>
      <c r="T98" t="s">
        <v>563</v>
      </c>
      <c r="U98" t="s">
        <v>560</v>
      </c>
      <c r="V98">
        <v>8</v>
      </c>
      <c r="X98" t="str">
        <f t="shared" si="2"/>
        <v>09 M&amp;B</v>
      </c>
      <c r="Y98" s="5">
        <f t="shared" si="3"/>
        <v>15</v>
      </c>
    </row>
    <row r="99" spans="1:25" x14ac:dyDescent="0.25">
      <c r="A99">
        <v>2023</v>
      </c>
      <c r="B99" t="s">
        <v>448</v>
      </c>
      <c r="C99" t="s">
        <v>26</v>
      </c>
      <c r="D99" t="s">
        <v>275</v>
      </c>
      <c r="E99" t="s">
        <v>94</v>
      </c>
      <c r="F99" t="s">
        <v>94</v>
      </c>
      <c r="G99">
        <v>1</v>
      </c>
      <c r="H99">
        <v>-14400</v>
      </c>
      <c r="I99" t="s">
        <v>448</v>
      </c>
      <c r="J99" t="s">
        <v>436</v>
      </c>
      <c r="K99" t="s">
        <v>436</v>
      </c>
      <c r="L99" t="s">
        <v>436</v>
      </c>
      <c r="M99" t="s">
        <v>436</v>
      </c>
      <c r="N99" t="s">
        <v>587</v>
      </c>
      <c r="O99" t="s">
        <v>416</v>
      </c>
      <c r="P99" t="s">
        <v>466</v>
      </c>
      <c r="Q99" t="s">
        <v>506</v>
      </c>
      <c r="R99" t="s">
        <v>558</v>
      </c>
      <c r="S99" t="s">
        <v>616</v>
      </c>
      <c r="T99" t="s">
        <v>563</v>
      </c>
      <c r="U99" t="s">
        <v>560</v>
      </c>
      <c r="V99">
        <v>8</v>
      </c>
      <c r="X99" t="str">
        <f t="shared" si="2"/>
        <v>09 M&amp;B</v>
      </c>
      <c r="Y99" s="5">
        <f t="shared" si="3"/>
        <v>15</v>
      </c>
    </row>
    <row r="100" spans="1:25" x14ac:dyDescent="0.25">
      <c r="A100">
        <v>2023</v>
      </c>
      <c r="B100" t="s">
        <v>448</v>
      </c>
      <c r="C100" t="s">
        <v>26</v>
      </c>
      <c r="D100" t="s">
        <v>276</v>
      </c>
      <c r="E100" t="s">
        <v>95</v>
      </c>
      <c r="F100" t="s">
        <v>95</v>
      </c>
      <c r="G100">
        <v>1</v>
      </c>
      <c r="H100">
        <v>-44800</v>
      </c>
      <c r="I100" t="s">
        <v>448</v>
      </c>
      <c r="J100" t="s">
        <v>436</v>
      </c>
      <c r="K100" t="s">
        <v>436</v>
      </c>
      <c r="L100" t="s">
        <v>436</v>
      </c>
      <c r="M100" t="s">
        <v>436</v>
      </c>
      <c r="N100" t="s">
        <v>587</v>
      </c>
      <c r="O100" t="s">
        <v>416</v>
      </c>
      <c r="P100" t="s">
        <v>466</v>
      </c>
      <c r="Q100" t="s">
        <v>506</v>
      </c>
      <c r="R100" t="s">
        <v>558</v>
      </c>
      <c r="S100" t="s">
        <v>616</v>
      </c>
      <c r="T100" t="s">
        <v>563</v>
      </c>
      <c r="U100" t="s">
        <v>560</v>
      </c>
      <c r="V100">
        <v>8</v>
      </c>
      <c r="X100" t="str">
        <f t="shared" si="2"/>
        <v>09 M&amp;B</v>
      </c>
      <c r="Y100" s="5">
        <f t="shared" si="3"/>
        <v>15</v>
      </c>
    </row>
    <row r="101" spans="1:25" x14ac:dyDescent="0.25">
      <c r="A101">
        <v>2023</v>
      </c>
      <c r="B101" t="s">
        <v>448</v>
      </c>
      <c r="C101" t="s">
        <v>26</v>
      </c>
      <c r="D101" t="s">
        <v>277</v>
      </c>
      <c r="E101" t="s">
        <v>96</v>
      </c>
      <c r="F101" t="s">
        <v>96</v>
      </c>
      <c r="G101">
        <v>1</v>
      </c>
      <c r="H101">
        <v>-20000</v>
      </c>
      <c r="I101" t="s">
        <v>448</v>
      </c>
      <c r="J101" t="s">
        <v>436</v>
      </c>
      <c r="K101" t="s">
        <v>436</v>
      </c>
      <c r="L101" t="s">
        <v>436</v>
      </c>
      <c r="M101" t="s">
        <v>436</v>
      </c>
      <c r="N101" t="s">
        <v>587</v>
      </c>
      <c r="O101" t="s">
        <v>416</v>
      </c>
      <c r="P101" t="s">
        <v>466</v>
      </c>
      <c r="Q101" t="s">
        <v>506</v>
      </c>
      <c r="R101" t="s">
        <v>558</v>
      </c>
      <c r="S101" t="s">
        <v>616</v>
      </c>
      <c r="T101" t="s">
        <v>563</v>
      </c>
      <c r="U101" t="s">
        <v>560</v>
      </c>
      <c r="V101">
        <v>8</v>
      </c>
      <c r="X101" t="str">
        <f t="shared" si="2"/>
        <v>09 M&amp;B</v>
      </c>
      <c r="Y101" s="5">
        <f t="shared" si="3"/>
        <v>15</v>
      </c>
    </row>
    <row r="102" spans="1:25" x14ac:dyDescent="0.25">
      <c r="A102">
        <v>2023</v>
      </c>
      <c r="B102" t="s">
        <v>448</v>
      </c>
      <c r="C102" t="s">
        <v>26</v>
      </c>
      <c r="D102" t="s">
        <v>278</v>
      </c>
      <c r="E102" t="s">
        <v>97</v>
      </c>
      <c r="F102" t="s">
        <v>97</v>
      </c>
      <c r="G102">
        <v>1</v>
      </c>
      <c r="H102">
        <v>-1600</v>
      </c>
      <c r="I102" t="s">
        <v>448</v>
      </c>
      <c r="J102" t="s">
        <v>436</v>
      </c>
      <c r="K102" t="s">
        <v>436</v>
      </c>
      <c r="L102" t="s">
        <v>436</v>
      </c>
      <c r="M102" t="s">
        <v>436</v>
      </c>
      <c r="N102" t="s">
        <v>587</v>
      </c>
      <c r="O102" t="s">
        <v>425</v>
      </c>
      <c r="P102" t="s">
        <v>473</v>
      </c>
      <c r="Q102" t="s">
        <v>615</v>
      </c>
      <c r="R102" t="s">
        <v>558</v>
      </c>
      <c r="S102" t="s">
        <v>616</v>
      </c>
      <c r="T102" t="s">
        <v>563</v>
      </c>
      <c r="U102" t="s">
        <v>560</v>
      </c>
      <c r="V102">
        <v>8</v>
      </c>
      <c r="X102" t="str">
        <f t="shared" si="2"/>
        <v>09 M&amp;B</v>
      </c>
      <c r="Y102" s="5">
        <f t="shared" si="3"/>
        <v>15</v>
      </c>
    </row>
    <row r="103" spans="1:25" x14ac:dyDescent="0.25">
      <c r="A103">
        <v>2023</v>
      </c>
      <c r="B103" t="s">
        <v>448</v>
      </c>
      <c r="C103" t="s">
        <v>26</v>
      </c>
      <c r="D103" t="s">
        <v>279</v>
      </c>
      <c r="E103" t="s">
        <v>98</v>
      </c>
      <c r="F103" t="s">
        <v>98</v>
      </c>
      <c r="G103">
        <v>1</v>
      </c>
      <c r="H103">
        <v>-1600</v>
      </c>
      <c r="I103" t="s">
        <v>448</v>
      </c>
      <c r="J103" t="s">
        <v>436</v>
      </c>
      <c r="K103" t="s">
        <v>436</v>
      </c>
      <c r="L103" t="s">
        <v>436</v>
      </c>
      <c r="M103" t="s">
        <v>436</v>
      </c>
      <c r="N103" t="s">
        <v>587</v>
      </c>
      <c r="O103" t="s">
        <v>425</v>
      </c>
      <c r="P103" t="s">
        <v>473</v>
      </c>
      <c r="Q103" t="s">
        <v>615</v>
      </c>
      <c r="R103" t="s">
        <v>558</v>
      </c>
      <c r="S103" t="s">
        <v>616</v>
      </c>
      <c r="T103" t="s">
        <v>563</v>
      </c>
      <c r="U103" t="s">
        <v>560</v>
      </c>
      <c r="V103">
        <v>8</v>
      </c>
      <c r="X103" t="str">
        <f t="shared" si="2"/>
        <v>09 M&amp;B</v>
      </c>
      <c r="Y103" s="5">
        <f t="shared" si="3"/>
        <v>15</v>
      </c>
    </row>
    <row r="104" spans="1:25" x14ac:dyDescent="0.25">
      <c r="A104">
        <v>2023</v>
      </c>
      <c r="B104" t="s">
        <v>448</v>
      </c>
      <c r="C104" t="s">
        <v>26</v>
      </c>
      <c r="D104" t="s">
        <v>280</v>
      </c>
      <c r="E104" t="s">
        <v>99</v>
      </c>
      <c r="F104" t="s">
        <v>99</v>
      </c>
      <c r="G104">
        <v>1</v>
      </c>
      <c r="H104">
        <v>-7200</v>
      </c>
      <c r="I104" t="s">
        <v>448</v>
      </c>
      <c r="J104" t="s">
        <v>436</v>
      </c>
      <c r="K104" t="s">
        <v>436</v>
      </c>
      <c r="L104" t="s">
        <v>436</v>
      </c>
      <c r="M104" t="s">
        <v>436</v>
      </c>
      <c r="N104" t="s">
        <v>587</v>
      </c>
      <c r="O104" t="s">
        <v>416</v>
      </c>
      <c r="P104" t="s">
        <v>466</v>
      </c>
      <c r="Q104" t="s">
        <v>506</v>
      </c>
      <c r="R104" t="s">
        <v>558</v>
      </c>
      <c r="S104" t="s">
        <v>616</v>
      </c>
      <c r="T104" t="s">
        <v>563</v>
      </c>
      <c r="U104" t="s">
        <v>560</v>
      </c>
      <c r="V104">
        <v>8</v>
      </c>
      <c r="X104" t="str">
        <f t="shared" si="2"/>
        <v>09 M&amp;B</v>
      </c>
      <c r="Y104" s="5">
        <f t="shared" si="3"/>
        <v>15</v>
      </c>
    </row>
    <row r="105" spans="1:25" x14ac:dyDescent="0.25">
      <c r="A105">
        <v>2023</v>
      </c>
      <c r="B105" t="s">
        <v>448</v>
      </c>
      <c r="C105" t="s">
        <v>26</v>
      </c>
      <c r="D105" t="s">
        <v>281</v>
      </c>
      <c r="E105" t="s">
        <v>100</v>
      </c>
      <c r="F105" t="s">
        <v>100</v>
      </c>
      <c r="G105">
        <v>1</v>
      </c>
      <c r="H105">
        <v>-7200</v>
      </c>
      <c r="I105" t="s">
        <v>448</v>
      </c>
      <c r="J105" t="s">
        <v>436</v>
      </c>
      <c r="K105" t="s">
        <v>436</v>
      </c>
      <c r="L105" t="s">
        <v>436</v>
      </c>
      <c r="M105" t="s">
        <v>436</v>
      </c>
      <c r="N105" t="s">
        <v>587</v>
      </c>
      <c r="O105" t="s">
        <v>416</v>
      </c>
      <c r="P105" t="s">
        <v>466</v>
      </c>
      <c r="Q105" t="s">
        <v>506</v>
      </c>
      <c r="R105" t="s">
        <v>558</v>
      </c>
      <c r="S105" t="s">
        <v>616</v>
      </c>
      <c r="T105" t="s">
        <v>563</v>
      </c>
      <c r="U105" t="s">
        <v>560</v>
      </c>
      <c r="V105">
        <v>8</v>
      </c>
      <c r="X105" t="str">
        <f t="shared" si="2"/>
        <v>09 M&amp;B</v>
      </c>
      <c r="Y105" s="5">
        <f t="shared" si="3"/>
        <v>15</v>
      </c>
    </row>
    <row r="106" spans="1:25" x14ac:dyDescent="0.25">
      <c r="A106">
        <v>2023</v>
      </c>
      <c r="B106" t="s">
        <v>448</v>
      </c>
      <c r="C106" t="s">
        <v>26</v>
      </c>
      <c r="D106" t="s">
        <v>283</v>
      </c>
      <c r="E106" t="s">
        <v>101</v>
      </c>
      <c r="F106" t="s">
        <v>101</v>
      </c>
      <c r="G106">
        <v>1</v>
      </c>
      <c r="H106">
        <v>-10000</v>
      </c>
      <c r="I106" t="s">
        <v>448</v>
      </c>
      <c r="J106" t="s">
        <v>436</v>
      </c>
      <c r="K106" t="s">
        <v>436</v>
      </c>
      <c r="L106" t="s">
        <v>436</v>
      </c>
      <c r="M106" t="s">
        <v>436</v>
      </c>
      <c r="N106" t="s">
        <v>587</v>
      </c>
      <c r="O106" t="s">
        <v>414</v>
      </c>
      <c r="P106" t="s">
        <v>466</v>
      </c>
      <c r="Q106" t="s">
        <v>506</v>
      </c>
      <c r="R106" t="s">
        <v>558</v>
      </c>
      <c r="S106" t="s">
        <v>616</v>
      </c>
      <c r="T106" t="s">
        <v>559</v>
      </c>
      <c r="U106" t="s">
        <v>560</v>
      </c>
      <c r="V106">
        <v>8</v>
      </c>
      <c r="X106" t="str">
        <f t="shared" si="2"/>
        <v>09 M&amp;B</v>
      </c>
      <c r="Y106" s="5">
        <f t="shared" si="3"/>
        <v>15</v>
      </c>
    </row>
    <row r="107" spans="1:25" x14ac:dyDescent="0.25">
      <c r="A107">
        <v>2023</v>
      </c>
      <c r="B107" t="s">
        <v>448</v>
      </c>
      <c r="C107" t="s">
        <v>26</v>
      </c>
      <c r="D107" t="s">
        <v>282</v>
      </c>
      <c r="E107" t="s">
        <v>102</v>
      </c>
      <c r="F107" t="s">
        <v>102</v>
      </c>
      <c r="G107">
        <v>1</v>
      </c>
      <c r="H107">
        <v>-34600</v>
      </c>
      <c r="I107" t="s">
        <v>448</v>
      </c>
      <c r="J107" t="s">
        <v>436</v>
      </c>
      <c r="K107" t="s">
        <v>436</v>
      </c>
      <c r="L107" t="s">
        <v>436</v>
      </c>
      <c r="M107" t="s">
        <v>436</v>
      </c>
      <c r="N107" t="s">
        <v>587</v>
      </c>
      <c r="O107" t="s">
        <v>423</v>
      </c>
      <c r="P107" t="s">
        <v>466</v>
      </c>
      <c r="Q107" t="s">
        <v>506</v>
      </c>
      <c r="R107" t="s">
        <v>558</v>
      </c>
      <c r="S107" t="s">
        <v>616</v>
      </c>
      <c r="T107" t="s">
        <v>563</v>
      </c>
      <c r="U107" t="s">
        <v>560</v>
      </c>
      <c r="V107">
        <v>8</v>
      </c>
      <c r="X107" t="str">
        <f t="shared" si="2"/>
        <v>09 M&amp;B</v>
      </c>
      <c r="Y107" s="5">
        <f t="shared" si="3"/>
        <v>15</v>
      </c>
    </row>
    <row r="108" spans="1:25" x14ac:dyDescent="0.25">
      <c r="A108">
        <v>2023</v>
      </c>
      <c r="B108" t="s">
        <v>448</v>
      </c>
      <c r="C108" t="s">
        <v>26</v>
      </c>
      <c r="D108" t="s">
        <v>322</v>
      </c>
      <c r="E108" t="s">
        <v>103</v>
      </c>
      <c r="F108" t="s">
        <v>103</v>
      </c>
      <c r="G108">
        <v>1</v>
      </c>
      <c r="H108">
        <v>-1300</v>
      </c>
      <c r="I108" t="s">
        <v>448</v>
      </c>
      <c r="J108" t="s">
        <v>437</v>
      </c>
      <c r="K108" t="s">
        <v>437</v>
      </c>
      <c r="L108" t="s">
        <v>437</v>
      </c>
      <c r="M108" t="s">
        <v>437</v>
      </c>
      <c r="N108" t="s">
        <v>590</v>
      </c>
      <c r="O108" t="s">
        <v>412</v>
      </c>
      <c r="P108" t="s">
        <v>502</v>
      </c>
      <c r="Q108" t="s">
        <v>615</v>
      </c>
      <c r="R108" t="s">
        <v>558</v>
      </c>
      <c r="S108" t="s">
        <v>616</v>
      </c>
      <c r="T108" t="s">
        <v>559</v>
      </c>
      <c r="U108" t="s">
        <v>560</v>
      </c>
      <c r="V108">
        <v>12</v>
      </c>
      <c r="X108" t="str">
        <f t="shared" si="2"/>
        <v>13 Membership</v>
      </c>
      <c r="Y108" s="5">
        <f t="shared" si="3"/>
        <v>16</v>
      </c>
    </row>
    <row r="109" spans="1:25" x14ac:dyDescent="0.25">
      <c r="A109">
        <v>2023</v>
      </c>
      <c r="B109" t="s">
        <v>448</v>
      </c>
      <c r="C109" t="s">
        <v>26</v>
      </c>
      <c r="D109" t="s">
        <v>323</v>
      </c>
      <c r="E109" t="s">
        <v>104</v>
      </c>
      <c r="F109" t="s">
        <v>104</v>
      </c>
      <c r="G109">
        <v>1</v>
      </c>
      <c r="H109">
        <v>-300</v>
      </c>
      <c r="I109" t="s">
        <v>448</v>
      </c>
      <c r="J109" t="s">
        <v>437</v>
      </c>
      <c r="K109" t="s">
        <v>437</v>
      </c>
      <c r="L109" t="s">
        <v>437</v>
      </c>
      <c r="M109" t="s">
        <v>437</v>
      </c>
      <c r="N109" t="s">
        <v>590</v>
      </c>
      <c r="O109" t="s">
        <v>412</v>
      </c>
      <c r="P109" t="s">
        <v>502</v>
      </c>
      <c r="Q109" t="s">
        <v>615</v>
      </c>
      <c r="R109" t="s">
        <v>558</v>
      </c>
      <c r="S109" t="s">
        <v>616</v>
      </c>
      <c r="T109" t="s">
        <v>559</v>
      </c>
      <c r="U109" t="s">
        <v>560</v>
      </c>
      <c r="V109">
        <v>12</v>
      </c>
      <c r="X109" t="str">
        <f t="shared" si="2"/>
        <v>13 Membership</v>
      </c>
      <c r="Y109" s="5">
        <f t="shared" si="3"/>
        <v>16</v>
      </c>
    </row>
    <row r="110" spans="1:25" x14ac:dyDescent="0.25">
      <c r="A110">
        <v>2023</v>
      </c>
      <c r="B110" t="s">
        <v>448</v>
      </c>
      <c r="C110" t="s">
        <v>26</v>
      </c>
      <c r="D110" t="s">
        <v>324</v>
      </c>
      <c r="E110" t="s">
        <v>105</v>
      </c>
      <c r="F110" t="s">
        <v>105</v>
      </c>
      <c r="G110">
        <v>1</v>
      </c>
      <c r="H110">
        <v>-150</v>
      </c>
      <c r="I110" t="s">
        <v>448</v>
      </c>
      <c r="J110" t="s">
        <v>437</v>
      </c>
      <c r="K110" t="s">
        <v>437</v>
      </c>
      <c r="L110" t="s">
        <v>437</v>
      </c>
      <c r="M110" t="s">
        <v>437</v>
      </c>
      <c r="N110" t="s">
        <v>590</v>
      </c>
      <c r="O110" t="s">
        <v>412</v>
      </c>
      <c r="P110" t="s">
        <v>502</v>
      </c>
      <c r="Q110" t="s">
        <v>615</v>
      </c>
      <c r="R110" t="s">
        <v>558</v>
      </c>
      <c r="S110" t="s">
        <v>616</v>
      </c>
      <c r="T110" t="s">
        <v>559</v>
      </c>
      <c r="U110" t="s">
        <v>560</v>
      </c>
      <c r="V110">
        <v>12</v>
      </c>
      <c r="X110" t="str">
        <f t="shared" si="2"/>
        <v>13 Membership</v>
      </c>
      <c r="Y110" s="5">
        <f t="shared" si="3"/>
        <v>16</v>
      </c>
    </row>
    <row r="111" spans="1:25" x14ac:dyDescent="0.25">
      <c r="A111">
        <v>2023</v>
      </c>
      <c r="B111" t="s">
        <v>448</v>
      </c>
      <c r="C111" t="s">
        <v>26</v>
      </c>
      <c r="D111" t="s">
        <v>325</v>
      </c>
      <c r="E111" t="s">
        <v>106</v>
      </c>
      <c r="F111" t="s">
        <v>106</v>
      </c>
      <c r="G111">
        <v>1</v>
      </c>
      <c r="H111">
        <v>-150</v>
      </c>
      <c r="I111" t="s">
        <v>448</v>
      </c>
      <c r="J111" t="s">
        <v>437</v>
      </c>
      <c r="K111" t="s">
        <v>437</v>
      </c>
      <c r="L111" t="s">
        <v>437</v>
      </c>
      <c r="M111" t="s">
        <v>437</v>
      </c>
      <c r="N111" t="s">
        <v>590</v>
      </c>
      <c r="O111" t="s">
        <v>412</v>
      </c>
      <c r="P111" t="s">
        <v>502</v>
      </c>
      <c r="Q111" t="s">
        <v>615</v>
      </c>
      <c r="R111" t="s">
        <v>558</v>
      </c>
      <c r="S111" t="s">
        <v>616</v>
      </c>
      <c r="T111" t="s">
        <v>559</v>
      </c>
      <c r="U111" t="s">
        <v>560</v>
      </c>
      <c r="V111">
        <v>12</v>
      </c>
      <c r="X111" t="str">
        <f t="shared" si="2"/>
        <v>13 Membership</v>
      </c>
      <c r="Y111" s="5">
        <f t="shared" si="3"/>
        <v>16</v>
      </c>
    </row>
    <row r="112" spans="1:25" x14ac:dyDescent="0.25">
      <c r="A112">
        <v>2023</v>
      </c>
      <c r="B112" t="s">
        <v>448</v>
      </c>
      <c r="C112" t="s">
        <v>26</v>
      </c>
      <c r="D112" t="s">
        <v>289</v>
      </c>
      <c r="E112" t="s">
        <v>107</v>
      </c>
      <c r="F112" t="s">
        <v>107</v>
      </c>
      <c r="G112">
        <v>1</v>
      </c>
      <c r="H112">
        <v>-8000</v>
      </c>
      <c r="I112" t="s">
        <v>448</v>
      </c>
      <c r="J112" t="s">
        <v>433</v>
      </c>
      <c r="K112" t="s">
        <v>433</v>
      </c>
      <c r="L112" t="s">
        <v>433</v>
      </c>
      <c r="M112" t="s">
        <v>591</v>
      </c>
      <c r="N112" t="s">
        <v>587</v>
      </c>
      <c r="O112" t="s">
        <v>416</v>
      </c>
      <c r="P112" t="s">
        <v>466</v>
      </c>
      <c r="Q112" t="s">
        <v>506</v>
      </c>
      <c r="R112" t="s">
        <v>558</v>
      </c>
      <c r="S112" t="s">
        <v>616</v>
      </c>
      <c r="T112" t="s">
        <v>563</v>
      </c>
      <c r="U112" t="s">
        <v>560</v>
      </c>
      <c r="V112">
        <v>9</v>
      </c>
      <c r="X112" t="str">
        <f t="shared" si="2"/>
        <v>10 Covenant Fund</v>
      </c>
      <c r="Y112" s="5">
        <f t="shared" si="3"/>
        <v>17</v>
      </c>
    </row>
    <row r="113" spans="1:25" x14ac:dyDescent="0.25">
      <c r="A113">
        <v>2023</v>
      </c>
      <c r="B113" t="s">
        <v>448</v>
      </c>
      <c r="C113" t="s">
        <v>26</v>
      </c>
      <c r="D113" t="s">
        <v>290</v>
      </c>
      <c r="E113" t="s">
        <v>108</v>
      </c>
      <c r="F113" t="s">
        <v>108</v>
      </c>
      <c r="G113">
        <v>1</v>
      </c>
      <c r="H113">
        <v>-200</v>
      </c>
      <c r="I113" t="s">
        <v>448</v>
      </c>
      <c r="J113" t="s">
        <v>433</v>
      </c>
      <c r="K113" t="s">
        <v>433</v>
      </c>
      <c r="L113" t="s">
        <v>433</v>
      </c>
      <c r="M113" t="s">
        <v>591</v>
      </c>
      <c r="N113" t="s">
        <v>587</v>
      </c>
      <c r="O113" t="s">
        <v>416</v>
      </c>
      <c r="P113" t="s">
        <v>466</v>
      </c>
      <c r="Q113" t="s">
        <v>506</v>
      </c>
      <c r="R113" t="s">
        <v>558</v>
      </c>
      <c r="S113" t="s">
        <v>616</v>
      </c>
      <c r="T113" t="s">
        <v>563</v>
      </c>
      <c r="U113" t="s">
        <v>560</v>
      </c>
      <c r="V113">
        <v>9</v>
      </c>
      <c r="X113" t="str">
        <f t="shared" si="2"/>
        <v>10 Covenant Fund</v>
      </c>
      <c r="Y113" s="5">
        <f t="shared" si="3"/>
        <v>17</v>
      </c>
    </row>
    <row r="114" spans="1:25" x14ac:dyDescent="0.25">
      <c r="A114">
        <v>2023</v>
      </c>
      <c r="B114" t="s">
        <v>448</v>
      </c>
      <c r="C114" t="s">
        <v>26</v>
      </c>
      <c r="D114" t="s">
        <v>291</v>
      </c>
      <c r="E114" t="s">
        <v>292</v>
      </c>
      <c r="F114" t="s">
        <v>292</v>
      </c>
      <c r="G114">
        <v>1</v>
      </c>
      <c r="H114">
        <v>-1000</v>
      </c>
      <c r="I114" t="s">
        <v>448</v>
      </c>
      <c r="J114" t="s">
        <v>433</v>
      </c>
      <c r="K114" t="s">
        <v>433</v>
      </c>
      <c r="L114" t="s">
        <v>433</v>
      </c>
      <c r="M114" t="s">
        <v>591</v>
      </c>
      <c r="N114" t="s">
        <v>587</v>
      </c>
      <c r="O114" t="s">
        <v>416</v>
      </c>
      <c r="P114" t="s">
        <v>466</v>
      </c>
      <c r="Q114" t="s">
        <v>506</v>
      </c>
      <c r="R114" t="s">
        <v>558</v>
      </c>
      <c r="S114" t="s">
        <v>616</v>
      </c>
      <c r="T114" t="s">
        <v>563</v>
      </c>
      <c r="U114" t="s">
        <v>560</v>
      </c>
      <c r="V114">
        <v>9</v>
      </c>
      <c r="X114" t="str">
        <f t="shared" si="2"/>
        <v>10 Covenant Fund</v>
      </c>
      <c r="Y114" s="5">
        <f t="shared" si="3"/>
        <v>17</v>
      </c>
    </row>
    <row r="115" spans="1:25" x14ac:dyDescent="0.25">
      <c r="A115">
        <v>2023</v>
      </c>
      <c r="B115" t="s">
        <v>448</v>
      </c>
      <c r="C115" t="s">
        <v>26</v>
      </c>
      <c r="D115" t="s">
        <v>293</v>
      </c>
      <c r="E115" t="s">
        <v>453</v>
      </c>
      <c r="F115" t="s">
        <v>453</v>
      </c>
      <c r="G115">
        <v>1</v>
      </c>
      <c r="H115">
        <v>-500</v>
      </c>
      <c r="I115" t="s">
        <v>448</v>
      </c>
      <c r="J115" t="s">
        <v>433</v>
      </c>
      <c r="K115" t="s">
        <v>433</v>
      </c>
      <c r="L115" t="s">
        <v>433</v>
      </c>
      <c r="M115" t="s">
        <v>591</v>
      </c>
      <c r="N115" t="s">
        <v>587</v>
      </c>
      <c r="O115" t="s">
        <v>416</v>
      </c>
      <c r="P115" t="s">
        <v>466</v>
      </c>
      <c r="Q115" t="s">
        <v>506</v>
      </c>
      <c r="R115" t="s">
        <v>558</v>
      </c>
      <c r="S115" t="s">
        <v>616</v>
      </c>
      <c r="T115" t="s">
        <v>563</v>
      </c>
      <c r="U115" t="s">
        <v>560</v>
      </c>
      <c r="V115">
        <v>9</v>
      </c>
      <c r="X115" t="str">
        <f t="shared" si="2"/>
        <v>10 Covenant Fund</v>
      </c>
      <c r="Y115" s="5">
        <f t="shared" si="3"/>
        <v>17</v>
      </c>
    </row>
    <row r="116" spans="1:25" x14ac:dyDescent="0.25">
      <c r="A116">
        <v>2023</v>
      </c>
      <c r="B116" t="s">
        <v>448</v>
      </c>
      <c r="C116" t="s">
        <v>26</v>
      </c>
      <c r="D116" t="s">
        <v>294</v>
      </c>
      <c r="E116" t="s">
        <v>109</v>
      </c>
      <c r="F116" t="s">
        <v>109</v>
      </c>
      <c r="G116">
        <v>1</v>
      </c>
      <c r="H116">
        <v>-11600</v>
      </c>
      <c r="I116" t="s">
        <v>448</v>
      </c>
      <c r="J116" t="s">
        <v>433</v>
      </c>
      <c r="K116" t="s">
        <v>433</v>
      </c>
      <c r="L116" t="s">
        <v>433</v>
      </c>
      <c r="M116" t="s">
        <v>591</v>
      </c>
      <c r="N116" t="s">
        <v>573</v>
      </c>
      <c r="O116" t="s">
        <v>416</v>
      </c>
      <c r="P116" t="s">
        <v>466</v>
      </c>
      <c r="Q116" t="s">
        <v>506</v>
      </c>
      <c r="R116" t="s">
        <v>592</v>
      </c>
      <c r="S116" t="s">
        <v>575</v>
      </c>
      <c r="T116" t="s">
        <v>563</v>
      </c>
      <c r="U116" t="s">
        <v>560</v>
      </c>
      <c r="V116">
        <v>9</v>
      </c>
      <c r="X116" t="str">
        <f t="shared" si="2"/>
        <v>10 Covenant Fund</v>
      </c>
      <c r="Y116" s="5">
        <f t="shared" si="3"/>
        <v>17</v>
      </c>
    </row>
    <row r="117" spans="1:25" x14ac:dyDescent="0.25">
      <c r="A117">
        <v>2023</v>
      </c>
      <c r="B117" t="s">
        <v>448</v>
      </c>
      <c r="C117" t="s">
        <v>26</v>
      </c>
      <c r="D117" t="s">
        <v>295</v>
      </c>
      <c r="E117" t="s">
        <v>110</v>
      </c>
      <c r="F117" t="s">
        <v>110</v>
      </c>
      <c r="G117">
        <v>1</v>
      </c>
      <c r="H117">
        <v>-100</v>
      </c>
      <c r="I117" t="s">
        <v>448</v>
      </c>
      <c r="J117" t="s">
        <v>433</v>
      </c>
      <c r="K117" t="s">
        <v>433</v>
      </c>
      <c r="L117" t="s">
        <v>433</v>
      </c>
      <c r="M117" t="s">
        <v>591</v>
      </c>
      <c r="N117" t="s">
        <v>573</v>
      </c>
      <c r="O117" t="s">
        <v>416</v>
      </c>
      <c r="P117" t="s">
        <v>466</v>
      </c>
      <c r="Q117" t="s">
        <v>506</v>
      </c>
      <c r="R117" t="s">
        <v>592</v>
      </c>
      <c r="S117" t="s">
        <v>616</v>
      </c>
      <c r="T117" t="s">
        <v>563</v>
      </c>
      <c r="U117" t="s">
        <v>560</v>
      </c>
      <c r="V117">
        <v>9</v>
      </c>
      <c r="X117" t="str">
        <f t="shared" si="2"/>
        <v>10 Covenant Fund</v>
      </c>
      <c r="Y117" s="5">
        <f t="shared" si="3"/>
        <v>17</v>
      </c>
    </row>
    <row r="118" spans="1:25" x14ac:dyDescent="0.25">
      <c r="A118">
        <v>2023</v>
      </c>
      <c r="B118" t="s">
        <v>448</v>
      </c>
      <c r="C118" t="s">
        <v>26</v>
      </c>
      <c r="D118" t="s">
        <v>330</v>
      </c>
      <c r="E118" t="s">
        <v>331</v>
      </c>
      <c r="F118" t="s">
        <v>331</v>
      </c>
      <c r="G118">
        <v>1</v>
      </c>
      <c r="H118">
        <v>-2000</v>
      </c>
      <c r="I118" t="s">
        <v>448</v>
      </c>
      <c r="J118" t="s">
        <v>438</v>
      </c>
      <c r="K118" t="s">
        <v>438</v>
      </c>
      <c r="L118" t="s">
        <v>438</v>
      </c>
      <c r="M118" t="s">
        <v>593</v>
      </c>
      <c r="N118" t="s">
        <v>617</v>
      </c>
      <c r="O118" t="s">
        <v>412</v>
      </c>
      <c r="P118" t="s">
        <v>502</v>
      </c>
      <c r="Q118" t="s">
        <v>615</v>
      </c>
      <c r="R118" t="s">
        <v>558</v>
      </c>
      <c r="S118" t="s">
        <v>616</v>
      </c>
      <c r="T118" t="s">
        <v>559</v>
      </c>
      <c r="U118" t="s">
        <v>560</v>
      </c>
      <c r="V118">
        <v>14</v>
      </c>
      <c r="X118" t="str">
        <f t="shared" si="2"/>
        <v>15 Property</v>
      </c>
      <c r="Y118" s="5">
        <f t="shared" si="3"/>
        <v>18</v>
      </c>
    </row>
    <row r="119" spans="1:25" x14ac:dyDescent="0.25">
      <c r="A119">
        <v>2023</v>
      </c>
      <c r="B119" t="s">
        <v>448</v>
      </c>
      <c r="C119" t="s">
        <v>26</v>
      </c>
      <c r="D119" t="s">
        <v>332</v>
      </c>
      <c r="E119" t="s">
        <v>111</v>
      </c>
      <c r="F119" t="s">
        <v>111</v>
      </c>
      <c r="G119">
        <v>1</v>
      </c>
      <c r="H119">
        <v>-122</v>
      </c>
      <c r="I119" t="s">
        <v>448</v>
      </c>
      <c r="J119" t="s">
        <v>438</v>
      </c>
      <c r="K119" t="s">
        <v>438</v>
      </c>
      <c r="L119" t="s">
        <v>438</v>
      </c>
      <c r="M119" t="s">
        <v>593</v>
      </c>
      <c r="N119" t="s">
        <v>594</v>
      </c>
      <c r="O119" t="s">
        <v>412</v>
      </c>
      <c r="P119" t="s">
        <v>502</v>
      </c>
      <c r="Q119" t="s">
        <v>615</v>
      </c>
      <c r="R119" t="s">
        <v>558</v>
      </c>
      <c r="S119" t="s">
        <v>616</v>
      </c>
      <c r="T119" t="s">
        <v>563</v>
      </c>
      <c r="U119" t="s">
        <v>560</v>
      </c>
      <c r="V119">
        <v>14</v>
      </c>
      <c r="X119" t="str">
        <f t="shared" si="2"/>
        <v>15 Property</v>
      </c>
      <c r="Y119" s="5">
        <f t="shared" si="3"/>
        <v>18</v>
      </c>
    </row>
    <row r="120" spans="1:25" x14ac:dyDescent="0.25">
      <c r="A120">
        <v>2023</v>
      </c>
      <c r="B120" t="s">
        <v>448</v>
      </c>
      <c r="C120" t="s">
        <v>26</v>
      </c>
      <c r="D120" t="s">
        <v>333</v>
      </c>
      <c r="E120" t="s">
        <v>112</v>
      </c>
      <c r="F120" t="s">
        <v>112</v>
      </c>
      <c r="G120">
        <v>1</v>
      </c>
      <c r="H120">
        <v>-3660</v>
      </c>
      <c r="I120" t="s">
        <v>448</v>
      </c>
      <c r="J120" t="s">
        <v>438</v>
      </c>
      <c r="K120" t="s">
        <v>438</v>
      </c>
      <c r="L120" t="s">
        <v>438</v>
      </c>
      <c r="M120" t="s">
        <v>593</v>
      </c>
      <c r="N120" t="s">
        <v>594</v>
      </c>
      <c r="O120" t="s">
        <v>412</v>
      </c>
      <c r="P120" t="s">
        <v>502</v>
      </c>
      <c r="Q120" t="s">
        <v>615</v>
      </c>
      <c r="R120" t="s">
        <v>558</v>
      </c>
      <c r="S120" t="s">
        <v>616</v>
      </c>
      <c r="T120" t="s">
        <v>559</v>
      </c>
      <c r="U120" t="s">
        <v>560</v>
      </c>
      <c r="V120">
        <v>14</v>
      </c>
      <c r="X120" t="str">
        <f t="shared" si="2"/>
        <v>15 Property</v>
      </c>
      <c r="Y120" s="5">
        <f t="shared" si="3"/>
        <v>18</v>
      </c>
    </row>
    <row r="121" spans="1:25" x14ac:dyDescent="0.25">
      <c r="A121">
        <v>2023</v>
      </c>
      <c r="B121" t="s">
        <v>448</v>
      </c>
      <c r="C121" t="s">
        <v>26</v>
      </c>
      <c r="D121" t="s">
        <v>334</v>
      </c>
      <c r="E121" t="s">
        <v>113</v>
      </c>
      <c r="F121" t="s">
        <v>113</v>
      </c>
      <c r="G121">
        <v>1</v>
      </c>
      <c r="H121">
        <v>-122</v>
      </c>
      <c r="I121" t="s">
        <v>448</v>
      </c>
      <c r="J121" t="s">
        <v>438</v>
      </c>
      <c r="K121" t="s">
        <v>438</v>
      </c>
      <c r="L121" t="s">
        <v>438</v>
      </c>
      <c r="M121" t="s">
        <v>593</v>
      </c>
      <c r="N121" t="s">
        <v>594</v>
      </c>
      <c r="O121" t="s">
        <v>412</v>
      </c>
      <c r="P121" t="s">
        <v>502</v>
      </c>
      <c r="Q121" t="s">
        <v>615</v>
      </c>
      <c r="R121" t="s">
        <v>558</v>
      </c>
      <c r="S121" t="s">
        <v>616</v>
      </c>
      <c r="T121" t="s">
        <v>563</v>
      </c>
      <c r="U121" t="s">
        <v>560</v>
      </c>
      <c r="V121">
        <v>14</v>
      </c>
      <c r="X121" t="str">
        <f t="shared" si="2"/>
        <v>15 Property</v>
      </c>
      <c r="Y121" s="5">
        <f t="shared" si="3"/>
        <v>18</v>
      </c>
    </row>
    <row r="122" spans="1:25" x14ac:dyDescent="0.25">
      <c r="A122">
        <v>2023</v>
      </c>
      <c r="B122" t="s">
        <v>448</v>
      </c>
      <c r="C122" t="s">
        <v>26</v>
      </c>
      <c r="D122" t="s">
        <v>335</v>
      </c>
      <c r="E122" t="s">
        <v>114</v>
      </c>
      <c r="F122" t="s">
        <v>114</v>
      </c>
      <c r="G122">
        <v>1</v>
      </c>
      <c r="H122">
        <v>-610</v>
      </c>
      <c r="I122" t="s">
        <v>448</v>
      </c>
      <c r="J122" t="s">
        <v>438</v>
      </c>
      <c r="K122" t="s">
        <v>438</v>
      </c>
      <c r="L122" t="s">
        <v>438</v>
      </c>
      <c r="M122" t="s">
        <v>593</v>
      </c>
      <c r="N122" t="s">
        <v>594</v>
      </c>
      <c r="O122" t="s">
        <v>412</v>
      </c>
      <c r="P122" t="s">
        <v>502</v>
      </c>
      <c r="Q122" t="s">
        <v>615</v>
      </c>
      <c r="R122" t="s">
        <v>558</v>
      </c>
      <c r="S122" t="s">
        <v>616</v>
      </c>
      <c r="T122" t="s">
        <v>563</v>
      </c>
      <c r="U122" t="s">
        <v>560</v>
      </c>
      <c r="V122">
        <v>14</v>
      </c>
      <c r="X122" t="str">
        <f t="shared" si="2"/>
        <v>15 Property</v>
      </c>
      <c r="Y122" s="5">
        <f t="shared" si="3"/>
        <v>18</v>
      </c>
    </row>
    <row r="123" spans="1:25" x14ac:dyDescent="0.25">
      <c r="A123">
        <v>2023</v>
      </c>
      <c r="B123" t="s">
        <v>448</v>
      </c>
      <c r="C123" t="s">
        <v>26</v>
      </c>
      <c r="D123" t="s">
        <v>336</v>
      </c>
      <c r="E123" t="s">
        <v>115</v>
      </c>
      <c r="F123" t="s">
        <v>115</v>
      </c>
      <c r="G123">
        <v>1</v>
      </c>
      <c r="H123">
        <v>-500</v>
      </c>
      <c r="I123" t="s">
        <v>448</v>
      </c>
      <c r="J123" t="s">
        <v>438</v>
      </c>
      <c r="K123" t="s">
        <v>438</v>
      </c>
      <c r="L123" t="s">
        <v>438</v>
      </c>
      <c r="M123" t="s">
        <v>593</v>
      </c>
      <c r="N123" t="s">
        <v>617</v>
      </c>
      <c r="O123" t="s">
        <v>412</v>
      </c>
      <c r="P123" t="s">
        <v>502</v>
      </c>
      <c r="Q123" t="s">
        <v>615</v>
      </c>
      <c r="R123" t="s">
        <v>558</v>
      </c>
      <c r="S123" t="s">
        <v>616</v>
      </c>
      <c r="T123" t="s">
        <v>563</v>
      </c>
      <c r="U123" t="s">
        <v>560</v>
      </c>
      <c r="V123">
        <v>14</v>
      </c>
      <c r="X123" t="str">
        <f t="shared" si="2"/>
        <v>15 Property</v>
      </c>
      <c r="Y123" s="5">
        <f t="shared" si="3"/>
        <v>18</v>
      </c>
    </row>
    <row r="124" spans="1:25" x14ac:dyDescent="0.25">
      <c r="A124">
        <v>2023</v>
      </c>
      <c r="B124" t="s">
        <v>448</v>
      </c>
      <c r="C124" t="s">
        <v>26</v>
      </c>
      <c r="D124" t="s">
        <v>337</v>
      </c>
      <c r="E124" t="s">
        <v>116</v>
      </c>
      <c r="F124" t="s">
        <v>116</v>
      </c>
      <c r="G124">
        <v>1</v>
      </c>
      <c r="H124">
        <v>-1000</v>
      </c>
      <c r="I124" t="s">
        <v>448</v>
      </c>
      <c r="J124" t="s">
        <v>438</v>
      </c>
      <c r="K124" t="s">
        <v>438</v>
      </c>
      <c r="L124" t="s">
        <v>438</v>
      </c>
      <c r="M124" t="s">
        <v>593</v>
      </c>
      <c r="N124" t="s">
        <v>617</v>
      </c>
      <c r="O124" t="s">
        <v>412</v>
      </c>
      <c r="P124" t="s">
        <v>502</v>
      </c>
      <c r="Q124" t="s">
        <v>615</v>
      </c>
      <c r="R124" t="s">
        <v>558</v>
      </c>
      <c r="S124" t="s">
        <v>616</v>
      </c>
      <c r="T124" t="s">
        <v>563</v>
      </c>
      <c r="U124" t="s">
        <v>560</v>
      </c>
      <c r="V124">
        <v>14</v>
      </c>
      <c r="X124" t="str">
        <f t="shared" si="2"/>
        <v>15 Property</v>
      </c>
      <c r="Y124" s="5">
        <f t="shared" si="3"/>
        <v>18</v>
      </c>
    </row>
    <row r="125" spans="1:25" x14ac:dyDescent="0.25">
      <c r="A125">
        <v>2023</v>
      </c>
      <c r="B125" t="s">
        <v>448</v>
      </c>
      <c r="C125" t="s">
        <v>26</v>
      </c>
      <c r="D125" t="s">
        <v>338</v>
      </c>
      <c r="E125" t="s">
        <v>117</v>
      </c>
      <c r="F125" t="s">
        <v>117</v>
      </c>
      <c r="G125">
        <v>1</v>
      </c>
      <c r="H125">
        <v>-4545.2999999999993</v>
      </c>
      <c r="I125" t="s">
        <v>448</v>
      </c>
      <c r="J125" t="s">
        <v>438</v>
      </c>
      <c r="K125" t="s">
        <v>438</v>
      </c>
      <c r="L125" t="s">
        <v>438</v>
      </c>
      <c r="M125" t="s">
        <v>593</v>
      </c>
      <c r="N125" t="s">
        <v>594</v>
      </c>
      <c r="O125" t="s">
        <v>412</v>
      </c>
      <c r="P125" t="s">
        <v>502</v>
      </c>
      <c r="Q125" t="s">
        <v>615</v>
      </c>
      <c r="R125" t="s">
        <v>558</v>
      </c>
      <c r="S125" t="s">
        <v>616</v>
      </c>
      <c r="T125" t="s">
        <v>563</v>
      </c>
      <c r="U125" t="s">
        <v>560</v>
      </c>
      <c r="V125">
        <v>14</v>
      </c>
      <c r="X125" t="str">
        <f t="shared" si="2"/>
        <v>15 Property</v>
      </c>
      <c r="Y125" s="5">
        <f t="shared" si="3"/>
        <v>18</v>
      </c>
    </row>
    <row r="126" spans="1:25" x14ac:dyDescent="0.25">
      <c r="A126">
        <v>2023</v>
      </c>
      <c r="B126" t="s">
        <v>448</v>
      </c>
      <c r="C126" t="s">
        <v>26</v>
      </c>
      <c r="D126" t="s">
        <v>339</v>
      </c>
      <c r="E126" t="s">
        <v>118</v>
      </c>
      <c r="F126" t="s">
        <v>118</v>
      </c>
      <c r="G126">
        <v>1</v>
      </c>
      <c r="H126">
        <v>-12996.5</v>
      </c>
      <c r="I126" t="s">
        <v>448</v>
      </c>
      <c r="J126" t="s">
        <v>438</v>
      </c>
      <c r="K126" t="s">
        <v>438</v>
      </c>
      <c r="L126" t="s">
        <v>438</v>
      </c>
      <c r="M126" t="s">
        <v>593</v>
      </c>
      <c r="N126" t="s">
        <v>594</v>
      </c>
      <c r="O126" t="s">
        <v>412</v>
      </c>
      <c r="P126" t="s">
        <v>502</v>
      </c>
      <c r="Q126" t="s">
        <v>615</v>
      </c>
      <c r="R126" t="s">
        <v>558</v>
      </c>
      <c r="S126" t="s">
        <v>616</v>
      </c>
      <c r="T126" t="s">
        <v>559</v>
      </c>
      <c r="U126" t="s">
        <v>560</v>
      </c>
      <c r="V126">
        <v>14</v>
      </c>
      <c r="X126" t="str">
        <f t="shared" si="2"/>
        <v>15 Property</v>
      </c>
      <c r="Y126" s="5">
        <f t="shared" si="3"/>
        <v>18</v>
      </c>
    </row>
    <row r="127" spans="1:25" x14ac:dyDescent="0.25">
      <c r="A127">
        <v>2023</v>
      </c>
      <c r="B127" t="s">
        <v>448</v>
      </c>
      <c r="C127" t="s">
        <v>26</v>
      </c>
      <c r="D127" t="s">
        <v>340</v>
      </c>
      <c r="E127" t="s">
        <v>119</v>
      </c>
      <c r="F127" t="s">
        <v>119</v>
      </c>
      <c r="G127">
        <v>1</v>
      </c>
      <c r="H127">
        <v>-16819</v>
      </c>
      <c r="I127" t="s">
        <v>448</v>
      </c>
      <c r="J127" t="s">
        <v>438</v>
      </c>
      <c r="K127" t="s">
        <v>438</v>
      </c>
      <c r="L127" t="s">
        <v>438</v>
      </c>
      <c r="M127" t="s">
        <v>593</v>
      </c>
      <c r="N127" t="s">
        <v>594</v>
      </c>
      <c r="O127" t="s">
        <v>412</v>
      </c>
      <c r="P127" t="s">
        <v>502</v>
      </c>
      <c r="Q127" t="s">
        <v>615</v>
      </c>
      <c r="R127" t="s">
        <v>558</v>
      </c>
      <c r="S127" t="s">
        <v>616</v>
      </c>
      <c r="T127" t="s">
        <v>563</v>
      </c>
      <c r="U127" t="s">
        <v>560</v>
      </c>
      <c r="V127">
        <v>14</v>
      </c>
      <c r="X127" t="str">
        <f t="shared" si="2"/>
        <v>15 Property</v>
      </c>
      <c r="Y127" s="5">
        <f t="shared" si="3"/>
        <v>18</v>
      </c>
    </row>
    <row r="128" spans="1:25" x14ac:dyDescent="0.25">
      <c r="A128">
        <v>2023</v>
      </c>
      <c r="B128" t="s">
        <v>448</v>
      </c>
      <c r="C128" t="s">
        <v>26</v>
      </c>
      <c r="D128" t="s">
        <v>341</v>
      </c>
      <c r="E128" t="s">
        <v>120</v>
      </c>
      <c r="F128" t="s">
        <v>120</v>
      </c>
      <c r="G128">
        <v>1</v>
      </c>
      <c r="H128">
        <v>-671</v>
      </c>
      <c r="I128" t="s">
        <v>448</v>
      </c>
      <c r="J128" t="s">
        <v>438</v>
      </c>
      <c r="K128" t="s">
        <v>438</v>
      </c>
      <c r="L128" t="s">
        <v>438</v>
      </c>
      <c r="M128" t="s">
        <v>593</v>
      </c>
      <c r="N128" t="s">
        <v>594</v>
      </c>
      <c r="O128" t="s">
        <v>412</v>
      </c>
      <c r="P128" t="s">
        <v>502</v>
      </c>
      <c r="Q128" t="s">
        <v>615</v>
      </c>
      <c r="R128" t="s">
        <v>558</v>
      </c>
      <c r="S128" t="s">
        <v>616</v>
      </c>
      <c r="T128" t="s">
        <v>563</v>
      </c>
      <c r="U128" t="s">
        <v>560</v>
      </c>
      <c r="V128">
        <v>14</v>
      </c>
      <c r="X128" t="str">
        <f t="shared" si="2"/>
        <v>15 Property</v>
      </c>
      <c r="Y128" s="5">
        <f t="shared" si="3"/>
        <v>18</v>
      </c>
    </row>
    <row r="129" spans="1:25" x14ac:dyDescent="0.25">
      <c r="A129">
        <v>2023</v>
      </c>
      <c r="B129" t="s">
        <v>448</v>
      </c>
      <c r="C129" t="s">
        <v>26</v>
      </c>
      <c r="D129" t="s">
        <v>342</v>
      </c>
      <c r="E129" t="s">
        <v>121</v>
      </c>
      <c r="F129" t="s">
        <v>121</v>
      </c>
      <c r="G129">
        <v>1</v>
      </c>
      <c r="H129">
        <v>-7320</v>
      </c>
      <c r="I129" t="s">
        <v>448</v>
      </c>
      <c r="J129" t="s">
        <v>438</v>
      </c>
      <c r="K129" t="s">
        <v>438</v>
      </c>
      <c r="L129" t="s">
        <v>438</v>
      </c>
      <c r="M129" t="s">
        <v>593</v>
      </c>
      <c r="N129" t="s">
        <v>594</v>
      </c>
      <c r="O129" t="s">
        <v>412</v>
      </c>
      <c r="P129" t="s">
        <v>502</v>
      </c>
      <c r="Q129" t="s">
        <v>615</v>
      </c>
      <c r="R129" t="s">
        <v>558</v>
      </c>
      <c r="S129" t="s">
        <v>616</v>
      </c>
      <c r="T129" t="s">
        <v>559</v>
      </c>
      <c r="U129" t="s">
        <v>560</v>
      </c>
      <c r="V129">
        <v>14</v>
      </c>
      <c r="X129" t="str">
        <f t="shared" si="2"/>
        <v>15 Property</v>
      </c>
      <c r="Y129" s="5">
        <f t="shared" si="3"/>
        <v>18</v>
      </c>
    </row>
    <row r="130" spans="1:25" x14ac:dyDescent="0.25">
      <c r="A130">
        <v>2023</v>
      </c>
      <c r="B130" t="s">
        <v>448</v>
      </c>
      <c r="C130" t="s">
        <v>26</v>
      </c>
      <c r="D130" t="s">
        <v>343</v>
      </c>
      <c r="E130" t="s">
        <v>122</v>
      </c>
      <c r="F130" t="s">
        <v>122</v>
      </c>
      <c r="G130">
        <v>1</v>
      </c>
      <c r="H130">
        <v>-11346</v>
      </c>
      <c r="I130" t="s">
        <v>448</v>
      </c>
      <c r="J130" t="s">
        <v>438</v>
      </c>
      <c r="K130" t="s">
        <v>438</v>
      </c>
      <c r="L130" t="s">
        <v>438</v>
      </c>
      <c r="M130" t="s">
        <v>593</v>
      </c>
      <c r="N130" t="s">
        <v>594</v>
      </c>
      <c r="O130" t="s">
        <v>412</v>
      </c>
      <c r="P130" t="s">
        <v>502</v>
      </c>
      <c r="Q130" t="s">
        <v>615</v>
      </c>
      <c r="R130" t="s">
        <v>558</v>
      </c>
      <c r="S130" t="s">
        <v>616</v>
      </c>
      <c r="T130" t="s">
        <v>563</v>
      </c>
      <c r="U130" t="s">
        <v>560</v>
      </c>
      <c r="V130">
        <v>14</v>
      </c>
      <c r="X130" t="str">
        <f t="shared" si="2"/>
        <v>15 Property</v>
      </c>
      <c r="Y130" s="5">
        <f t="shared" si="3"/>
        <v>18</v>
      </c>
    </row>
    <row r="131" spans="1:25" x14ac:dyDescent="0.25">
      <c r="A131">
        <v>2023</v>
      </c>
      <c r="B131" t="s">
        <v>448</v>
      </c>
      <c r="C131" t="s">
        <v>26</v>
      </c>
      <c r="D131" t="s">
        <v>344</v>
      </c>
      <c r="E131" t="s">
        <v>123</v>
      </c>
      <c r="F131" t="s">
        <v>123</v>
      </c>
      <c r="G131">
        <v>1</v>
      </c>
      <c r="H131">
        <v>-610</v>
      </c>
      <c r="I131" t="s">
        <v>448</v>
      </c>
      <c r="J131" t="s">
        <v>438</v>
      </c>
      <c r="K131" t="s">
        <v>438</v>
      </c>
      <c r="L131" t="s">
        <v>438</v>
      </c>
      <c r="M131" t="s">
        <v>593</v>
      </c>
      <c r="N131" t="s">
        <v>594</v>
      </c>
      <c r="O131" t="s">
        <v>412</v>
      </c>
      <c r="P131" t="s">
        <v>502</v>
      </c>
      <c r="Q131" t="s">
        <v>615</v>
      </c>
      <c r="R131" t="s">
        <v>558</v>
      </c>
      <c r="S131" t="s">
        <v>616</v>
      </c>
      <c r="T131" t="s">
        <v>563</v>
      </c>
      <c r="U131" t="s">
        <v>560</v>
      </c>
      <c r="V131">
        <v>14</v>
      </c>
      <c r="X131" t="str">
        <f t="shared" ref="X131:X194" si="4">J131</f>
        <v>15 Property</v>
      </c>
      <c r="Y131" s="5">
        <f t="shared" ref="Y131:Y194" si="5">IF(X131=X130,Y130,Y130+1)</f>
        <v>18</v>
      </c>
    </row>
    <row r="132" spans="1:25" x14ac:dyDescent="0.25">
      <c r="A132">
        <v>2023</v>
      </c>
      <c r="B132" t="s">
        <v>448</v>
      </c>
      <c r="C132" t="s">
        <v>26</v>
      </c>
      <c r="D132" t="s">
        <v>345</v>
      </c>
      <c r="E132" t="s">
        <v>124</v>
      </c>
      <c r="F132" t="s">
        <v>124</v>
      </c>
      <c r="G132">
        <v>1</v>
      </c>
      <c r="H132">
        <v>-1400</v>
      </c>
      <c r="I132" t="s">
        <v>448</v>
      </c>
      <c r="J132" t="s">
        <v>438</v>
      </c>
      <c r="K132" t="s">
        <v>438</v>
      </c>
      <c r="L132" t="s">
        <v>438</v>
      </c>
      <c r="M132" t="s">
        <v>593</v>
      </c>
      <c r="N132" t="s">
        <v>617</v>
      </c>
      <c r="O132" t="s">
        <v>412</v>
      </c>
      <c r="P132" t="s">
        <v>502</v>
      </c>
      <c r="Q132" t="s">
        <v>615</v>
      </c>
      <c r="R132" t="s">
        <v>558</v>
      </c>
      <c r="S132" t="s">
        <v>616</v>
      </c>
      <c r="T132" t="s">
        <v>559</v>
      </c>
      <c r="U132" t="s">
        <v>560</v>
      </c>
      <c r="V132">
        <v>14</v>
      </c>
      <c r="X132" t="str">
        <f t="shared" si="4"/>
        <v>15 Property</v>
      </c>
      <c r="Y132" s="5">
        <f t="shared" si="5"/>
        <v>18</v>
      </c>
    </row>
    <row r="133" spans="1:25" x14ac:dyDescent="0.25">
      <c r="A133">
        <v>2023</v>
      </c>
      <c r="B133" t="s">
        <v>448</v>
      </c>
      <c r="C133" t="s">
        <v>26</v>
      </c>
      <c r="D133" t="s">
        <v>346</v>
      </c>
      <c r="E133" t="s">
        <v>125</v>
      </c>
      <c r="F133" t="s">
        <v>125</v>
      </c>
      <c r="G133">
        <v>1</v>
      </c>
      <c r="H133">
        <v>-1000</v>
      </c>
      <c r="I133" t="s">
        <v>448</v>
      </c>
      <c r="J133" t="s">
        <v>438</v>
      </c>
      <c r="K133" t="s">
        <v>438</v>
      </c>
      <c r="L133" t="s">
        <v>438</v>
      </c>
      <c r="M133" t="s">
        <v>593</v>
      </c>
      <c r="N133" t="s">
        <v>617</v>
      </c>
      <c r="O133" t="s">
        <v>412</v>
      </c>
      <c r="P133" t="s">
        <v>502</v>
      </c>
      <c r="Q133" t="s">
        <v>615</v>
      </c>
      <c r="R133" t="s">
        <v>558</v>
      </c>
      <c r="S133" t="s">
        <v>616</v>
      </c>
      <c r="T133" t="s">
        <v>559</v>
      </c>
      <c r="U133" t="s">
        <v>560</v>
      </c>
      <c r="V133">
        <v>14</v>
      </c>
      <c r="X133" t="str">
        <f t="shared" si="4"/>
        <v>15 Property</v>
      </c>
      <c r="Y133" s="5">
        <f t="shared" si="5"/>
        <v>18</v>
      </c>
    </row>
    <row r="134" spans="1:25" x14ac:dyDescent="0.25">
      <c r="A134">
        <v>2023</v>
      </c>
      <c r="B134" t="s">
        <v>448</v>
      </c>
      <c r="C134" t="s">
        <v>26</v>
      </c>
      <c r="D134" t="s">
        <v>347</v>
      </c>
      <c r="E134" t="s">
        <v>126</v>
      </c>
      <c r="F134" t="s">
        <v>126</v>
      </c>
      <c r="G134">
        <v>1</v>
      </c>
      <c r="H134">
        <v>-12000</v>
      </c>
      <c r="I134" t="s">
        <v>448</v>
      </c>
      <c r="J134" t="s">
        <v>438</v>
      </c>
      <c r="K134" t="s">
        <v>438</v>
      </c>
      <c r="L134" t="s">
        <v>438</v>
      </c>
      <c r="M134" t="s">
        <v>593</v>
      </c>
      <c r="N134" t="s">
        <v>617</v>
      </c>
      <c r="O134" t="s">
        <v>412</v>
      </c>
      <c r="P134" t="s">
        <v>502</v>
      </c>
      <c r="Q134" t="s">
        <v>615</v>
      </c>
      <c r="R134" t="s">
        <v>558</v>
      </c>
      <c r="S134" t="s">
        <v>616</v>
      </c>
      <c r="T134" t="s">
        <v>559</v>
      </c>
      <c r="U134" t="s">
        <v>560</v>
      </c>
      <c r="V134">
        <v>14</v>
      </c>
      <c r="X134" t="str">
        <f t="shared" si="4"/>
        <v>15 Property</v>
      </c>
      <c r="Y134" s="5">
        <f t="shared" si="5"/>
        <v>18</v>
      </c>
    </row>
    <row r="135" spans="1:25" x14ac:dyDescent="0.25">
      <c r="A135">
        <v>2023</v>
      </c>
      <c r="B135" t="s">
        <v>448</v>
      </c>
      <c r="C135" t="s">
        <v>26</v>
      </c>
      <c r="D135" t="s">
        <v>348</v>
      </c>
      <c r="E135" t="s">
        <v>127</v>
      </c>
      <c r="F135" t="s">
        <v>127</v>
      </c>
      <c r="G135">
        <v>1</v>
      </c>
      <c r="H135">
        <v>-26300</v>
      </c>
      <c r="I135" t="s">
        <v>448</v>
      </c>
      <c r="J135" t="s">
        <v>438</v>
      </c>
      <c r="K135" t="s">
        <v>438</v>
      </c>
      <c r="L135" t="s">
        <v>438</v>
      </c>
      <c r="M135" t="s">
        <v>593</v>
      </c>
      <c r="N135" t="s">
        <v>617</v>
      </c>
      <c r="O135" t="s">
        <v>412</v>
      </c>
      <c r="P135" t="s">
        <v>502</v>
      </c>
      <c r="Q135" t="s">
        <v>615</v>
      </c>
      <c r="R135" t="s">
        <v>558</v>
      </c>
      <c r="S135" t="s">
        <v>616</v>
      </c>
      <c r="T135" t="s">
        <v>563</v>
      </c>
      <c r="U135" t="s">
        <v>560</v>
      </c>
      <c r="V135">
        <v>14</v>
      </c>
      <c r="X135" t="str">
        <f t="shared" si="4"/>
        <v>15 Property</v>
      </c>
      <c r="Y135" s="5">
        <f t="shared" si="5"/>
        <v>18</v>
      </c>
    </row>
    <row r="136" spans="1:25" x14ac:dyDescent="0.25">
      <c r="A136">
        <v>2023</v>
      </c>
      <c r="B136" t="s">
        <v>448</v>
      </c>
      <c r="C136" t="s">
        <v>26</v>
      </c>
      <c r="D136" t="s">
        <v>349</v>
      </c>
      <c r="E136" t="s">
        <v>128</v>
      </c>
      <c r="F136" t="s">
        <v>128</v>
      </c>
      <c r="G136">
        <v>1</v>
      </c>
      <c r="H136">
        <v>-8000</v>
      </c>
      <c r="I136" t="s">
        <v>448</v>
      </c>
      <c r="J136" t="s">
        <v>438</v>
      </c>
      <c r="K136" t="s">
        <v>438</v>
      </c>
      <c r="L136" t="s">
        <v>438</v>
      </c>
      <c r="M136" t="s">
        <v>593</v>
      </c>
      <c r="N136" t="s">
        <v>617</v>
      </c>
      <c r="O136" t="s">
        <v>412</v>
      </c>
      <c r="P136" t="s">
        <v>502</v>
      </c>
      <c r="Q136" t="s">
        <v>615</v>
      </c>
      <c r="R136" t="s">
        <v>558</v>
      </c>
      <c r="S136" t="s">
        <v>616</v>
      </c>
      <c r="T136" t="s">
        <v>563</v>
      </c>
      <c r="U136" t="s">
        <v>560</v>
      </c>
      <c r="V136">
        <v>14</v>
      </c>
      <c r="X136" t="str">
        <f t="shared" si="4"/>
        <v>15 Property</v>
      </c>
      <c r="Y136" s="5">
        <f t="shared" si="5"/>
        <v>18</v>
      </c>
    </row>
    <row r="137" spans="1:25" x14ac:dyDescent="0.25">
      <c r="A137">
        <v>2023</v>
      </c>
      <c r="B137" t="s">
        <v>448</v>
      </c>
      <c r="C137" t="s">
        <v>26</v>
      </c>
      <c r="D137" t="s">
        <v>350</v>
      </c>
      <c r="E137" t="s">
        <v>129</v>
      </c>
      <c r="F137" t="s">
        <v>129</v>
      </c>
      <c r="G137">
        <v>1</v>
      </c>
      <c r="H137">
        <v>-30900</v>
      </c>
      <c r="I137" t="s">
        <v>448</v>
      </c>
      <c r="J137" t="s">
        <v>438</v>
      </c>
      <c r="K137" t="s">
        <v>438</v>
      </c>
      <c r="L137" t="s">
        <v>438</v>
      </c>
      <c r="M137" t="s">
        <v>593</v>
      </c>
      <c r="N137" t="s">
        <v>617</v>
      </c>
      <c r="O137" t="s">
        <v>412</v>
      </c>
      <c r="P137" t="s">
        <v>502</v>
      </c>
      <c r="Q137" t="s">
        <v>615</v>
      </c>
      <c r="R137" t="s">
        <v>558</v>
      </c>
      <c r="S137" t="s">
        <v>616</v>
      </c>
      <c r="T137" t="s">
        <v>563</v>
      </c>
      <c r="U137" t="s">
        <v>560</v>
      </c>
      <c r="V137">
        <v>14</v>
      </c>
      <c r="X137" t="str">
        <f t="shared" si="4"/>
        <v>15 Property</v>
      </c>
      <c r="Y137" s="5">
        <f t="shared" si="5"/>
        <v>18</v>
      </c>
    </row>
    <row r="138" spans="1:25" x14ac:dyDescent="0.25">
      <c r="A138">
        <v>2023</v>
      </c>
      <c r="B138" t="s">
        <v>448</v>
      </c>
      <c r="C138" t="s">
        <v>26</v>
      </c>
      <c r="D138" t="s">
        <v>351</v>
      </c>
      <c r="E138" t="s">
        <v>130</v>
      </c>
      <c r="F138" t="s">
        <v>130</v>
      </c>
      <c r="G138">
        <v>1</v>
      </c>
      <c r="H138">
        <v>-2200</v>
      </c>
      <c r="I138" t="s">
        <v>448</v>
      </c>
      <c r="J138" t="s">
        <v>438</v>
      </c>
      <c r="K138" t="s">
        <v>438</v>
      </c>
      <c r="L138" t="s">
        <v>438</v>
      </c>
      <c r="M138" t="s">
        <v>593</v>
      </c>
      <c r="N138" t="s">
        <v>617</v>
      </c>
      <c r="O138" t="s">
        <v>412</v>
      </c>
      <c r="P138" t="s">
        <v>502</v>
      </c>
      <c r="Q138" t="s">
        <v>615</v>
      </c>
      <c r="R138" t="s">
        <v>558</v>
      </c>
      <c r="S138" t="s">
        <v>616</v>
      </c>
      <c r="T138" t="s">
        <v>563</v>
      </c>
      <c r="U138" t="s">
        <v>560</v>
      </c>
      <c r="V138">
        <v>14</v>
      </c>
      <c r="X138" t="str">
        <f t="shared" si="4"/>
        <v>15 Property</v>
      </c>
      <c r="Y138" s="5">
        <f t="shared" si="5"/>
        <v>18</v>
      </c>
    </row>
    <row r="139" spans="1:25" x14ac:dyDescent="0.25">
      <c r="A139">
        <v>2023</v>
      </c>
      <c r="B139" t="s">
        <v>448</v>
      </c>
      <c r="C139" t="s">
        <v>26</v>
      </c>
      <c r="D139" t="s">
        <v>352</v>
      </c>
      <c r="E139" t="s">
        <v>131</v>
      </c>
      <c r="F139" t="s">
        <v>131</v>
      </c>
      <c r="G139">
        <v>1</v>
      </c>
      <c r="H139">
        <v>-3500</v>
      </c>
      <c r="I139" t="s">
        <v>448</v>
      </c>
      <c r="J139" t="s">
        <v>438</v>
      </c>
      <c r="K139" t="s">
        <v>438</v>
      </c>
      <c r="L139" t="s">
        <v>438</v>
      </c>
      <c r="M139" t="s">
        <v>593</v>
      </c>
      <c r="N139" t="s">
        <v>617</v>
      </c>
      <c r="O139" t="s">
        <v>412</v>
      </c>
      <c r="P139" t="s">
        <v>502</v>
      </c>
      <c r="Q139" t="s">
        <v>615</v>
      </c>
      <c r="R139" t="s">
        <v>558</v>
      </c>
      <c r="S139" t="s">
        <v>616</v>
      </c>
      <c r="T139" t="s">
        <v>559</v>
      </c>
      <c r="U139" t="s">
        <v>560</v>
      </c>
      <c r="V139">
        <v>14</v>
      </c>
      <c r="X139" t="str">
        <f t="shared" si="4"/>
        <v>15 Property</v>
      </c>
      <c r="Y139" s="5">
        <f t="shared" si="5"/>
        <v>18</v>
      </c>
    </row>
    <row r="140" spans="1:25" x14ac:dyDescent="0.25">
      <c r="A140">
        <v>2023</v>
      </c>
      <c r="B140" t="s">
        <v>448</v>
      </c>
      <c r="C140" t="s">
        <v>26</v>
      </c>
      <c r="D140" t="s">
        <v>353</v>
      </c>
      <c r="E140" t="s">
        <v>132</v>
      </c>
      <c r="F140" t="s">
        <v>132</v>
      </c>
      <c r="G140">
        <v>1</v>
      </c>
      <c r="H140">
        <v>-2500</v>
      </c>
      <c r="I140" t="s">
        <v>448</v>
      </c>
      <c r="J140" t="s">
        <v>438</v>
      </c>
      <c r="K140" t="s">
        <v>438</v>
      </c>
      <c r="L140" t="s">
        <v>438</v>
      </c>
      <c r="M140" t="s">
        <v>593</v>
      </c>
      <c r="N140" t="s">
        <v>617</v>
      </c>
      <c r="O140" t="s">
        <v>412</v>
      </c>
      <c r="P140" t="s">
        <v>502</v>
      </c>
      <c r="Q140" t="s">
        <v>615</v>
      </c>
      <c r="R140" t="s">
        <v>558</v>
      </c>
      <c r="S140" t="s">
        <v>616</v>
      </c>
      <c r="T140" t="s">
        <v>563</v>
      </c>
      <c r="U140" t="s">
        <v>560</v>
      </c>
      <c r="V140">
        <v>14</v>
      </c>
      <c r="X140" t="str">
        <f t="shared" si="4"/>
        <v>15 Property</v>
      </c>
      <c r="Y140" s="5">
        <f t="shared" si="5"/>
        <v>18</v>
      </c>
    </row>
    <row r="141" spans="1:25" x14ac:dyDescent="0.25">
      <c r="A141">
        <v>2023</v>
      </c>
      <c r="B141" t="s">
        <v>448</v>
      </c>
      <c r="C141" t="s">
        <v>26</v>
      </c>
      <c r="D141" t="s">
        <v>354</v>
      </c>
      <c r="E141" t="s">
        <v>133</v>
      </c>
      <c r="F141" t="s">
        <v>133</v>
      </c>
      <c r="G141">
        <v>1</v>
      </c>
      <c r="H141">
        <v>-2500</v>
      </c>
      <c r="I141" t="s">
        <v>448</v>
      </c>
      <c r="J141" t="s">
        <v>438</v>
      </c>
      <c r="K141" t="s">
        <v>438</v>
      </c>
      <c r="L141" t="s">
        <v>438</v>
      </c>
      <c r="M141" t="s">
        <v>593</v>
      </c>
      <c r="N141" t="s">
        <v>617</v>
      </c>
      <c r="O141" t="s">
        <v>412</v>
      </c>
      <c r="P141" t="s">
        <v>502</v>
      </c>
      <c r="Q141" t="s">
        <v>615</v>
      </c>
      <c r="R141" t="s">
        <v>558</v>
      </c>
      <c r="S141" t="s">
        <v>616</v>
      </c>
      <c r="T141" t="s">
        <v>563</v>
      </c>
      <c r="U141" t="s">
        <v>560</v>
      </c>
      <c r="V141">
        <v>14</v>
      </c>
      <c r="X141" t="str">
        <f t="shared" si="4"/>
        <v>15 Property</v>
      </c>
      <c r="Y141" s="5">
        <f t="shared" si="5"/>
        <v>18</v>
      </c>
    </row>
    <row r="142" spans="1:25" x14ac:dyDescent="0.25">
      <c r="A142">
        <v>2023</v>
      </c>
      <c r="B142" t="s">
        <v>448</v>
      </c>
      <c r="C142" t="s">
        <v>26</v>
      </c>
      <c r="D142" t="s">
        <v>355</v>
      </c>
      <c r="E142" t="s">
        <v>134</v>
      </c>
      <c r="F142" t="s">
        <v>134</v>
      </c>
      <c r="G142">
        <v>1</v>
      </c>
      <c r="H142">
        <v>-3800</v>
      </c>
      <c r="I142" t="s">
        <v>448</v>
      </c>
      <c r="J142" t="s">
        <v>438</v>
      </c>
      <c r="K142" t="s">
        <v>438</v>
      </c>
      <c r="L142" t="s">
        <v>438</v>
      </c>
      <c r="M142" t="s">
        <v>593</v>
      </c>
      <c r="N142" t="s">
        <v>617</v>
      </c>
      <c r="O142" t="s">
        <v>412</v>
      </c>
      <c r="P142" t="s">
        <v>502</v>
      </c>
      <c r="Q142" t="s">
        <v>615</v>
      </c>
      <c r="R142" t="s">
        <v>558</v>
      </c>
      <c r="S142" t="s">
        <v>616</v>
      </c>
      <c r="T142" t="s">
        <v>559</v>
      </c>
      <c r="U142" t="s">
        <v>560</v>
      </c>
      <c r="V142">
        <v>14</v>
      </c>
      <c r="X142" t="str">
        <f t="shared" si="4"/>
        <v>15 Property</v>
      </c>
      <c r="Y142" s="5">
        <f t="shared" si="5"/>
        <v>18</v>
      </c>
    </row>
    <row r="143" spans="1:25" x14ac:dyDescent="0.25">
      <c r="A143">
        <v>2023</v>
      </c>
      <c r="B143" t="s">
        <v>448</v>
      </c>
      <c r="C143" t="s">
        <v>26</v>
      </c>
      <c r="D143" t="s">
        <v>356</v>
      </c>
      <c r="E143" t="s">
        <v>135</v>
      </c>
      <c r="F143" t="s">
        <v>135</v>
      </c>
      <c r="G143">
        <v>1</v>
      </c>
      <c r="H143">
        <v>-1000</v>
      </c>
      <c r="I143" t="s">
        <v>448</v>
      </c>
      <c r="J143" t="s">
        <v>438</v>
      </c>
      <c r="K143" t="s">
        <v>438</v>
      </c>
      <c r="L143" t="s">
        <v>438</v>
      </c>
      <c r="M143" t="s">
        <v>593</v>
      </c>
      <c r="N143" t="s">
        <v>617</v>
      </c>
      <c r="O143" t="s">
        <v>412</v>
      </c>
      <c r="P143" t="s">
        <v>502</v>
      </c>
      <c r="Q143" t="s">
        <v>615</v>
      </c>
      <c r="R143" t="s">
        <v>558</v>
      </c>
      <c r="S143" t="s">
        <v>616</v>
      </c>
      <c r="T143" t="s">
        <v>559</v>
      </c>
      <c r="U143" t="s">
        <v>560</v>
      </c>
      <c r="V143">
        <v>14</v>
      </c>
      <c r="X143" t="str">
        <f t="shared" si="4"/>
        <v>15 Property</v>
      </c>
      <c r="Y143" s="5">
        <f t="shared" si="5"/>
        <v>18</v>
      </c>
    </row>
    <row r="144" spans="1:25" x14ac:dyDescent="0.25">
      <c r="A144">
        <v>2023</v>
      </c>
      <c r="B144" t="s">
        <v>448</v>
      </c>
      <c r="C144" t="s">
        <v>26</v>
      </c>
      <c r="D144" t="s">
        <v>357</v>
      </c>
      <c r="E144" t="s">
        <v>136</v>
      </c>
      <c r="F144" t="s">
        <v>136</v>
      </c>
      <c r="G144">
        <v>1</v>
      </c>
      <c r="H144">
        <v>-20000</v>
      </c>
      <c r="I144" t="s">
        <v>448</v>
      </c>
      <c r="J144" t="s">
        <v>438</v>
      </c>
      <c r="K144" t="s">
        <v>438</v>
      </c>
      <c r="L144" t="s">
        <v>438</v>
      </c>
      <c r="M144" t="s">
        <v>593</v>
      </c>
      <c r="N144" t="s">
        <v>617</v>
      </c>
      <c r="O144" t="s">
        <v>412</v>
      </c>
      <c r="P144" t="s">
        <v>502</v>
      </c>
      <c r="Q144" t="s">
        <v>615</v>
      </c>
      <c r="R144" t="s">
        <v>558</v>
      </c>
      <c r="S144" t="s">
        <v>616</v>
      </c>
      <c r="T144" t="s">
        <v>563</v>
      </c>
      <c r="U144" t="s">
        <v>560</v>
      </c>
      <c r="V144">
        <v>14</v>
      </c>
      <c r="X144" t="str">
        <f t="shared" si="4"/>
        <v>15 Property</v>
      </c>
      <c r="Y144" s="5">
        <f t="shared" si="5"/>
        <v>18</v>
      </c>
    </row>
    <row r="145" spans="1:25" x14ac:dyDescent="0.25">
      <c r="A145">
        <v>2023</v>
      </c>
      <c r="B145" t="s">
        <v>448</v>
      </c>
      <c r="C145" t="s">
        <v>26</v>
      </c>
      <c r="D145" t="s">
        <v>358</v>
      </c>
      <c r="E145" t="s">
        <v>359</v>
      </c>
      <c r="F145" t="s">
        <v>359</v>
      </c>
      <c r="G145">
        <v>1</v>
      </c>
      <c r="H145">
        <v>-500</v>
      </c>
      <c r="I145" t="s">
        <v>448</v>
      </c>
      <c r="J145" t="s">
        <v>438</v>
      </c>
      <c r="K145" t="s">
        <v>438</v>
      </c>
      <c r="L145" t="s">
        <v>438</v>
      </c>
      <c r="M145" t="s">
        <v>593</v>
      </c>
      <c r="N145" t="s">
        <v>617</v>
      </c>
      <c r="O145" t="s">
        <v>412</v>
      </c>
      <c r="P145" t="s">
        <v>502</v>
      </c>
      <c r="Q145" t="s">
        <v>615</v>
      </c>
      <c r="R145" t="s">
        <v>558</v>
      </c>
      <c r="S145" t="s">
        <v>616</v>
      </c>
      <c r="T145" t="s">
        <v>563</v>
      </c>
      <c r="U145" t="s">
        <v>560</v>
      </c>
      <c r="V145">
        <v>14</v>
      </c>
      <c r="X145" t="str">
        <f t="shared" si="4"/>
        <v>15 Property</v>
      </c>
      <c r="Y145" s="5">
        <f t="shared" si="5"/>
        <v>18</v>
      </c>
    </row>
    <row r="146" spans="1:25" x14ac:dyDescent="0.25">
      <c r="A146">
        <v>2023</v>
      </c>
      <c r="B146" t="s">
        <v>448</v>
      </c>
      <c r="C146" t="s">
        <v>26</v>
      </c>
      <c r="D146" t="s">
        <v>360</v>
      </c>
      <c r="E146" t="s">
        <v>137</v>
      </c>
      <c r="F146" t="s">
        <v>628</v>
      </c>
      <c r="G146">
        <v>0.88541666666666663</v>
      </c>
      <c r="H146">
        <v>-7449.39</v>
      </c>
      <c r="I146" t="s">
        <v>448</v>
      </c>
      <c r="J146" t="s">
        <v>438</v>
      </c>
      <c r="K146" t="s">
        <v>438</v>
      </c>
      <c r="L146" t="s">
        <v>438</v>
      </c>
      <c r="M146" t="s">
        <v>595</v>
      </c>
      <c r="N146" t="s">
        <v>573</v>
      </c>
      <c r="O146" t="s">
        <v>412</v>
      </c>
      <c r="P146" t="s">
        <v>502</v>
      </c>
      <c r="Q146" t="s">
        <v>615</v>
      </c>
      <c r="R146" t="s">
        <v>596</v>
      </c>
      <c r="S146" t="s">
        <v>616</v>
      </c>
      <c r="T146" t="s">
        <v>563</v>
      </c>
      <c r="U146" t="s">
        <v>560</v>
      </c>
      <c r="V146">
        <v>14</v>
      </c>
      <c r="X146" t="str">
        <f t="shared" si="4"/>
        <v>15 Property</v>
      </c>
      <c r="Y146" s="5">
        <f t="shared" si="5"/>
        <v>18</v>
      </c>
    </row>
    <row r="147" spans="1:25" x14ac:dyDescent="0.25">
      <c r="A147">
        <v>2023</v>
      </c>
      <c r="B147" t="s">
        <v>448</v>
      </c>
      <c r="C147" t="s">
        <v>26</v>
      </c>
      <c r="D147" t="s">
        <v>361</v>
      </c>
      <c r="E147" t="s">
        <v>138</v>
      </c>
      <c r="F147" t="s">
        <v>629</v>
      </c>
      <c r="G147">
        <v>0.88888888888888884</v>
      </c>
      <c r="H147">
        <v>-93167.21</v>
      </c>
      <c r="I147" t="s">
        <v>448</v>
      </c>
      <c r="J147" t="s">
        <v>438</v>
      </c>
      <c r="K147" t="s">
        <v>438</v>
      </c>
      <c r="L147" t="s">
        <v>438</v>
      </c>
      <c r="M147" t="s">
        <v>595</v>
      </c>
      <c r="N147" t="s">
        <v>573</v>
      </c>
      <c r="O147" t="s">
        <v>412</v>
      </c>
      <c r="P147" t="s">
        <v>502</v>
      </c>
      <c r="Q147" t="s">
        <v>615</v>
      </c>
      <c r="R147" t="s">
        <v>596</v>
      </c>
      <c r="S147" t="s">
        <v>575</v>
      </c>
      <c r="T147" t="s">
        <v>563</v>
      </c>
      <c r="U147" t="s">
        <v>560</v>
      </c>
      <c r="V147">
        <v>14</v>
      </c>
      <c r="X147" t="str">
        <f t="shared" si="4"/>
        <v>15 Property</v>
      </c>
      <c r="Y147" s="5">
        <f t="shared" si="5"/>
        <v>18</v>
      </c>
    </row>
    <row r="148" spans="1:25" x14ac:dyDescent="0.25">
      <c r="A148">
        <v>2023</v>
      </c>
      <c r="B148" t="s">
        <v>448</v>
      </c>
      <c r="C148" t="s">
        <v>26</v>
      </c>
      <c r="D148" t="s">
        <v>362</v>
      </c>
      <c r="E148" t="s">
        <v>139</v>
      </c>
      <c r="F148" t="s">
        <v>630</v>
      </c>
      <c r="G148">
        <v>0.89523809523809528</v>
      </c>
      <c r="H148">
        <v>-11000</v>
      </c>
      <c r="I148" t="s">
        <v>448</v>
      </c>
      <c r="J148" t="s">
        <v>438</v>
      </c>
      <c r="K148" t="s">
        <v>438</v>
      </c>
      <c r="L148" t="s">
        <v>438</v>
      </c>
      <c r="M148" t="s">
        <v>595</v>
      </c>
      <c r="N148" t="s">
        <v>573</v>
      </c>
      <c r="O148" t="s">
        <v>412</v>
      </c>
      <c r="P148" t="s">
        <v>502</v>
      </c>
      <c r="Q148" t="s">
        <v>615</v>
      </c>
      <c r="R148" t="s">
        <v>596</v>
      </c>
      <c r="S148" t="s">
        <v>616</v>
      </c>
      <c r="T148" t="s">
        <v>563</v>
      </c>
      <c r="U148" t="s">
        <v>560</v>
      </c>
      <c r="V148">
        <v>14</v>
      </c>
      <c r="X148" t="str">
        <f t="shared" si="4"/>
        <v>15 Property</v>
      </c>
      <c r="Y148" s="5">
        <f t="shared" si="5"/>
        <v>18</v>
      </c>
    </row>
    <row r="149" spans="1:25" x14ac:dyDescent="0.25">
      <c r="A149">
        <v>2023</v>
      </c>
      <c r="B149" t="s">
        <v>448</v>
      </c>
      <c r="C149" t="s">
        <v>26</v>
      </c>
      <c r="D149" t="s">
        <v>363</v>
      </c>
      <c r="E149" t="s">
        <v>140</v>
      </c>
      <c r="F149" t="s">
        <v>631</v>
      </c>
      <c r="G149">
        <v>0.90350877192982448</v>
      </c>
      <c r="H149">
        <v>-3895.1</v>
      </c>
      <c r="I149" t="s">
        <v>448</v>
      </c>
      <c r="J149" t="s">
        <v>438</v>
      </c>
      <c r="K149" t="s">
        <v>438</v>
      </c>
      <c r="L149" t="s">
        <v>438</v>
      </c>
      <c r="M149" t="s">
        <v>595</v>
      </c>
      <c r="N149" t="s">
        <v>573</v>
      </c>
      <c r="O149" t="s">
        <v>412</v>
      </c>
      <c r="P149" t="s">
        <v>502</v>
      </c>
      <c r="Q149" t="s">
        <v>615</v>
      </c>
      <c r="R149" t="s">
        <v>596</v>
      </c>
      <c r="S149" t="s">
        <v>616</v>
      </c>
      <c r="T149" t="s">
        <v>563</v>
      </c>
      <c r="U149" t="s">
        <v>560</v>
      </c>
      <c r="V149">
        <v>14</v>
      </c>
      <c r="X149" t="str">
        <f t="shared" si="4"/>
        <v>15 Property</v>
      </c>
      <c r="Y149" s="5">
        <f t="shared" si="5"/>
        <v>18</v>
      </c>
    </row>
    <row r="150" spans="1:25" x14ac:dyDescent="0.25">
      <c r="A150">
        <v>2023</v>
      </c>
      <c r="B150" t="s">
        <v>448</v>
      </c>
      <c r="C150" t="s">
        <v>26</v>
      </c>
      <c r="D150" t="s">
        <v>364</v>
      </c>
      <c r="E150" t="s">
        <v>141</v>
      </c>
      <c r="F150" t="s">
        <v>632</v>
      </c>
      <c r="G150">
        <v>0.89814814814814825</v>
      </c>
      <c r="H150">
        <v>-500</v>
      </c>
      <c r="I150" t="s">
        <v>448</v>
      </c>
      <c r="J150" t="s">
        <v>438</v>
      </c>
      <c r="K150" t="s">
        <v>438</v>
      </c>
      <c r="L150" t="s">
        <v>438</v>
      </c>
      <c r="M150" t="s">
        <v>595</v>
      </c>
      <c r="N150" t="s">
        <v>573</v>
      </c>
      <c r="O150" t="s">
        <v>425</v>
      </c>
      <c r="P150" t="s">
        <v>473</v>
      </c>
      <c r="Q150" t="s">
        <v>615</v>
      </c>
      <c r="R150" t="s">
        <v>596</v>
      </c>
      <c r="S150" t="s">
        <v>616</v>
      </c>
      <c r="T150" t="s">
        <v>563</v>
      </c>
      <c r="U150" t="s">
        <v>560</v>
      </c>
      <c r="V150">
        <v>14</v>
      </c>
      <c r="X150" t="str">
        <f t="shared" si="4"/>
        <v>15 Property</v>
      </c>
      <c r="Y150" s="5">
        <f t="shared" si="5"/>
        <v>18</v>
      </c>
    </row>
    <row r="151" spans="1:25" x14ac:dyDescent="0.25">
      <c r="A151">
        <v>2023</v>
      </c>
      <c r="B151" t="s">
        <v>448</v>
      </c>
      <c r="C151" t="s">
        <v>26</v>
      </c>
      <c r="D151" t="s">
        <v>216</v>
      </c>
      <c r="E151" t="s">
        <v>142</v>
      </c>
      <c r="F151" t="s">
        <v>142</v>
      </c>
      <c r="G151">
        <v>1</v>
      </c>
      <c r="H151">
        <v>-200</v>
      </c>
      <c r="I151" t="s">
        <v>448</v>
      </c>
      <c r="J151" t="s">
        <v>439</v>
      </c>
      <c r="K151" t="s">
        <v>439</v>
      </c>
      <c r="L151" t="s">
        <v>439</v>
      </c>
      <c r="M151" t="s">
        <v>597</v>
      </c>
      <c r="N151" t="s">
        <v>598</v>
      </c>
      <c r="O151" t="s">
        <v>412</v>
      </c>
      <c r="P151" t="s">
        <v>502</v>
      </c>
      <c r="Q151" t="s">
        <v>615</v>
      </c>
      <c r="R151" t="s">
        <v>558</v>
      </c>
      <c r="S151" t="s">
        <v>616</v>
      </c>
      <c r="T151" t="s">
        <v>559</v>
      </c>
      <c r="U151" t="s">
        <v>560</v>
      </c>
      <c r="V151">
        <v>6</v>
      </c>
      <c r="X151" t="str">
        <f t="shared" si="4"/>
        <v>07 Worship &amp; Arts</v>
      </c>
      <c r="Y151" s="5">
        <f t="shared" si="5"/>
        <v>19</v>
      </c>
    </row>
    <row r="152" spans="1:25" x14ac:dyDescent="0.25">
      <c r="A152">
        <v>2023</v>
      </c>
      <c r="B152" t="s">
        <v>448</v>
      </c>
      <c r="C152" t="s">
        <v>26</v>
      </c>
      <c r="D152" t="s">
        <v>217</v>
      </c>
      <c r="E152" t="s">
        <v>143</v>
      </c>
      <c r="F152" t="s">
        <v>143</v>
      </c>
      <c r="G152">
        <v>1</v>
      </c>
      <c r="H152">
        <v>-700</v>
      </c>
      <c r="I152" t="s">
        <v>448</v>
      </c>
      <c r="J152" t="s">
        <v>439</v>
      </c>
      <c r="K152" t="s">
        <v>439</v>
      </c>
      <c r="L152" t="s">
        <v>439</v>
      </c>
      <c r="M152" t="s">
        <v>597</v>
      </c>
      <c r="N152" t="s">
        <v>598</v>
      </c>
      <c r="O152" t="s">
        <v>412</v>
      </c>
      <c r="P152" t="s">
        <v>502</v>
      </c>
      <c r="Q152" t="s">
        <v>615</v>
      </c>
      <c r="R152" t="s">
        <v>558</v>
      </c>
      <c r="S152" t="s">
        <v>616</v>
      </c>
      <c r="T152" t="s">
        <v>559</v>
      </c>
      <c r="U152" t="s">
        <v>560</v>
      </c>
      <c r="V152">
        <v>6</v>
      </c>
      <c r="X152" t="str">
        <f t="shared" si="4"/>
        <v>07 Worship &amp; Arts</v>
      </c>
      <c r="Y152" s="5">
        <f t="shared" si="5"/>
        <v>19</v>
      </c>
    </row>
    <row r="153" spans="1:25" x14ac:dyDescent="0.25">
      <c r="A153">
        <v>2023</v>
      </c>
      <c r="B153" t="s">
        <v>448</v>
      </c>
      <c r="C153" t="s">
        <v>26</v>
      </c>
      <c r="D153" t="s">
        <v>218</v>
      </c>
      <c r="E153" t="s">
        <v>144</v>
      </c>
      <c r="F153" t="s">
        <v>144</v>
      </c>
      <c r="G153">
        <v>1</v>
      </c>
      <c r="H153">
        <v>-5000</v>
      </c>
      <c r="I153" t="s">
        <v>448</v>
      </c>
      <c r="J153" t="s">
        <v>439</v>
      </c>
      <c r="K153" t="s">
        <v>439</v>
      </c>
      <c r="L153" t="s">
        <v>439</v>
      </c>
      <c r="M153" t="s">
        <v>597</v>
      </c>
      <c r="N153" t="s">
        <v>598</v>
      </c>
      <c r="O153" t="s">
        <v>412</v>
      </c>
      <c r="P153" t="s">
        <v>502</v>
      </c>
      <c r="Q153" t="s">
        <v>615</v>
      </c>
      <c r="R153" t="s">
        <v>558</v>
      </c>
      <c r="S153" t="s">
        <v>616</v>
      </c>
      <c r="T153" t="s">
        <v>559</v>
      </c>
      <c r="U153" t="s">
        <v>560</v>
      </c>
      <c r="V153">
        <v>6</v>
      </c>
      <c r="X153" t="str">
        <f t="shared" si="4"/>
        <v>07 Worship &amp; Arts</v>
      </c>
      <c r="Y153" s="5">
        <f t="shared" si="5"/>
        <v>19</v>
      </c>
    </row>
    <row r="154" spans="1:25" x14ac:dyDescent="0.25">
      <c r="A154">
        <v>2023</v>
      </c>
      <c r="B154" t="s">
        <v>448</v>
      </c>
      <c r="C154" t="s">
        <v>26</v>
      </c>
      <c r="D154" t="s">
        <v>219</v>
      </c>
      <c r="E154" t="s">
        <v>145</v>
      </c>
      <c r="F154" t="s">
        <v>145</v>
      </c>
      <c r="G154">
        <v>1</v>
      </c>
      <c r="H154">
        <v>-3600</v>
      </c>
      <c r="I154" t="s">
        <v>448</v>
      </c>
      <c r="J154" t="s">
        <v>439</v>
      </c>
      <c r="K154" t="s">
        <v>439</v>
      </c>
      <c r="L154" t="s">
        <v>439</v>
      </c>
      <c r="M154" t="s">
        <v>597</v>
      </c>
      <c r="N154" t="s">
        <v>598</v>
      </c>
      <c r="O154" t="s">
        <v>412</v>
      </c>
      <c r="P154" t="s">
        <v>502</v>
      </c>
      <c r="Q154" t="s">
        <v>615</v>
      </c>
      <c r="R154" t="s">
        <v>558</v>
      </c>
      <c r="S154" t="s">
        <v>616</v>
      </c>
      <c r="T154" t="s">
        <v>559</v>
      </c>
      <c r="U154" t="s">
        <v>560</v>
      </c>
      <c r="V154">
        <v>6</v>
      </c>
      <c r="X154" t="str">
        <f t="shared" si="4"/>
        <v>07 Worship &amp; Arts</v>
      </c>
      <c r="Y154" s="5">
        <f t="shared" si="5"/>
        <v>19</v>
      </c>
    </row>
    <row r="155" spans="1:25" x14ac:dyDescent="0.25">
      <c r="A155">
        <v>2023</v>
      </c>
      <c r="B155" t="s">
        <v>448</v>
      </c>
      <c r="C155" t="s">
        <v>26</v>
      </c>
      <c r="D155" t="s">
        <v>220</v>
      </c>
      <c r="E155" t="s">
        <v>146</v>
      </c>
      <c r="F155" t="s">
        <v>146</v>
      </c>
      <c r="G155">
        <v>1</v>
      </c>
      <c r="H155">
        <v>-200</v>
      </c>
      <c r="I155" t="s">
        <v>448</v>
      </c>
      <c r="J155" t="s">
        <v>439</v>
      </c>
      <c r="K155" t="s">
        <v>439</v>
      </c>
      <c r="L155" t="s">
        <v>439</v>
      </c>
      <c r="M155" t="s">
        <v>597</v>
      </c>
      <c r="N155" t="s">
        <v>598</v>
      </c>
      <c r="O155" t="s">
        <v>412</v>
      </c>
      <c r="P155" t="s">
        <v>502</v>
      </c>
      <c r="Q155" t="s">
        <v>615</v>
      </c>
      <c r="R155" t="s">
        <v>558</v>
      </c>
      <c r="S155" t="s">
        <v>616</v>
      </c>
      <c r="T155" t="s">
        <v>559</v>
      </c>
      <c r="U155" t="s">
        <v>560</v>
      </c>
      <c r="V155">
        <v>6</v>
      </c>
      <c r="X155" t="str">
        <f t="shared" si="4"/>
        <v>07 Worship &amp; Arts</v>
      </c>
      <c r="Y155" s="5">
        <f t="shared" si="5"/>
        <v>19</v>
      </c>
    </row>
    <row r="156" spans="1:25" x14ac:dyDescent="0.25">
      <c r="A156">
        <v>2023</v>
      </c>
      <c r="B156" t="s">
        <v>448</v>
      </c>
      <c r="C156" t="s">
        <v>26</v>
      </c>
      <c r="D156" t="s">
        <v>221</v>
      </c>
      <c r="E156" t="s">
        <v>147</v>
      </c>
      <c r="F156" t="s">
        <v>147</v>
      </c>
      <c r="G156">
        <v>1</v>
      </c>
      <c r="H156">
        <v>-200</v>
      </c>
      <c r="I156" t="s">
        <v>448</v>
      </c>
      <c r="J156" t="s">
        <v>439</v>
      </c>
      <c r="K156" t="s">
        <v>439</v>
      </c>
      <c r="L156" t="s">
        <v>439</v>
      </c>
      <c r="M156" t="s">
        <v>597</v>
      </c>
      <c r="N156" t="s">
        <v>598</v>
      </c>
      <c r="O156" t="s">
        <v>412</v>
      </c>
      <c r="P156" t="s">
        <v>502</v>
      </c>
      <c r="Q156" t="s">
        <v>615</v>
      </c>
      <c r="R156" t="s">
        <v>558</v>
      </c>
      <c r="S156" t="s">
        <v>616</v>
      </c>
      <c r="T156" t="s">
        <v>559</v>
      </c>
      <c r="U156" t="s">
        <v>560</v>
      </c>
      <c r="V156">
        <v>6</v>
      </c>
      <c r="X156" t="str">
        <f t="shared" si="4"/>
        <v>07 Worship &amp; Arts</v>
      </c>
      <c r="Y156" s="5">
        <f t="shared" si="5"/>
        <v>19</v>
      </c>
    </row>
    <row r="157" spans="1:25" x14ac:dyDescent="0.25">
      <c r="A157">
        <v>2023</v>
      </c>
      <c r="B157" t="s">
        <v>448</v>
      </c>
      <c r="C157" t="s">
        <v>26</v>
      </c>
      <c r="D157" t="s">
        <v>222</v>
      </c>
      <c r="E157" t="s">
        <v>148</v>
      </c>
      <c r="F157" t="s">
        <v>148</v>
      </c>
      <c r="G157">
        <v>1</v>
      </c>
      <c r="H157">
        <v>-1000</v>
      </c>
      <c r="I157" t="s">
        <v>448</v>
      </c>
      <c r="J157" t="s">
        <v>439</v>
      </c>
      <c r="K157" t="s">
        <v>439</v>
      </c>
      <c r="L157" t="s">
        <v>439</v>
      </c>
      <c r="M157" t="s">
        <v>597</v>
      </c>
      <c r="N157" t="s">
        <v>598</v>
      </c>
      <c r="O157" t="s">
        <v>412</v>
      </c>
      <c r="P157" t="s">
        <v>502</v>
      </c>
      <c r="Q157" t="s">
        <v>615</v>
      </c>
      <c r="R157" t="s">
        <v>558</v>
      </c>
      <c r="S157" t="s">
        <v>616</v>
      </c>
      <c r="T157" t="s">
        <v>559</v>
      </c>
      <c r="U157" t="s">
        <v>560</v>
      </c>
      <c r="V157">
        <v>6</v>
      </c>
      <c r="X157" t="str">
        <f t="shared" si="4"/>
        <v>07 Worship &amp; Arts</v>
      </c>
      <c r="Y157" s="5">
        <f t="shared" si="5"/>
        <v>19</v>
      </c>
    </row>
    <row r="158" spans="1:25" x14ac:dyDescent="0.25">
      <c r="A158">
        <v>2023</v>
      </c>
      <c r="B158" t="s">
        <v>448</v>
      </c>
      <c r="C158" t="s">
        <v>26</v>
      </c>
      <c r="D158" t="s">
        <v>223</v>
      </c>
      <c r="E158" t="s">
        <v>149</v>
      </c>
      <c r="F158" t="s">
        <v>149</v>
      </c>
      <c r="G158">
        <v>1</v>
      </c>
      <c r="H158">
        <v>-200</v>
      </c>
      <c r="I158" t="s">
        <v>448</v>
      </c>
      <c r="J158" t="s">
        <v>439</v>
      </c>
      <c r="K158" t="s">
        <v>439</v>
      </c>
      <c r="L158" t="s">
        <v>439</v>
      </c>
      <c r="M158" t="s">
        <v>597</v>
      </c>
      <c r="N158" t="s">
        <v>598</v>
      </c>
      <c r="O158" t="s">
        <v>412</v>
      </c>
      <c r="P158" t="s">
        <v>502</v>
      </c>
      <c r="Q158" t="s">
        <v>615</v>
      </c>
      <c r="R158" t="s">
        <v>558</v>
      </c>
      <c r="S158" t="s">
        <v>616</v>
      </c>
      <c r="T158" t="s">
        <v>559</v>
      </c>
      <c r="U158" t="s">
        <v>560</v>
      </c>
      <c r="V158">
        <v>6</v>
      </c>
      <c r="X158" t="str">
        <f t="shared" si="4"/>
        <v>07 Worship &amp; Arts</v>
      </c>
      <c r="Y158" s="5">
        <f t="shared" si="5"/>
        <v>19</v>
      </c>
    </row>
    <row r="159" spans="1:25" x14ac:dyDescent="0.25">
      <c r="A159">
        <v>2023</v>
      </c>
      <c r="B159" t="s">
        <v>448</v>
      </c>
      <c r="C159" t="s">
        <v>26</v>
      </c>
      <c r="D159" t="s">
        <v>224</v>
      </c>
      <c r="E159" t="s">
        <v>150</v>
      </c>
      <c r="F159" t="s">
        <v>150</v>
      </c>
      <c r="G159">
        <v>1</v>
      </c>
      <c r="H159">
        <v>-200</v>
      </c>
      <c r="I159" t="s">
        <v>448</v>
      </c>
      <c r="J159" t="s">
        <v>439</v>
      </c>
      <c r="K159" t="s">
        <v>439</v>
      </c>
      <c r="L159" t="s">
        <v>439</v>
      </c>
      <c r="M159" t="s">
        <v>597</v>
      </c>
      <c r="N159" t="s">
        <v>598</v>
      </c>
      <c r="O159" t="s">
        <v>412</v>
      </c>
      <c r="P159" t="s">
        <v>502</v>
      </c>
      <c r="Q159" t="s">
        <v>615</v>
      </c>
      <c r="R159" t="s">
        <v>558</v>
      </c>
      <c r="S159" t="s">
        <v>616</v>
      </c>
      <c r="T159" t="s">
        <v>559</v>
      </c>
      <c r="U159" t="s">
        <v>560</v>
      </c>
      <c r="V159">
        <v>6</v>
      </c>
      <c r="X159" t="str">
        <f t="shared" si="4"/>
        <v>07 Worship &amp; Arts</v>
      </c>
      <c r="Y159" s="5">
        <f t="shared" si="5"/>
        <v>19</v>
      </c>
    </row>
    <row r="160" spans="1:25" x14ac:dyDescent="0.25">
      <c r="A160">
        <v>2023</v>
      </c>
      <c r="B160" t="s">
        <v>448</v>
      </c>
      <c r="C160" t="s">
        <v>26</v>
      </c>
      <c r="D160" t="s">
        <v>225</v>
      </c>
      <c r="E160" t="s">
        <v>151</v>
      </c>
      <c r="F160" t="s">
        <v>151</v>
      </c>
      <c r="G160">
        <v>1</v>
      </c>
      <c r="H160">
        <v>-200</v>
      </c>
      <c r="I160" t="s">
        <v>448</v>
      </c>
      <c r="J160" t="s">
        <v>439</v>
      </c>
      <c r="K160" t="s">
        <v>439</v>
      </c>
      <c r="L160" t="s">
        <v>439</v>
      </c>
      <c r="M160" t="s">
        <v>597</v>
      </c>
      <c r="N160" t="s">
        <v>598</v>
      </c>
      <c r="O160" t="s">
        <v>412</v>
      </c>
      <c r="P160" t="s">
        <v>502</v>
      </c>
      <c r="Q160" t="s">
        <v>615</v>
      </c>
      <c r="R160" t="s">
        <v>558</v>
      </c>
      <c r="S160" t="s">
        <v>616</v>
      </c>
      <c r="T160" t="s">
        <v>559</v>
      </c>
      <c r="U160" t="s">
        <v>560</v>
      </c>
      <c r="V160">
        <v>6</v>
      </c>
      <c r="X160" t="str">
        <f t="shared" si="4"/>
        <v>07 Worship &amp; Arts</v>
      </c>
      <c r="Y160" s="5">
        <f t="shared" si="5"/>
        <v>19</v>
      </c>
    </row>
    <row r="161" spans="1:25" x14ac:dyDescent="0.25">
      <c r="A161">
        <v>2023</v>
      </c>
      <c r="B161" t="s">
        <v>448</v>
      </c>
      <c r="C161" t="s">
        <v>26</v>
      </c>
      <c r="D161" t="s">
        <v>226</v>
      </c>
      <c r="E161" t="s">
        <v>152</v>
      </c>
      <c r="F161" t="s">
        <v>152</v>
      </c>
      <c r="G161">
        <v>1</v>
      </c>
      <c r="H161">
        <v>-2400</v>
      </c>
      <c r="I161" t="s">
        <v>448</v>
      </c>
      <c r="J161" t="s">
        <v>439</v>
      </c>
      <c r="K161" t="s">
        <v>439</v>
      </c>
      <c r="L161" t="s">
        <v>439</v>
      </c>
      <c r="M161" t="s">
        <v>597</v>
      </c>
      <c r="N161" t="s">
        <v>598</v>
      </c>
      <c r="O161" t="s">
        <v>412</v>
      </c>
      <c r="P161" t="s">
        <v>502</v>
      </c>
      <c r="Q161" t="s">
        <v>615</v>
      </c>
      <c r="R161" t="s">
        <v>558</v>
      </c>
      <c r="S161" t="s">
        <v>616</v>
      </c>
      <c r="T161" t="s">
        <v>559</v>
      </c>
      <c r="U161" t="s">
        <v>560</v>
      </c>
      <c r="V161">
        <v>6</v>
      </c>
      <c r="X161" t="str">
        <f t="shared" si="4"/>
        <v>07 Worship &amp; Arts</v>
      </c>
      <c r="Y161" s="5">
        <f t="shared" si="5"/>
        <v>19</v>
      </c>
    </row>
    <row r="162" spans="1:25" x14ac:dyDescent="0.25">
      <c r="A162">
        <v>2023</v>
      </c>
      <c r="B162" t="s">
        <v>448</v>
      </c>
      <c r="C162" t="s">
        <v>26</v>
      </c>
      <c r="D162" t="s">
        <v>227</v>
      </c>
      <c r="E162" t="s">
        <v>153</v>
      </c>
      <c r="F162" t="s">
        <v>153</v>
      </c>
      <c r="G162">
        <v>1</v>
      </c>
      <c r="H162">
        <v>-300</v>
      </c>
      <c r="I162" t="s">
        <v>448</v>
      </c>
      <c r="J162" t="s">
        <v>439</v>
      </c>
      <c r="K162" t="s">
        <v>439</v>
      </c>
      <c r="L162" t="s">
        <v>439</v>
      </c>
      <c r="M162" t="s">
        <v>597</v>
      </c>
      <c r="N162" t="s">
        <v>598</v>
      </c>
      <c r="O162" t="s">
        <v>412</v>
      </c>
      <c r="P162" t="s">
        <v>502</v>
      </c>
      <c r="Q162" t="s">
        <v>615</v>
      </c>
      <c r="R162" t="s">
        <v>558</v>
      </c>
      <c r="S162" t="s">
        <v>616</v>
      </c>
      <c r="T162" t="s">
        <v>559</v>
      </c>
      <c r="U162" t="s">
        <v>560</v>
      </c>
      <c r="V162">
        <v>6</v>
      </c>
      <c r="X162" t="str">
        <f t="shared" si="4"/>
        <v>07 Worship &amp; Arts</v>
      </c>
      <c r="Y162" s="5">
        <f t="shared" si="5"/>
        <v>19</v>
      </c>
    </row>
    <row r="163" spans="1:25" x14ac:dyDescent="0.25">
      <c r="A163">
        <v>2023</v>
      </c>
      <c r="B163" t="s">
        <v>448</v>
      </c>
      <c r="C163" t="s">
        <v>26</v>
      </c>
      <c r="D163" t="s">
        <v>228</v>
      </c>
      <c r="E163" t="s">
        <v>154</v>
      </c>
      <c r="F163" t="s">
        <v>154</v>
      </c>
      <c r="G163">
        <v>1</v>
      </c>
      <c r="H163">
        <v>-200</v>
      </c>
      <c r="I163" t="s">
        <v>448</v>
      </c>
      <c r="J163" t="s">
        <v>439</v>
      </c>
      <c r="K163" t="s">
        <v>439</v>
      </c>
      <c r="L163" t="s">
        <v>439</v>
      </c>
      <c r="M163" t="s">
        <v>597</v>
      </c>
      <c r="N163" t="s">
        <v>598</v>
      </c>
      <c r="O163" t="s">
        <v>412</v>
      </c>
      <c r="P163" t="s">
        <v>502</v>
      </c>
      <c r="Q163" t="s">
        <v>615</v>
      </c>
      <c r="R163" t="s">
        <v>558</v>
      </c>
      <c r="S163" t="s">
        <v>616</v>
      </c>
      <c r="T163" t="s">
        <v>559</v>
      </c>
      <c r="U163" t="s">
        <v>560</v>
      </c>
      <c r="V163">
        <v>6</v>
      </c>
      <c r="X163" t="str">
        <f t="shared" si="4"/>
        <v>07 Worship &amp; Arts</v>
      </c>
      <c r="Y163" s="5">
        <f t="shared" si="5"/>
        <v>19</v>
      </c>
    </row>
    <row r="164" spans="1:25" x14ac:dyDescent="0.25">
      <c r="A164">
        <v>2023</v>
      </c>
      <c r="B164" t="s">
        <v>448</v>
      </c>
      <c r="C164" t="s">
        <v>26</v>
      </c>
      <c r="D164" t="s">
        <v>229</v>
      </c>
      <c r="E164" t="s">
        <v>155</v>
      </c>
      <c r="F164" t="s">
        <v>155</v>
      </c>
      <c r="G164">
        <v>1</v>
      </c>
      <c r="H164">
        <v>-100</v>
      </c>
      <c r="I164" t="s">
        <v>448</v>
      </c>
      <c r="J164" t="s">
        <v>439</v>
      </c>
      <c r="K164" t="s">
        <v>439</v>
      </c>
      <c r="L164" t="s">
        <v>439</v>
      </c>
      <c r="M164" t="s">
        <v>597</v>
      </c>
      <c r="N164" t="s">
        <v>598</v>
      </c>
      <c r="O164" t="s">
        <v>412</v>
      </c>
      <c r="P164" t="s">
        <v>502</v>
      </c>
      <c r="Q164" t="s">
        <v>615</v>
      </c>
      <c r="R164" t="s">
        <v>558</v>
      </c>
      <c r="S164" t="s">
        <v>616</v>
      </c>
      <c r="T164" t="s">
        <v>559</v>
      </c>
      <c r="U164" t="s">
        <v>560</v>
      </c>
      <c r="V164">
        <v>6</v>
      </c>
      <c r="X164" t="str">
        <f t="shared" si="4"/>
        <v>07 Worship &amp; Arts</v>
      </c>
      <c r="Y164" s="5">
        <f t="shared" si="5"/>
        <v>19</v>
      </c>
    </row>
    <row r="165" spans="1:25" x14ac:dyDescent="0.25">
      <c r="A165">
        <v>2023</v>
      </c>
      <c r="B165" t="s">
        <v>448</v>
      </c>
      <c r="C165" t="s">
        <v>26</v>
      </c>
      <c r="D165" t="s">
        <v>230</v>
      </c>
      <c r="E165" t="s">
        <v>156</v>
      </c>
      <c r="F165" t="s">
        <v>156</v>
      </c>
      <c r="G165">
        <v>1</v>
      </c>
      <c r="H165">
        <v>-9000</v>
      </c>
      <c r="I165" t="s">
        <v>448</v>
      </c>
      <c r="J165" t="s">
        <v>439</v>
      </c>
      <c r="K165" t="s">
        <v>439</v>
      </c>
      <c r="L165" t="s">
        <v>439</v>
      </c>
      <c r="M165" t="s">
        <v>597</v>
      </c>
      <c r="N165" t="s">
        <v>598</v>
      </c>
      <c r="O165" t="s">
        <v>412</v>
      </c>
      <c r="P165" t="s">
        <v>473</v>
      </c>
      <c r="Q165" t="s">
        <v>615</v>
      </c>
      <c r="R165" t="s">
        <v>558</v>
      </c>
      <c r="S165" t="s">
        <v>616</v>
      </c>
      <c r="T165" t="s">
        <v>563</v>
      </c>
      <c r="U165" t="s">
        <v>560</v>
      </c>
      <c r="V165">
        <v>6</v>
      </c>
      <c r="X165" t="str">
        <f t="shared" si="4"/>
        <v>07 Worship &amp; Arts</v>
      </c>
      <c r="Y165" s="5">
        <f t="shared" si="5"/>
        <v>19</v>
      </c>
    </row>
    <row r="166" spans="1:25" x14ac:dyDescent="0.25">
      <c r="A166">
        <v>2023</v>
      </c>
      <c r="B166" t="s">
        <v>448</v>
      </c>
      <c r="C166" t="s">
        <v>26</v>
      </c>
      <c r="D166" t="s">
        <v>231</v>
      </c>
      <c r="E166" t="s">
        <v>232</v>
      </c>
      <c r="F166" t="s">
        <v>232</v>
      </c>
      <c r="G166">
        <v>1</v>
      </c>
      <c r="H166">
        <v>0</v>
      </c>
      <c r="I166" t="s">
        <v>448</v>
      </c>
      <c r="J166" t="s">
        <v>439</v>
      </c>
      <c r="K166" t="s">
        <v>439</v>
      </c>
      <c r="L166" t="s">
        <v>439</v>
      </c>
      <c r="M166" t="s">
        <v>597</v>
      </c>
      <c r="N166" t="s">
        <v>598</v>
      </c>
      <c r="O166" t="s">
        <v>412</v>
      </c>
      <c r="P166" t="s">
        <v>502</v>
      </c>
      <c r="Q166" t="s">
        <v>615</v>
      </c>
      <c r="R166" t="s">
        <v>558</v>
      </c>
      <c r="S166" t="s">
        <v>616</v>
      </c>
      <c r="T166" t="s">
        <v>563</v>
      </c>
      <c r="U166" t="s">
        <v>560</v>
      </c>
      <c r="V166">
        <v>6</v>
      </c>
      <c r="X166" t="str">
        <f t="shared" si="4"/>
        <v>07 Worship &amp; Arts</v>
      </c>
      <c r="Y166" s="5">
        <f t="shared" si="5"/>
        <v>19</v>
      </c>
    </row>
    <row r="167" spans="1:25" x14ac:dyDescent="0.25">
      <c r="A167">
        <v>2023</v>
      </c>
      <c r="B167" t="s">
        <v>448</v>
      </c>
      <c r="C167" t="s">
        <v>26</v>
      </c>
      <c r="D167" t="s">
        <v>231</v>
      </c>
      <c r="E167" t="s">
        <v>232</v>
      </c>
      <c r="F167" t="s">
        <v>232</v>
      </c>
      <c r="G167">
        <v>1</v>
      </c>
      <c r="H167">
        <v>-1100</v>
      </c>
      <c r="I167" t="s">
        <v>448</v>
      </c>
      <c r="J167" t="s">
        <v>439</v>
      </c>
      <c r="K167" t="s">
        <v>439</v>
      </c>
      <c r="L167" t="s">
        <v>439</v>
      </c>
      <c r="M167" t="s">
        <v>597</v>
      </c>
      <c r="N167" t="s">
        <v>598</v>
      </c>
      <c r="O167" t="s">
        <v>412</v>
      </c>
      <c r="P167" t="s">
        <v>502</v>
      </c>
      <c r="Q167" t="s">
        <v>615</v>
      </c>
      <c r="R167" t="s">
        <v>558</v>
      </c>
      <c r="S167" t="s">
        <v>616</v>
      </c>
      <c r="T167" t="s">
        <v>563</v>
      </c>
      <c r="U167" t="s">
        <v>560</v>
      </c>
      <c r="V167">
        <v>6</v>
      </c>
      <c r="X167" t="str">
        <f t="shared" si="4"/>
        <v>07 Worship &amp; Arts</v>
      </c>
      <c r="Y167" s="5">
        <f t="shared" si="5"/>
        <v>19</v>
      </c>
    </row>
    <row r="168" spans="1:25" x14ac:dyDescent="0.25">
      <c r="A168">
        <v>2023</v>
      </c>
      <c r="B168" t="s">
        <v>448</v>
      </c>
      <c r="C168" t="s">
        <v>26</v>
      </c>
      <c r="D168" t="s">
        <v>233</v>
      </c>
      <c r="E168" t="s">
        <v>157</v>
      </c>
      <c r="F168" t="s">
        <v>157</v>
      </c>
      <c r="G168">
        <v>1</v>
      </c>
      <c r="H168">
        <v>0</v>
      </c>
      <c r="I168" t="s">
        <v>448</v>
      </c>
      <c r="J168" t="s">
        <v>439</v>
      </c>
      <c r="K168" t="s">
        <v>439</v>
      </c>
      <c r="L168" t="s">
        <v>439</v>
      </c>
      <c r="M168" t="s">
        <v>597</v>
      </c>
      <c r="N168" t="s">
        <v>598</v>
      </c>
      <c r="O168" t="s">
        <v>425</v>
      </c>
      <c r="P168" t="s">
        <v>473</v>
      </c>
      <c r="Q168" t="s">
        <v>615</v>
      </c>
      <c r="R168" t="s">
        <v>558</v>
      </c>
      <c r="S168" t="s">
        <v>616</v>
      </c>
      <c r="T168" t="s">
        <v>563</v>
      </c>
      <c r="U168" t="s">
        <v>566</v>
      </c>
      <c r="V168">
        <v>6</v>
      </c>
      <c r="X168" t="str">
        <f t="shared" si="4"/>
        <v>07 Worship &amp; Arts</v>
      </c>
      <c r="Y168" s="5">
        <f t="shared" si="5"/>
        <v>19</v>
      </c>
    </row>
    <row r="169" spans="1:25" x14ac:dyDescent="0.25">
      <c r="A169">
        <v>2023</v>
      </c>
      <c r="B169" t="s">
        <v>448</v>
      </c>
      <c r="C169" t="s">
        <v>26</v>
      </c>
      <c r="D169" t="s">
        <v>233</v>
      </c>
      <c r="E169" t="s">
        <v>157</v>
      </c>
      <c r="F169" t="s">
        <v>157</v>
      </c>
      <c r="G169">
        <v>1</v>
      </c>
      <c r="H169">
        <v>-5000</v>
      </c>
      <c r="I169" t="s">
        <v>448</v>
      </c>
      <c r="J169" t="s">
        <v>439</v>
      </c>
      <c r="K169" t="s">
        <v>439</v>
      </c>
      <c r="L169" t="s">
        <v>439</v>
      </c>
      <c r="M169" t="s">
        <v>597</v>
      </c>
      <c r="N169" t="s">
        <v>598</v>
      </c>
      <c r="O169" t="s">
        <v>425</v>
      </c>
      <c r="P169" t="s">
        <v>473</v>
      </c>
      <c r="Q169" t="s">
        <v>615</v>
      </c>
      <c r="R169" t="s">
        <v>558</v>
      </c>
      <c r="S169" t="s">
        <v>616</v>
      </c>
      <c r="T169" t="s">
        <v>563</v>
      </c>
      <c r="U169" t="s">
        <v>566</v>
      </c>
      <c r="V169">
        <v>6</v>
      </c>
      <c r="X169" t="str">
        <f t="shared" si="4"/>
        <v>07 Worship &amp; Arts</v>
      </c>
      <c r="Y169" s="5">
        <f t="shared" si="5"/>
        <v>19</v>
      </c>
    </row>
    <row r="170" spans="1:25" x14ac:dyDescent="0.25">
      <c r="A170">
        <v>2023</v>
      </c>
      <c r="B170" t="s">
        <v>448</v>
      </c>
      <c r="C170" t="s">
        <v>26</v>
      </c>
      <c r="D170" t="s">
        <v>234</v>
      </c>
      <c r="E170" t="s">
        <v>507</v>
      </c>
      <c r="F170" t="s">
        <v>507</v>
      </c>
      <c r="G170">
        <v>1</v>
      </c>
      <c r="H170">
        <v>-13000</v>
      </c>
      <c r="I170" t="s">
        <v>448</v>
      </c>
      <c r="J170" t="s">
        <v>439</v>
      </c>
      <c r="K170" t="s">
        <v>439</v>
      </c>
      <c r="L170" t="s">
        <v>439</v>
      </c>
      <c r="M170" t="s">
        <v>597</v>
      </c>
      <c r="N170" t="s">
        <v>598</v>
      </c>
      <c r="O170" t="s">
        <v>412</v>
      </c>
      <c r="P170" t="s">
        <v>473</v>
      </c>
      <c r="Q170" t="s">
        <v>615</v>
      </c>
      <c r="R170" t="s">
        <v>558</v>
      </c>
      <c r="S170" t="s">
        <v>616</v>
      </c>
      <c r="T170" t="s">
        <v>563</v>
      </c>
      <c r="U170" t="s">
        <v>560</v>
      </c>
      <c r="V170">
        <v>6</v>
      </c>
      <c r="X170" t="str">
        <f t="shared" si="4"/>
        <v>07 Worship &amp; Arts</v>
      </c>
      <c r="Y170" s="5">
        <f t="shared" si="5"/>
        <v>19</v>
      </c>
    </row>
    <row r="171" spans="1:25" x14ac:dyDescent="0.25">
      <c r="A171">
        <v>2023</v>
      </c>
      <c r="B171" t="s">
        <v>448</v>
      </c>
      <c r="C171" t="s">
        <v>26</v>
      </c>
      <c r="D171" t="s">
        <v>235</v>
      </c>
      <c r="E171" t="s">
        <v>454</v>
      </c>
      <c r="F171" t="s">
        <v>454</v>
      </c>
      <c r="G171">
        <v>1</v>
      </c>
      <c r="H171">
        <v>-3000</v>
      </c>
      <c r="I171" t="s">
        <v>448</v>
      </c>
      <c r="J171" t="s">
        <v>439</v>
      </c>
      <c r="K171" t="s">
        <v>439</v>
      </c>
      <c r="L171" t="s">
        <v>439</v>
      </c>
      <c r="M171" t="s">
        <v>597</v>
      </c>
      <c r="N171" t="s">
        <v>598</v>
      </c>
      <c r="O171" t="s">
        <v>425</v>
      </c>
      <c r="P171" t="s">
        <v>473</v>
      </c>
      <c r="Q171" t="s">
        <v>615</v>
      </c>
      <c r="R171" t="s">
        <v>558</v>
      </c>
      <c r="S171" t="s">
        <v>616</v>
      </c>
      <c r="T171" t="s">
        <v>563</v>
      </c>
      <c r="U171" t="s">
        <v>560</v>
      </c>
      <c r="V171">
        <v>6</v>
      </c>
      <c r="X171" t="str">
        <f t="shared" si="4"/>
        <v>07 Worship &amp; Arts</v>
      </c>
      <c r="Y171" s="5">
        <f t="shared" si="5"/>
        <v>19</v>
      </c>
    </row>
    <row r="172" spans="1:25" x14ac:dyDescent="0.25">
      <c r="A172">
        <v>2023</v>
      </c>
      <c r="B172" t="s">
        <v>448</v>
      </c>
      <c r="C172" t="s">
        <v>26</v>
      </c>
      <c r="D172" t="s">
        <v>236</v>
      </c>
      <c r="E172" t="s">
        <v>455</v>
      </c>
      <c r="F172" t="s">
        <v>455</v>
      </c>
      <c r="G172">
        <v>1</v>
      </c>
      <c r="H172">
        <v>-1500</v>
      </c>
      <c r="I172" t="s">
        <v>448</v>
      </c>
      <c r="J172" t="s">
        <v>439</v>
      </c>
      <c r="K172" t="s">
        <v>439</v>
      </c>
      <c r="L172" t="s">
        <v>439</v>
      </c>
      <c r="M172" t="s">
        <v>597</v>
      </c>
      <c r="N172" t="s">
        <v>598</v>
      </c>
      <c r="O172" t="s">
        <v>425</v>
      </c>
      <c r="P172" t="s">
        <v>473</v>
      </c>
      <c r="Q172" t="s">
        <v>615</v>
      </c>
      <c r="R172" t="s">
        <v>558</v>
      </c>
      <c r="S172" t="s">
        <v>616</v>
      </c>
      <c r="T172" t="s">
        <v>563</v>
      </c>
      <c r="U172" t="s">
        <v>560</v>
      </c>
      <c r="V172">
        <v>6</v>
      </c>
      <c r="X172" t="str">
        <f t="shared" si="4"/>
        <v>07 Worship &amp; Arts</v>
      </c>
      <c r="Y172" s="5">
        <f t="shared" si="5"/>
        <v>19</v>
      </c>
    </row>
    <row r="173" spans="1:25" x14ac:dyDescent="0.25">
      <c r="A173">
        <v>2023</v>
      </c>
      <c r="B173" t="s">
        <v>448</v>
      </c>
      <c r="C173" t="s">
        <v>26</v>
      </c>
      <c r="D173" t="s">
        <v>237</v>
      </c>
      <c r="E173" t="s">
        <v>238</v>
      </c>
      <c r="F173" t="s">
        <v>238</v>
      </c>
      <c r="G173">
        <v>1</v>
      </c>
      <c r="H173">
        <v>-200</v>
      </c>
      <c r="I173" t="s">
        <v>448</v>
      </c>
      <c r="J173" t="s">
        <v>439</v>
      </c>
      <c r="K173" t="s">
        <v>439</v>
      </c>
      <c r="L173" t="s">
        <v>439</v>
      </c>
      <c r="M173" t="s">
        <v>597</v>
      </c>
      <c r="N173" t="s">
        <v>598</v>
      </c>
      <c r="O173" t="s">
        <v>412</v>
      </c>
      <c r="P173" t="s">
        <v>473</v>
      </c>
      <c r="Q173" t="s">
        <v>615</v>
      </c>
      <c r="R173" t="s">
        <v>558</v>
      </c>
      <c r="S173" t="s">
        <v>616</v>
      </c>
      <c r="T173" t="s">
        <v>559</v>
      </c>
      <c r="U173" t="s">
        <v>560</v>
      </c>
      <c r="V173">
        <v>6</v>
      </c>
      <c r="X173" t="str">
        <f t="shared" si="4"/>
        <v>07 Worship &amp; Arts</v>
      </c>
      <c r="Y173" s="5">
        <f t="shared" si="5"/>
        <v>19</v>
      </c>
    </row>
    <row r="174" spans="1:25" x14ac:dyDescent="0.25">
      <c r="A174">
        <v>2023</v>
      </c>
      <c r="B174" t="s">
        <v>448</v>
      </c>
      <c r="C174" t="s">
        <v>26</v>
      </c>
      <c r="D174" t="s">
        <v>239</v>
      </c>
      <c r="E174" t="s">
        <v>456</v>
      </c>
      <c r="F174" t="s">
        <v>456</v>
      </c>
      <c r="G174">
        <v>1</v>
      </c>
      <c r="H174">
        <v>-1300</v>
      </c>
      <c r="I174" t="s">
        <v>448</v>
      </c>
      <c r="J174" t="s">
        <v>439</v>
      </c>
      <c r="K174" t="s">
        <v>439</v>
      </c>
      <c r="L174" t="s">
        <v>439</v>
      </c>
      <c r="M174" t="s">
        <v>597</v>
      </c>
      <c r="N174" t="s">
        <v>598</v>
      </c>
      <c r="O174" t="s">
        <v>412</v>
      </c>
      <c r="P174" t="s">
        <v>502</v>
      </c>
      <c r="Q174" t="s">
        <v>615</v>
      </c>
      <c r="R174" t="s">
        <v>558</v>
      </c>
      <c r="S174" t="s">
        <v>616</v>
      </c>
      <c r="T174" t="s">
        <v>559</v>
      </c>
      <c r="U174" t="s">
        <v>560</v>
      </c>
      <c r="V174">
        <v>6</v>
      </c>
      <c r="X174" t="str">
        <f t="shared" si="4"/>
        <v>07 Worship &amp; Arts</v>
      </c>
      <c r="Y174" s="5">
        <f t="shared" si="5"/>
        <v>19</v>
      </c>
    </row>
    <row r="175" spans="1:25" x14ac:dyDescent="0.25">
      <c r="A175">
        <v>2023</v>
      </c>
      <c r="B175" t="s">
        <v>448</v>
      </c>
      <c r="C175" t="s">
        <v>26</v>
      </c>
      <c r="D175" t="s">
        <v>240</v>
      </c>
      <c r="E175" t="s">
        <v>241</v>
      </c>
      <c r="F175" t="s">
        <v>241</v>
      </c>
      <c r="G175">
        <v>1</v>
      </c>
      <c r="H175">
        <v>-2000</v>
      </c>
      <c r="I175" t="s">
        <v>448</v>
      </c>
      <c r="J175" t="s">
        <v>439</v>
      </c>
      <c r="K175" t="s">
        <v>439</v>
      </c>
      <c r="L175" t="s">
        <v>439</v>
      </c>
      <c r="M175" t="s">
        <v>597</v>
      </c>
      <c r="N175" t="s">
        <v>598</v>
      </c>
      <c r="O175" t="s">
        <v>412</v>
      </c>
      <c r="P175" t="s">
        <v>502</v>
      </c>
      <c r="Q175" t="s">
        <v>615</v>
      </c>
      <c r="R175" t="s">
        <v>558</v>
      </c>
      <c r="S175" t="s">
        <v>616</v>
      </c>
      <c r="T175" t="s">
        <v>559</v>
      </c>
      <c r="U175" t="s">
        <v>560</v>
      </c>
      <c r="V175">
        <v>6</v>
      </c>
      <c r="X175" t="str">
        <f t="shared" si="4"/>
        <v>07 Worship &amp; Arts</v>
      </c>
      <c r="Y175" s="5">
        <f t="shared" si="5"/>
        <v>19</v>
      </c>
    </row>
    <row r="176" spans="1:25" x14ac:dyDescent="0.25">
      <c r="A176">
        <v>2023</v>
      </c>
      <c r="B176" t="s">
        <v>448</v>
      </c>
      <c r="C176" t="s">
        <v>26</v>
      </c>
      <c r="D176" t="s">
        <v>242</v>
      </c>
      <c r="E176" t="s">
        <v>159</v>
      </c>
      <c r="F176" t="s">
        <v>159</v>
      </c>
      <c r="G176">
        <v>1</v>
      </c>
      <c r="H176">
        <v>-910</v>
      </c>
      <c r="I176" t="s">
        <v>448</v>
      </c>
      <c r="J176" t="s">
        <v>439</v>
      </c>
      <c r="K176" t="s">
        <v>439</v>
      </c>
      <c r="L176" t="s">
        <v>439</v>
      </c>
      <c r="M176" t="s">
        <v>597</v>
      </c>
      <c r="N176" t="s">
        <v>598</v>
      </c>
      <c r="O176" t="s">
        <v>427</v>
      </c>
      <c r="P176" t="s">
        <v>502</v>
      </c>
      <c r="Q176" t="s">
        <v>615</v>
      </c>
      <c r="R176" t="s">
        <v>558</v>
      </c>
      <c r="S176" t="s">
        <v>616</v>
      </c>
      <c r="T176" t="s">
        <v>559</v>
      </c>
      <c r="U176" t="s">
        <v>560</v>
      </c>
      <c r="V176">
        <v>6</v>
      </c>
      <c r="X176" t="str">
        <f t="shared" si="4"/>
        <v>07 Worship &amp; Arts</v>
      </c>
      <c r="Y176" s="5">
        <f t="shared" si="5"/>
        <v>19</v>
      </c>
    </row>
    <row r="177" spans="1:25" x14ac:dyDescent="0.25">
      <c r="A177">
        <v>2023</v>
      </c>
      <c r="B177" t="s">
        <v>448</v>
      </c>
      <c r="C177" t="s">
        <v>26</v>
      </c>
      <c r="D177" t="s">
        <v>243</v>
      </c>
      <c r="E177" t="s">
        <v>160</v>
      </c>
      <c r="F177" t="s">
        <v>160</v>
      </c>
      <c r="G177">
        <v>1</v>
      </c>
      <c r="H177">
        <v>-3786</v>
      </c>
      <c r="I177" t="s">
        <v>448</v>
      </c>
      <c r="J177" t="s">
        <v>439</v>
      </c>
      <c r="K177" t="s">
        <v>439</v>
      </c>
      <c r="L177" t="s">
        <v>439</v>
      </c>
      <c r="M177" t="s">
        <v>599</v>
      </c>
      <c r="N177" t="s">
        <v>573</v>
      </c>
      <c r="O177" t="s">
        <v>412</v>
      </c>
      <c r="P177" t="s">
        <v>502</v>
      </c>
      <c r="Q177" t="s">
        <v>615</v>
      </c>
      <c r="R177" t="s">
        <v>600</v>
      </c>
      <c r="S177" t="s">
        <v>616</v>
      </c>
      <c r="T177" t="s">
        <v>559</v>
      </c>
      <c r="U177" t="s">
        <v>560</v>
      </c>
      <c r="V177">
        <v>6</v>
      </c>
      <c r="X177" t="str">
        <f t="shared" si="4"/>
        <v>07 Worship &amp; Arts</v>
      </c>
      <c r="Y177" s="5">
        <f t="shared" si="5"/>
        <v>19</v>
      </c>
    </row>
    <row r="178" spans="1:25" x14ac:dyDescent="0.25">
      <c r="A178">
        <v>2023</v>
      </c>
      <c r="B178" t="s">
        <v>448</v>
      </c>
      <c r="C178" t="s">
        <v>26</v>
      </c>
      <c r="D178" t="s">
        <v>244</v>
      </c>
      <c r="E178" t="s">
        <v>161</v>
      </c>
      <c r="F178" t="s">
        <v>161</v>
      </c>
      <c r="G178">
        <v>1</v>
      </c>
      <c r="H178">
        <v>-49502</v>
      </c>
      <c r="I178" t="s">
        <v>448</v>
      </c>
      <c r="J178" t="s">
        <v>439</v>
      </c>
      <c r="K178" t="s">
        <v>439</v>
      </c>
      <c r="L178" t="s">
        <v>439</v>
      </c>
      <c r="M178" t="s">
        <v>599</v>
      </c>
      <c r="N178" t="s">
        <v>573</v>
      </c>
      <c r="O178" t="s">
        <v>412</v>
      </c>
      <c r="P178" t="s">
        <v>502</v>
      </c>
      <c r="Q178" t="s">
        <v>615</v>
      </c>
      <c r="R178" t="s">
        <v>600</v>
      </c>
      <c r="S178" t="s">
        <v>575</v>
      </c>
      <c r="T178" t="s">
        <v>559</v>
      </c>
      <c r="U178" t="s">
        <v>560</v>
      </c>
      <c r="V178">
        <v>6</v>
      </c>
      <c r="X178" t="str">
        <f t="shared" si="4"/>
        <v>07 Worship &amp; Arts</v>
      </c>
      <c r="Y178" s="5">
        <f t="shared" si="5"/>
        <v>19</v>
      </c>
    </row>
    <row r="179" spans="1:25" x14ac:dyDescent="0.25">
      <c r="A179">
        <v>2023</v>
      </c>
      <c r="B179" t="s">
        <v>448</v>
      </c>
      <c r="C179" t="s">
        <v>26</v>
      </c>
      <c r="D179" t="s">
        <v>245</v>
      </c>
      <c r="E179" t="s">
        <v>162</v>
      </c>
      <c r="F179" t="s">
        <v>633</v>
      </c>
      <c r="G179">
        <v>0.93548387096774199</v>
      </c>
      <c r="H179">
        <v>-1000</v>
      </c>
      <c r="I179" t="s">
        <v>448</v>
      </c>
      <c r="J179" t="s">
        <v>439</v>
      </c>
      <c r="K179" t="s">
        <v>439</v>
      </c>
      <c r="L179" t="s">
        <v>439</v>
      </c>
      <c r="M179" t="s">
        <v>599</v>
      </c>
      <c r="N179" t="s">
        <v>573</v>
      </c>
      <c r="O179" t="s">
        <v>425</v>
      </c>
      <c r="P179" t="s">
        <v>473</v>
      </c>
      <c r="Q179" t="s">
        <v>615</v>
      </c>
      <c r="R179" t="s">
        <v>600</v>
      </c>
      <c r="S179" t="s">
        <v>616</v>
      </c>
      <c r="T179" t="s">
        <v>563</v>
      </c>
      <c r="U179" t="s">
        <v>560</v>
      </c>
      <c r="V179">
        <v>6</v>
      </c>
      <c r="X179" t="str">
        <f t="shared" si="4"/>
        <v>07 Worship &amp; Arts</v>
      </c>
      <c r="Y179" s="5">
        <f t="shared" si="5"/>
        <v>19</v>
      </c>
    </row>
    <row r="180" spans="1:25" x14ac:dyDescent="0.25">
      <c r="A180">
        <v>2023</v>
      </c>
      <c r="B180" t="s">
        <v>448</v>
      </c>
      <c r="C180" t="s">
        <v>26</v>
      </c>
      <c r="D180" t="s">
        <v>246</v>
      </c>
      <c r="E180" t="s">
        <v>163</v>
      </c>
      <c r="F180" t="s">
        <v>163</v>
      </c>
      <c r="G180">
        <v>1</v>
      </c>
      <c r="H180">
        <v>-2200</v>
      </c>
      <c r="I180" t="s">
        <v>448</v>
      </c>
      <c r="J180" t="s">
        <v>439</v>
      </c>
      <c r="K180" t="s">
        <v>439</v>
      </c>
      <c r="L180" t="s">
        <v>439</v>
      </c>
      <c r="M180" t="s">
        <v>601</v>
      </c>
      <c r="N180" t="s">
        <v>573</v>
      </c>
      <c r="O180" t="s">
        <v>425</v>
      </c>
      <c r="P180" t="s">
        <v>473</v>
      </c>
      <c r="Q180" t="s">
        <v>615</v>
      </c>
      <c r="R180" t="s">
        <v>602</v>
      </c>
      <c r="S180" t="s">
        <v>616</v>
      </c>
      <c r="T180" t="s">
        <v>559</v>
      </c>
      <c r="U180" t="s">
        <v>560</v>
      </c>
      <c r="V180">
        <v>6</v>
      </c>
      <c r="X180" t="str">
        <f t="shared" si="4"/>
        <v>07 Worship &amp; Arts</v>
      </c>
      <c r="Y180" s="5">
        <f t="shared" si="5"/>
        <v>19</v>
      </c>
    </row>
    <row r="181" spans="1:25" x14ac:dyDescent="0.25">
      <c r="A181">
        <v>2023</v>
      </c>
      <c r="B181" t="s">
        <v>448</v>
      </c>
      <c r="C181" t="s">
        <v>26</v>
      </c>
      <c r="D181" t="s">
        <v>247</v>
      </c>
      <c r="E181" t="s">
        <v>164</v>
      </c>
      <c r="F181" t="s">
        <v>164</v>
      </c>
      <c r="G181">
        <v>1</v>
      </c>
      <c r="H181">
        <v>-57500</v>
      </c>
      <c r="I181" t="s">
        <v>448</v>
      </c>
      <c r="J181" t="s">
        <v>439</v>
      </c>
      <c r="K181" t="s">
        <v>439</v>
      </c>
      <c r="L181" t="s">
        <v>439</v>
      </c>
      <c r="M181" t="s">
        <v>601</v>
      </c>
      <c r="N181" t="s">
        <v>573</v>
      </c>
      <c r="O181" t="s">
        <v>412</v>
      </c>
      <c r="P181" t="s">
        <v>502</v>
      </c>
      <c r="Q181" t="s">
        <v>615</v>
      </c>
      <c r="R181" t="s">
        <v>602</v>
      </c>
      <c r="S181" t="s">
        <v>575</v>
      </c>
      <c r="T181" t="s">
        <v>559</v>
      </c>
      <c r="U181" t="s">
        <v>560</v>
      </c>
      <c r="V181">
        <v>6</v>
      </c>
      <c r="X181" t="str">
        <f t="shared" si="4"/>
        <v>07 Worship &amp; Arts</v>
      </c>
      <c r="Y181" s="5">
        <f t="shared" si="5"/>
        <v>19</v>
      </c>
    </row>
    <row r="182" spans="1:25" x14ac:dyDescent="0.25">
      <c r="A182">
        <v>2023</v>
      </c>
      <c r="B182" t="s">
        <v>448</v>
      </c>
      <c r="C182" t="s">
        <v>26</v>
      </c>
      <c r="D182" t="s">
        <v>248</v>
      </c>
      <c r="E182" t="s">
        <v>165</v>
      </c>
      <c r="F182" t="s">
        <v>165</v>
      </c>
      <c r="G182">
        <v>1</v>
      </c>
      <c r="H182">
        <v>-10000</v>
      </c>
      <c r="I182" t="s">
        <v>448</v>
      </c>
      <c r="J182" t="s">
        <v>439</v>
      </c>
      <c r="K182" t="s">
        <v>439</v>
      </c>
      <c r="L182" t="s">
        <v>439</v>
      </c>
      <c r="M182" t="s">
        <v>601</v>
      </c>
      <c r="N182" t="s">
        <v>573</v>
      </c>
      <c r="O182" t="s">
        <v>412</v>
      </c>
      <c r="P182" t="s">
        <v>502</v>
      </c>
      <c r="Q182" t="s">
        <v>615</v>
      </c>
      <c r="R182" t="s">
        <v>602</v>
      </c>
      <c r="S182" t="s">
        <v>616</v>
      </c>
      <c r="T182" t="s">
        <v>559</v>
      </c>
      <c r="U182" t="s">
        <v>560</v>
      </c>
      <c r="V182">
        <v>6</v>
      </c>
      <c r="X182" t="str">
        <f t="shared" si="4"/>
        <v>07 Worship &amp; Arts</v>
      </c>
      <c r="Y182" s="5">
        <f t="shared" si="5"/>
        <v>19</v>
      </c>
    </row>
    <row r="183" spans="1:25" x14ac:dyDescent="0.25">
      <c r="A183">
        <v>2023</v>
      </c>
      <c r="B183" t="s">
        <v>448</v>
      </c>
      <c r="C183" t="s">
        <v>26</v>
      </c>
      <c r="D183" t="s">
        <v>249</v>
      </c>
      <c r="E183" t="s">
        <v>166</v>
      </c>
      <c r="F183" t="s">
        <v>166</v>
      </c>
      <c r="G183">
        <v>1</v>
      </c>
      <c r="H183">
        <v>-13300</v>
      </c>
      <c r="I183" t="s">
        <v>448</v>
      </c>
      <c r="J183" t="s">
        <v>439</v>
      </c>
      <c r="K183" t="s">
        <v>439</v>
      </c>
      <c r="L183" t="s">
        <v>439</v>
      </c>
      <c r="M183" t="s">
        <v>601</v>
      </c>
      <c r="N183" t="s">
        <v>573</v>
      </c>
      <c r="O183" t="s">
        <v>412</v>
      </c>
      <c r="P183" t="s">
        <v>502</v>
      </c>
      <c r="Q183" t="s">
        <v>615</v>
      </c>
      <c r="R183" t="s">
        <v>602</v>
      </c>
      <c r="S183" t="s">
        <v>616</v>
      </c>
      <c r="T183" t="s">
        <v>559</v>
      </c>
      <c r="U183" t="s">
        <v>560</v>
      </c>
      <c r="V183">
        <v>6</v>
      </c>
      <c r="X183" t="str">
        <f t="shared" si="4"/>
        <v>07 Worship &amp; Arts</v>
      </c>
      <c r="Y183" s="5">
        <f t="shared" si="5"/>
        <v>19</v>
      </c>
    </row>
    <row r="184" spans="1:25" x14ac:dyDescent="0.25">
      <c r="A184">
        <v>2023</v>
      </c>
      <c r="B184" t="s">
        <v>448</v>
      </c>
      <c r="C184" t="s">
        <v>26</v>
      </c>
      <c r="D184" t="s">
        <v>250</v>
      </c>
      <c r="E184" t="s">
        <v>167</v>
      </c>
      <c r="F184" t="s">
        <v>167</v>
      </c>
      <c r="G184">
        <v>1</v>
      </c>
      <c r="H184">
        <v>-7267.5</v>
      </c>
      <c r="I184" t="s">
        <v>448</v>
      </c>
      <c r="J184" t="s">
        <v>439</v>
      </c>
      <c r="K184" t="s">
        <v>439</v>
      </c>
      <c r="L184" t="s">
        <v>439</v>
      </c>
      <c r="M184" t="s">
        <v>601</v>
      </c>
      <c r="N184" t="s">
        <v>573</v>
      </c>
      <c r="O184" t="s">
        <v>412</v>
      </c>
      <c r="P184" t="s">
        <v>502</v>
      </c>
      <c r="Q184" t="s">
        <v>615</v>
      </c>
      <c r="R184" t="s">
        <v>602</v>
      </c>
      <c r="S184" t="s">
        <v>616</v>
      </c>
      <c r="T184" t="s">
        <v>559</v>
      </c>
      <c r="U184" t="s">
        <v>560</v>
      </c>
      <c r="V184">
        <v>6</v>
      </c>
      <c r="X184" t="str">
        <f t="shared" si="4"/>
        <v>07 Worship &amp; Arts</v>
      </c>
      <c r="Y184" s="5">
        <f t="shared" si="5"/>
        <v>19</v>
      </c>
    </row>
    <row r="185" spans="1:25" x14ac:dyDescent="0.25">
      <c r="A185">
        <v>2023</v>
      </c>
      <c r="B185" t="s">
        <v>448</v>
      </c>
      <c r="C185" t="s">
        <v>26</v>
      </c>
      <c r="D185" t="s">
        <v>251</v>
      </c>
      <c r="E185" t="s">
        <v>168</v>
      </c>
      <c r="F185" t="s">
        <v>168</v>
      </c>
      <c r="G185">
        <v>1</v>
      </c>
      <c r="H185">
        <v>-5000</v>
      </c>
      <c r="I185" t="s">
        <v>448</v>
      </c>
      <c r="J185" t="s">
        <v>439</v>
      </c>
      <c r="K185" t="s">
        <v>439</v>
      </c>
      <c r="L185" t="s">
        <v>439</v>
      </c>
      <c r="M185" t="s">
        <v>601</v>
      </c>
      <c r="N185" t="s">
        <v>573</v>
      </c>
      <c r="O185" t="s">
        <v>412</v>
      </c>
      <c r="P185" t="s">
        <v>502</v>
      </c>
      <c r="Q185" t="s">
        <v>615</v>
      </c>
      <c r="R185" t="s">
        <v>602</v>
      </c>
      <c r="S185" t="s">
        <v>616</v>
      </c>
      <c r="T185" t="s">
        <v>559</v>
      </c>
      <c r="U185" t="s">
        <v>560</v>
      </c>
      <c r="V185">
        <v>6</v>
      </c>
      <c r="X185" t="str">
        <f t="shared" si="4"/>
        <v>07 Worship &amp; Arts</v>
      </c>
      <c r="Y185" s="5">
        <f t="shared" si="5"/>
        <v>19</v>
      </c>
    </row>
    <row r="186" spans="1:25" x14ac:dyDescent="0.25">
      <c r="A186">
        <v>2023</v>
      </c>
      <c r="B186" t="s">
        <v>448</v>
      </c>
      <c r="C186" t="s">
        <v>26</v>
      </c>
      <c r="D186" t="s">
        <v>252</v>
      </c>
      <c r="E186" t="s">
        <v>169</v>
      </c>
      <c r="F186" t="s">
        <v>169</v>
      </c>
      <c r="G186">
        <v>1</v>
      </c>
      <c r="H186">
        <v>-37500</v>
      </c>
      <c r="I186" t="s">
        <v>448</v>
      </c>
      <c r="J186" t="s">
        <v>439</v>
      </c>
      <c r="K186" t="s">
        <v>439</v>
      </c>
      <c r="L186" t="s">
        <v>439</v>
      </c>
      <c r="M186" t="s">
        <v>601</v>
      </c>
      <c r="N186" t="s">
        <v>573</v>
      </c>
      <c r="O186" t="s">
        <v>412</v>
      </c>
      <c r="P186" t="s">
        <v>502</v>
      </c>
      <c r="Q186" t="s">
        <v>615</v>
      </c>
      <c r="R186" t="s">
        <v>602</v>
      </c>
      <c r="S186" t="s">
        <v>575</v>
      </c>
      <c r="T186" t="s">
        <v>559</v>
      </c>
      <c r="U186" t="s">
        <v>560</v>
      </c>
      <c r="V186">
        <v>6</v>
      </c>
      <c r="X186" t="str">
        <f t="shared" si="4"/>
        <v>07 Worship &amp; Arts</v>
      </c>
      <c r="Y186" s="5">
        <f t="shared" si="5"/>
        <v>19</v>
      </c>
    </row>
    <row r="187" spans="1:25" x14ac:dyDescent="0.25">
      <c r="A187">
        <v>2023</v>
      </c>
      <c r="B187" t="s">
        <v>448</v>
      </c>
      <c r="C187" t="s">
        <v>26</v>
      </c>
      <c r="D187" t="s">
        <v>253</v>
      </c>
      <c r="E187" t="s">
        <v>170</v>
      </c>
      <c r="F187" t="s">
        <v>634</v>
      </c>
      <c r="G187">
        <v>0.88888888888888884</v>
      </c>
      <c r="H187">
        <v>-1425</v>
      </c>
      <c r="I187" t="s">
        <v>448</v>
      </c>
      <c r="J187" t="s">
        <v>439</v>
      </c>
      <c r="K187" t="s">
        <v>439</v>
      </c>
      <c r="L187" t="s">
        <v>439</v>
      </c>
      <c r="M187" t="s">
        <v>601</v>
      </c>
      <c r="N187" t="s">
        <v>573</v>
      </c>
      <c r="O187" t="s">
        <v>412</v>
      </c>
      <c r="P187" t="s">
        <v>502</v>
      </c>
      <c r="Q187" t="s">
        <v>615</v>
      </c>
      <c r="R187" t="s">
        <v>602</v>
      </c>
      <c r="S187" t="s">
        <v>616</v>
      </c>
      <c r="T187" t="s">
        <v>559</v>
      </c>
      <c r="U187" t="s">
        <v>560</v>
      </c>
      <c r="V187">
        <v>6</v>
      </c>
      <c r="X187" t="str">
        <f t="shared" si="4"/>
        <v>07 Worship &amp; Arts</v>
      </c>
      <c r="Y187" s="5">
        <f t="shared" si="5"/>
        <v>19</v>
      </c>
    </row>
    <row r="188" spans="1:25" x14ac:dyDescent="0.25">
      <c r="A188">
        <v>2023</v>
      </c>
      <c r="B188" t="s">
        <v>448</v>
      </c>
      <c r="C188" t="s">
        <v>26</v>
      </c>
      <c r="D188" t="s">
        <v>440</v>
      </c>
      <c r="E188" t="s">
        <v>171</v>
      </c>
      <c r="F188" t="s">
        <v>171</v>
      </c>
      <c r="G188">
        <v>1</v>
      </c>
      <c r="H188">
        <v>0</v>
      </c>
      <c r="I188" t="s">
        <v>448</v>
      </c>
      <c r="J188" t="s">
        <v>441</v>
      </c>
      <c r="K188" t="s">
        <v>441</v>
      </c>
      <c r="L188" t="s">
        <v>441</v>
      </c>
      <c r="M188" t="s">
        <v>603</v>
      </c>
      <c r="N188" t="s">
        <v>604</v>
      </c>
      <c r="O188" t="s">
        <v>412</v>
      </c>
      <c r="P188" t="s">
        <v>502</v>
      </c>
      <c r="Q188" t="s">
        <v>615</v>
      </c>
      <c r="R188" t="s">
        <v>558</v>
      </c>
      <c r="S188" t="s">
        <v>616</v>
      </c>
      <c r="T188" t="s">
        <v>563</v>
      </c>
      <c r="U188" t="s">
        <v>560</v>
      </c>
      <c r="V188">
        <v>7</v>
      </c>
      <c r="X188" t="str">
        <f t="shared" si="4"/>
        <v>08 Youth Ed</v>
      </c>
      <c r="Y188" s="5">
        <f t="shared" si="5"/>
        <v>20</v>
      </c>
    </row>
    <row r="189" spans="1:25" x14ac:dyDescent="0.25">
      <c r="A189">
        <v>2023</v>
      </c>
      <c r="B189" t="s">
        <v>448</v>
      </c>
      <c r="C189" t="s">
        <v>26</v>
      </c>
      <c r="D189" t="s">
        <v>254</v>
      </c>
      <c r="E189" t="s">
        <v>172</v>
      </c>
      <c r="F189" t="s">
        <v>172</v>
      </c>
      <c r="G189">
        <v>1</v>
      </c>
      <c r="H189">
        <v>-200</v>
      </c>
      <c r="I189" t="s">
        <v>448</v>
      </c>
      <c r="J189" t="s">
        <v>441</v>
      </c>
      <c r="K189" t="s">
        <v>441</v>
      </c>
      <c r="L189" t="s">
        <v>441</v>
      </c>
      <c r="M189" t="s">
        <v>603</v>
      </c>
      <c r="N189" t="s">
        <v>604</v>
      </c>
      <c r="O189" t="s">
        <v>412</v>
      </c>
      <c r="P189" t="s">
        <v>502</v>
      </c>
      <c r="Q189" t="s">
        <v>615</v>
      </c>
      <c r="R189" t="s">
        <v>558</v>
      </c>
      <c r="S189" t="s">
        <v>616</v>
      </c>
      <c r="T189" t="s">
        <v>559</v>
      </c>
      <c r="U189" t="s">
        <v>560</v>
      </c>
      <c r="V189">
        <v>7</v>
      </c>
      <c r="X189" t="str">
        <f t="shared" si="4"/>
        <v>08 Youth Ed</v>
      </c>
      <c r="Y189" s="5">
        <f t="shared" si="5"/>
        <v>20</v>
      </c>
    </row>
    <row r="190" spans="1:25" x14ac:dyDescent="0.25">
      <c r="A190">
        <v>2023</v>
      </c>
      <c r="B190" t="s">
        <v>448</v>
      </c>
      <c r="C190" t="s">
        <v>26</v>
      </c>
      <c r="D190" t="s">
        <v>255</v>
      </c>
      <c r="E190" t="s">
        <v>173</v>
      </c>
      <c r="F190" t="s">
        <v>173</v>
      </c>
      <c r="G190">
        <v>1</v>
      </c>
      <c r="H190">
        <v>-250</v>
      </c>
      <c r="I190" t="s">
        <v>448</v>
      </c>
      <c r="J190" t="s">
        <v>441</v>
      </c>
      <c r="K190" t="s">
        <v>441</v>
      </c>
      <c r="L190" t="s">
        <v>441</v>
      </c>
      <c r="M190" t="s">
        <v>603</v>
      </c>
      <c r="N190" t="s">
        <v>604</v>
      </c>
      <c r="O190" t="s">
        <v>412</v>
      </c>
      <c r="P190" t="s">
        <v>502</v>
      </c>
      <c r="Q190" t="s">
        <v>615</v>
      </c>
      <c r="R190" t="s">
        <v>558</v>
      </c>
      <c r="S190" t="s">
        <v>616</v>
      </c>
      <c r="T190" t="s">
        <v>559</v>
      </c>
      <c r="U190" t="s">
        <v>560</v>
      </c>
      <c r="V190">
        <v>7</v>
      </c>
      <c r="X190" t="str">
        <f t="shared" si="4"/>
        <v>08 Youth Ed</v>
      </c>
      <c r="Y190" s="5">
        <f t="shared" si="5"/>
        <v>20</v>
      </c>
    </row>
    <row r="191" spans="1:25" x14ac:dyDescent="0.25">
      <c r="A191">
        <v>2023</v>
      </c>
      <c r="B191" t="s">
        <v>448</v>
      </c>
      <c r="C191" t="s">
        <v>26</v>
      </c>
      <c r="D191" t="s">
        <v>442</v>
      </c>
      <c r="E191" t="s">
        <v>174</v>
      </c>
      <c r="F191" t="s">
        <v>174</v>
      </c>
      <c r="G191">
        <v>1</v>
      </c>
      <c r="H191">
        <v>0</v>
      </c>
      <c r="I191" t="s">
        <v>448</v>
      </c>
      <c r="J191" t="s">
        <v>441</v>
      </c>
      <c r="K191" t="s">
        <v>441</v>
      </c>
      <c r="L191" t="s">
        <v>441</v>
      </c>
      <c r="M191" t="s">
        <v>603</v>
      </c>
      <c r="N191" t="s">
        <v>604</v>
      </c>
      <c r="O191" t="s">
        <v>412</v>
      </c>
      <c r="P191" t="s">
        <v>502</v>
      </c>
      <c r="Q191" t="s">
        <v>615</v>
      </c>
      <c r="R191" t="s">
        <v>558</v>
      </c>
      <c r="S191" t="s">
        <v>616</v>
      </c>
      <c r="T191" t="s">
        <v>563</v>
      </c>
      <c r="U191" t="s">
        <v>560</v>
      </c>
      <c r="V191">
        <v>7</v>
      </c>
      <c r="X191" t="str">
        <f t="shared" si="4"/>
        <v>08 Youth Ed</v>
      </c>
      <c r="Y191" s="5">
        <f t="shared" si="5"/>
        <v>20</v>
      </c>
    </row>
    <row r="192" spans="1:25" x14ac:dyDescent="0.25">
      <c r="A192">
        <v>2023</v>
      </c>
      <c r="B192" t="s">
        <v>448</v>
      </c>
      <c r="C192" t="s">
        <v>26</v>
      </c>
      <c r="D192" t="s">
        <v>256</v>
      </c>
      <c r="E192" t="s">
        <v>175</v>
      </c>
      <c r="F192" t="s">
        <v>175</v>
      </c>
      <c r="G192">
        <v>1</v>
      </c>
      <c r="H192">
        <v>-1300</v>
      </c>
      <c r="I192" t="s">
        <v>448</v>
      </c>
      <c r="J192" t="s">
        <v>441</v>
      </c>
      <c r="K192" t="s">
        <v>441</v>
      </c>
      <c r="L192" t="s">
        <v>441</v>
      </c>
      <c r="M192" t="s">
        <v>603</v>
      </c>
      <c r="N192" t="s">
        <v>604</v>
      </c>
      <c r="O192" t="s">
        <v>412</v>
      </c>
      <c r="P192" t="s">
        <v>502</v>
      </c>
      <c r="Q192" t="s">
        <v>615</v>
      </c>
      <c r="R192" t="s">
        <v>558</v>
      </c>
      <c r="S192" t="s">
        <v>616</v>
      </c>
      <c r="T192" t="s">
        <v>559</v>
      </c>
      <c r="U192" t="s">
        <v>560</v>
      </c>
      <c r="V192">
        <v>7</v>
      </c>
      <c r="X192" t="str">
        <f t="shared" si="4"/>
        <v>08 Youth Ed</v>
      </c>
      <c r="Y192" s="5">
        <f t="shared" si="5"/>
        <v>20</v>
      </c>
    </row>
    <row r="193" spans="1:25" x14ac:dyDescent="0.25">
      <c r="A193">
        <v>2023</v>
      </c>
      <c r="B193" t="s">
        <v>448</v>
      </c>
      <c r="C193" t="s">
        <v>26</v>
      </c>
      <c r="D193" t="s">
        <v>257</v>
      </c>
      <c r="E193" t="s">
        <v>457</v>
      </c>
      <c r="F193" t="s">
        <v>457</v>
      </c>
      <c r="G193">
        <v>1</v>
      </c>
      <c r="H193">
        <v>-3000</v>
      </c>
      <c r="I193" t="s">
        <v>448</v>
      </c>
      <c r="J193" t="s">
        <v>441</v>
      </c>
      <c r="K193" t="s">
        <v>441</v>
      </c>
      <c r="L193" t="s">
        <v>441</v>
      </c>
      <c r="M193" t="s">
        <v>603</v>
      </c>
      <c r="N193" t="s">
        <v>604</v>
      </c>
      <c r="O193" t="s">
        <v>425</v>
      </c>
      <c r="P193" t="s">
        <v>473</v>
      </c>
      <c r="Q193" t="s">
        <v>615</v>
      </c>
      <c r="R193" t="s">
        <v>558</v>
      </c>
      <c r="S193" t="s">
        <v>616</v>
      </c>
      <c r="T193" t="s">
        <v>563</v>
      </c>
      <c r="U193" t="s">
        <v>560</v>
      </c>
      <c r="V193">
        <v>7</v>
      </c>
      <c r="X193" t="str">
        <f t="shared" si="4"/>
        <v>08 Youth Ed</v>
      </c>
      <c r="Y193" s="5">
        <f t="shared" si="5"/>
        <v>20</v>
      </c>
    </row>
    <row r="194" spans="1:25" x14ac:dyDescent="0.25">
      <c r="A194">
        <v>2023</v>
      </c>
      <c r="B194" t="s">
        <v>448</v>
      </c>
      <c r="C194" t="s">
        <v>26</v>
      </c>
      <c r="D194" t="s">
        <v>258</v>
      </c>
      <c r="E194" t="s">
        <v>176</v>
      </c>
      <c r="F194" t="s">
        <v>176</v>
      </c>
      <c r="G194">
        <v>1</v>
      </c>
      <c r="H194">
        <v>-1400</v>
      </c>
      <c r="I194" t="s">
        <v>448</v>
      </c>
      <c r="J194" t="s">
        <v>441</v>
      </c>
      <c r="K194" t="s">
        <v>441</v>
      </c>
      <c r="L194" t="s">
        <v>441</v>
      </c>
      <c r="M194" t="s">
        <v>603</v>
      </c>
      <c r="N194" t="s">
        <v>604</v>
      </c>
      <c r="O194" t="s">
        <v>412</v>
      </c>
      <c r="P194" t="s">
        <v>502</v>
      </c>
      <c r="Q194" t="s">
        <v>615</v>
      </c>
      <c r="R194" t="s">
        <v>558</v>
      </c>
      <c r="S194" t="s">
        <v>616</v>
      </c>
      <c r="T194" t="s">
        <v>559</v>
      </c>
      <c r="U194" t="s">
        <v>560</v>
      </c>
      <c r="V194">
        <v>7</v>
      </c>
      <c r="X194" t="str">
        <f t="shared" si="4"/>
        <v>08 Youth Ed</v>
      </c>
      <c r="Y194" s="5">
        <f t="shared" si="5"/>
        <v>20</v>
      </c>
    </row>
    <row r="195" spans="1:25" x14ac:dyDescent="0.25">
      <c r="A195">
        <v>2023</v>
      </c>
      <c r="B195" t="s">
        <v>448</v>
      </c>
      <c r="C195" t="s">
        <v>26</v>
      </c>
      <c r="D195" t="s">
        <v>259</v>
      </c>
      <c r="E195" t="s">
        <v>177</v>
      </c>
      <c r="F195" t="s">
        <v>177</v>
      </c>
      <c r="G195">
        <v>1</v>
      </c>
      <c r="H195">
        <v>-200</v>
      </c>
      <c r="I195" t="s">
        <v>448</v>
      </c>
      <c r="J195" t="s">
        <v>441</v>
      </c>
      <c r="K195" t="s">
        <v>441</v>
      </c>
      <c r="L195" t="s">
        <v>441</v>
      </c>
      <c r="M195" t="s">
        <v>603</v>
      </c>
      <c r="N195" t="s">
        <v>604</v>
      </c>
      <c r="O195" t="s">
        <v>412</v>
      </c>
      <c r="P195" t="s">
        <v>502</v>
      </c>
      <c r="Q195" t="s">
        <v>615</v>
      </c>
      <c r="R195" t="s">
        <v>558</v>
      </c>
      <c r="S195" t="s">
        <v>616</v>
      </c>
      <c r="T195" t="s">
        <v>559</v>
      </c>
      <c r="U195" t="s">
        <v>560</v>
      </c>
      <c r="V195">
        <v>7</v>
      </c>
      <c r="X195" t="str">
        <f t="shared" ref="X195:X258" si="6">J195</f>
        <v>08 Youth Ed</v>
      </c>
      <c r="Y195" s="5">
        <f t="shared" ref="Y195:Y258" si="7">IF(X195=X194,Y194,Y194+1)</f>
        <v>20</v>
      </c>
    </row>
    <row r="196" spans="1:25" x14ac:dyDescent="0.25">
      <c r="A196">
        <v>2023</v>
      </c>
      <c r="B196" t="s">
        <v>448</v>
      </c>
      <c r="C196" t="s">
        <v>26</v>
      </c>
      <c r="D196" t="s">
        <v>260</v>
      </c>
      <c r="E196" t="s">
        <v>178</v>
      </c>
      <c r="F196" t="s">
        <v>178</v>
      </c>
      <c r="G196">
        <v>1</v>
      </c>
      <c r="H196">
        <v>-300</v>
      </c>
      <c r="I196" t="s">
        <v>448</v>
      </c>
      <c r="J196" t="s">
        <v>441</v>
      </c>
      <c r="K196" t="s">
        <v>441</v>
      </c>
      <c r="L196" t="s">
        <v>441</v>
      </c>
      <c r="M196" t="s">
        <v>603</v>
      </c>
      <c r="N196" t="s">
        <v>604</v>
      </c>
      <c r="O196" t="s">
        <v>412</v>
      </c>
      <c r="P196" t="s">
        <v>502</v>
      </c>
      <c r="Q196" t="s">
        <v>615</v>
      </c>
      <c r="R196" t="s">
        <v>558</v>
      </c>
      <c r="S196" t="s">
        <v>616</v>
      </c>
      <c r="T196" t="s">
        <v>559</v>
      </c>
      <c r="U196" t="s">
        <v>560</v>
      </c>
      <c r="V196">
        <v>7</v>
      </c>
      <c r="X196" t="str">
        <f t="shared" si="6"/>
        <v>08 Youth Ed</v>
      </c>
      <c r="Y196" s="5">
        <f t="shared" si="7"/>
        <v>20</v>
      </c>
    </row>
    <row r="197" spans="1:25" x14ac:dyDescent="0.25">
      <c r="A197">
        <v>2023</v>
      </c>
      <c r="B197" t="s">
        <v>448</v>
      </c>
      <c r="C197" t="s">
        <v>26</v>
      </c>
      <c r="D197" t="s">
        <v>261</v>
      </c>
      <c r="E197" t="s">
        <v>179</v>
      </c>
      <c r="F197" t="s">
        <v>179</v>
      </c>
      <c r="G197">
        <v>1</v>
      </c>
      <c r="H197">
        <v>-3500</v>
      </c>
      <c r="I197" t="s">
        <v>448</v>
      </c>
      <c r="J197" t="s">
        <v>441</v>
      </c>
      <c r="K197" t="s">
        <v>441</v>
      </c>
      <c r="L197" t="s">
        <v>441</v>
      </c>
      <c r="M197" t="s">
        <v>603</v>
      </c>
      <c r="N197" t="s">
        <v>604</v>
      </c>
      <c r="O197" t="s">
        <v>412</v>
      </c>
      <c r="P197" t="s">
        <v>466</v>
      </c>
      <c r="Q197" t="s">
        <v>506</v>
      </c>
      <c r="R197" t="s">
        <v>558</v>
      </c>
      <c r="S197" t="s">
        <v>616</v>
      </c>
      <c r="T197" t="s">
        <v>559</v>
      </c>
      <c r="U197" t="s">
        <v>560</v>
      </c>
      <c r="V197">
        <v>7</v>
      </c>
      <c r="X197" t="str">
        <f t="shared" si="6"/>
        <v>08 Youth Ed</v>
      </c>
      <c r="Y197" s="5">
        <f t="shared" si="7"/>
        <v>20</v>
      </c>
    </row>
    <row r="198" spans="1:25" x14ac:dyDescent="0.25">
      <c r="A198">
        <v>2023</v>
      </c>
      <c r="B198" t="s">
        <v>448</v>
      </c>
      <c r="C198" t="s">
        <v>26</v>
      </c>
      <c r="D198" t="s">
        <v>262</v>
      </c>
      <c r="E198" t="s">
        <v>180</v>
      </c>
      <c r="F198" t="s">
        <v>180</v>
      </c>
      <c r="G198">
        <v>1</v>
      </c>
      <c r="H198">
        <v>-150</v>
      </c>
      <c r="I198" t="s">
        <v>448</v>
      </c>
      <c r="J198" t="s">
        <v>441</v>
      </c>
      <c r="K198" t="s">
        <v>441</v>
      </c>
      <c r="L198" t="s">
        <v>441</v>
      </c>
      <c r="M198" t="s">
        <v>603</v>
      </c>
      <c r="N198" t="s">
        <v>604</v>
      </c>
      <c r="O198" t="s">
        <v>412</v>
      </c>
      <c r="P198" t="s">
        <v>502</v>
      </c>
      <c r="Q198" t="s">
        <v>615</v>
      </c>
      <c r="R198" t="s">
        <v>558</v>
      </c>
      <c r="S198" t="s">
        <v>616</v>
      </c>
      <c r="T198" t="s">
        <v>559</v>
      </c>
      <c r="U198" t="s">
        <v>560</v>
      </c>
      <c r="V198">
        <v>7</v>
      </c>
      <c r="X198" t="str">
        <f t="shared" si="6"/>
        <v>08 Youth Ed</v>
      </c>
      <c r="Y198" s="5">
        <f t="shared" si="7"/>
        <v>20</v>
      </c>
    </row>
    <row r="199" spans="1:25" x14ac:dyDescent="0.25">
      <c r="A199">
        <v>2023</v>
      </c>
      <c r="B199" t="s">
        <v>448</v>
      </c>
      <c r="C199" t="s">
        <v>26</v>
      </c>
      <c r="D199" t="s">
        <v>263</v>
      </c>
      <c r="E199" t="s">
        <v>181</v>
      </c>
      <c r="F199" t="s">
        <v>181</v>
      </c>
      <c r="G199">
        <v>1</v>
      </c>
      <c r="H199">
        <v>-200</v>
      </c>
      <c r="I199" t="s">
        <v>448</v>
      </c>
      <c r="J199" t="s">
        <v>441</v>
      </c>
      <c r="K199" t="s">
        <v>441</v>
      </c>
      <c r="L199" t="s">
        <v>441</v>
      </c>
      <c r="M199" t="s">
        <v>603</v>
      </c>
      <c r="N199" t="s">
        <v>604</v>
      </c>
      <c r="O199" t="s">
        <v>412</v>
      </c>
      <c r="P199" t="s">
        <v>502</v>
      </c>
      <c r="Q199" t="s">
        <v>615</v>
      </c>
      <c r="R199" t="s">
        <v>558</v>
      </c>
      <c r="S199" t="s">
        <v>616</v>
      </c>
      <c r="T199" t="s">
        <v>559</v>
      </c>
      <c r="U199" t="s">
        <v>560</v>
      </c>
      <c r="V199">
        <v>7</v>
      </c>
      <c r="X199" t="str">
        <f t="shared" si="6"/>
        <v>08 Youth Ed</v>
      </c>
      <c r="Y199" s="5">
        <f t="shared" si="7"/>
        <v>20</v>
      </c>
    </row>
    <row r="200" spans="1:25" x14ac:dyDescent="0.25">
      <c r="A200">
        <v>2023</v>
      </c>
      <c r="B200" t="s">
        <v>448</v>
      </c>
      <c r="C200" t="s">
        <v>26</v>
      </c>
      <c r="D200" t="s">
        <v>264</v>
      </c>
      <c r="E200" t="s">
        <v>182</v>
      </c>
      <c r="F200" t="s">
        <v>182</v>
      </c>
      <c r="G200">
        <v>1</v>
      </c>
      <c r="H200">
        <v>-300</v>
      </c>
      <c r="I200" t="s">
        <v>448</v>
      </c>
      <c r="J200" t="s">
        <v>441</v>
      </c>
      <c r="K200" t="s">
        <v>441</v>
      </c>
      <c r="L200" t="s">
        <v>441</v>
      </c>
      <c r="M200" t="s">
        <v>603</v>
      </c>
      <c r="N200" t="s">
        <v>604</v>
      </c>
      <c r="O200" t="s">
        <v>412</v>
      </c>
      <c r="P200" t="s">
        <v>502</v>
      </c>
      <c r="Q200" t="s">
        <v>615</v>
      </c>
      <c r="R200" t="s">
        <v>558</v>
      </c>
      <c r="S200" t="s">
        <v>616</v>
      </c>
      <c r="T200" t="s">
        <v>559</v>
      </c>
      <c r="U200" t="s">
        <v>560</v>
      </c>
      <c r="V200">
        <v>7</v>
      </c>
      <c r="X200" t="str">
        <f t="shared" si="6"/>
        <v>08 Youth Ed</v>
      </c>
      <c r="Y200" s="5">
        <f t="shared" si="7"/>
        <v>20</v>
      </c>
    </row>
    <row r="201" spans="1:25" x14ac:dyDescent="0.25">
      <c r="A201">
        <v>2023</v>
      </c>
      <c r="B201" t="s">
        <v>448</v>
      </c>
      <c r="C201" t="s">
        <v>26</v>
      </c>
      <c r="D201" t="s">
        <v>265</v>
      </c>
      <c r="E201" t="s">
        <v>183</v>
      </c>
      <c r="F201" t="s">
        <v>183</v>
      </c>
      <c r="G201">
        <v>1</v>
      </c>
      <c r="H201">
        <v>-200</v>
      </c>
      <c r="I201" t="s">
        <v>448</v>
      </c>
      <c r="J201" t="s">
        <v>441</v>
      </c>
      <c r="K201" t="s">
        <v>441</v>
      </c>
      <c r="L201" t="s">
        <v>441</v>
      </c>
      <c r="M201" t="s">
        <v>603</v>
      </c>
      <c r="N201" t="s">
        <v>604</v>
      </c>
      <c r="O201" t="s">
        <v>412</v>
      </c>
      <c r="P201" t="s">
        <v>502</v>
      </c>
      <c r="Q201" t="s">
        <v>615</v>
      </c>
      <c r="R201" t="s">
        <v>558</v>
      </c>
      <c r="S201" t="s">
        <v>616</v>
      </c>
      <c r="T201" t="s">
        <v>559</v>
      </c>
      <c r="U201" t="s">
        <v>560</v>
      </c>
      <c r="V201">
        <v>7</v>
      </c>
      <c r="X201" t="str">
        <f t="shared" si="6"/>
        <v>08 Youth Ed</v>
      </c>
      <c r="Y201" s="5">
        <f t="shared" si="7"/>
        <v>20</v>
      </c>
    </row>
    <row r="202" spans="1:25" x14ac:dyDescent="0.25">
      <c r="A202">
        <v>2023</v>
      </c>
      <c r="B202" t="s">
        <v>448</v>
      </c>
      <c r="C202" t="s">
        <v>26</v>
      </c>
      <c r="D202" t="s">
        <v>266</v>
      </c>
      <c r="E202" t="s">
        <v>184</v>
      </c>
      <c r="F202" t="s">
        <v>184</v>
      </c>
      <c r="G202">
        <v>1</v>
      </c>
      <c r="H202">
        <v>-800</v>
      </c>
      <c r="I202" t="s">
        <v>448</v>
      </c>
      <c r="J202" t="s">
        <v>441</v>
      </c>
      <c r="K202" t="s">
        <v>441</v>
      </c>
      <c r="L202" t="s">
        <v>441</v>
      </c>
      <c r="M202" t="s">
        <v>603</v>
      </c>
      <c r="N202" t="s">
        <v>604</v>
      </c>
      <c r="O202" t="s">
        <v>412</v>
      </c>
      <c r="P202" t="s">
        <v>502</v>
      </c>
      <c r="Q202" t="s">
        <v>615</v>
      </c>
      <c r="R202" t="s">
        <v>558</v>
      </c>
      <c r="S202" t="s">
        <v>616</v>
      </c>
      <c r="T202" t="s">
        <v>559</v>
      </c>
      <c r="U202" t="s">
        <v>560</v>
      </c>
      <c r="V202">
        <v>7</v>
      </c>
      <c r="X202" t="str">
        <f t="shared" si="6"/>
        <v>08 Youth Ed</v>
      </c>
      <c r="Y202" s="5">
        <f t="shared" si="7"/>
        <v>20</v>
      </c>
    </row>
    <row r="203" spans="1:25" x14ac:dyDescent="0.25">
      <c r="A203">
        <v>2023</v>
      </c>
      <c r="B203" t="s">
        <v>448</v>
      </c>
      <c r="C203" t="s">
        <v>26</v>
      </c>
      <c r="D203" t="s">
        <v>267</v>
      </c>
      <c r="E203" t="s">
        <v>185</v>
      </c>
      <c r="F203" t="s">
        <v>185</v>
      </c>
      <c r="G203">
        <v>1</v>
      </c>
      <c r="H203">
        <v>-3596</v>
      </c>
      <c r="I203" t="s">
        <v>448</v>
      </c>
      <c r="J203" t="s">
        <v>441</v>
      </c>
      <c r="K203" t="s">
        <v>441</v>
      </c>
      <c r="L203" t="s">
        <v>441</v>
      </c>
      <c r="M203" t="s">
        <v>605</v>
      </c>
      <c r="N203" t="s">
        <v>573</v>
      </c>
      <c r="O203" t="s">
        <v>412</v>
      </c>
      <c r="P203" t="s">
        <v>502</v>
      </c>
      <c r="Q203" t="s">
        <v>615</v>
      </c>
      <c r="R203" t="s">
        <v>604</v>
      </c>
      <c r="S203" t="s">
        <v>616</v>
      </c>
      <c r="T203" t="s">
        <v>563</v>
      </c>
      <c r="U203" t="s">
        <v>560</v>
      </c>
      <c r="V203">
        <v>7</v>
      </c>
      <c r="X203" t="str">
        <f t="shared" si="6"/>
        <v>08 Youth Ed</v>
      </c>
      <c r="Y203" s="5">
        <f t="shared" si="7"/>
        <v>20</v>
      </c>
    </row>
    <row r="204" spans="1:25" x14ac:dyDescent="0.25">
      <c r="A204">
        <v>2023</v>
      </c>
      <c r="B204" t="s">
        <v>448</v>
      </c>
      <c r="C204" t="s">
        <v>26</v>
      </c>
      <c r="D204" t="s">
        <v>268</v>
      </c>
      <c r="E204" t="s">
        <v>186</v>
      </c>
      <c r="F204" t="s">
        <v>186</v>
      </c>
      <c r="G204">
        <v>1</v>
      </c>
      <c r="H204">
        <v>-47000</v>
      </c>
      <c r="I204" t="s">
        <v>448</v>
      </c>
      <c r="J204" t="s">
        <v>441</v>
      </c>
      <c r="K204" t="s">
        <v>441</v>
      </c>
      <c r="L204" t="s">
        <v>441</v>
      </c>
      <c r="M204" t="s">
        <v>605</v>
      </c>
      <c r="N204" t="s">
        <v>573</v>
      </c>
      <c r="O204" t="s">
        <v>412</v>
      </c>
      <c r="P204" t="s">
        <v>502</v>
      </c>
      <c r="Q204" t="s">
        <v>615</v>
      </c>
      <c r="R204" t="s">
        <v>604</v>
      </c>
      <c r="S204" t="s">
        <v>575</v>
      </c>
      <c r="T204" t="s">
        <v>563</v>
      </c>
      <c r="U204" t="s">
        <v>560</v>
      </c>
      <c r="V204">
        <v>7</v>
      </c>
      <c r="X204" t="str">
        <f t="shared" si="6"/>
        <v>08 Youth Ed</v>
      </c>
      <c r="Y204" s="5">
        <f t="shared" si="7"/>
        <v>20</v>
      </c>
    </row>
    <row r="205" spans="1:25" x14ac:dyDescent="0.25">
      <c r="A205">
        <v>2023</v>
      </c>
      <c r="B205" t="s">
        <v>448</v>
      </c>
      <c r="C205" t="s">
        <v>26</v>
      </c>
      <c r="D205" t="s">
        <v>271</v>
      </c>
      <c r="E205" t="s">
        <v>272</v>
      </c>
      <c r="F205" t="s">
        <v>272</v>
      </c>
      <c r="G205">
        <v>1</v>
      </c>
      <c r="H205">
        <v>-1880</v>
      </c>
      <c r="I205" t="s">
        <v>448</v>
      </c>
      <c r="J205" t="s">
        <v>441</v>
      </c>
      <c r="K205" t="s">
        <v>441</v>
      </c>
      <c r="L205" t="s">
        <v>441</v>
      </c>
      <c r="M205" t="s">
        <v>605</v>
      </c>
      <c r="N205" t="s">
        <v>573</v>
      </c>
      <c r="O205" t="s">
        <v>412</v>
      </c>
      <c r="P205" t="s">
        <v>502</v>
      </c>
      <c r="Q205" t="s">
        <v>615</v>
      </c>
      <c r="R205" t="s">
        <v>604</v>
      </c>
      <c r="S205" t="s">
        <v>616</v>
      </c>
      <c r="T205" t="s">
        <v>563</v>
      </c>
      <c r="U205" t="s">
        <v>560</v>
      </c>
      <c r="V205">
        <v>7</v>
      </c>
      <c r="X205" t="str">
        <f t="shared" si="6"/>
        <v>08 Youth Ed</v>
      </c>
      <c r="Y205" s="5">
        <f t="shared" si="7"/>
        <v>20</v>
      </c>
    </row>
    <row r="206" spans="1:25" x14ac:dyDescent="0.25">
      <c r="A206">
        <v>2023</v>
      </c>
      <c r="B206" t="s">
        <v>448</v>
      </c>
      <c r="C206" t="s">
        <v>26</v>
      </c>
      <c r="D206" t="s">
        <v>273</v>
      </c>
      <c r="E206" t="s">
        <v>187</v>
      </c>
      <c r="F206" t="s">
        <v>635</v>
      </c>
      <c r="G206">
        <v>0.93548387096774199</v>
      </c>
      <c r="H206">
        <v>-1000</v>
      </c>
      <c r="I206" t="s">
        <v>448</v>
      </c>
      <c r="J206" t="s">
        <v>441</v>
      </c>
      <c r="K206" t="s">
        <v>441</v>
      </c>
      <c r="L206" t="s">
        <v>441</v>
      </c>
      <c r="M206" t="s">
        <v>605</v>
      </c>
      <c r="N206" t="s">
        <v>573</v>
      </c>
      <c r="O206" t="s">
        <v>425</v>
      </c>
      <c r="P206" t="s">
        <v>473</v>
      </c>
      <c r="Q206" t="s">
        <v>615</v>
      </c>
      <c r="R206" t="s">
        <v>604</v>
      </c>
      <c r="S206" t="s">
        <v>616</v>
      </c>
      <c r="T206" t="s">
        <v>563</v>
      </c>
      <c r="U206" t="s">
        <v>560</v>
      </c>
      <c r="V206">
        <v>7</v>
      </c>
      <c r="X206" t="str">
        <f t="shared" si="6"/>
        <v>08 Youth Ed</v>
      </c>
      <c r="Y206" s="5">
        <f t="shared" si="7"/>
        <v>20</v>
      </c>
    </row>
    <row r="207" spans="1:25" x14ac:dyDescent="0.25">
      <c r="A207">
        <v>2024</v>
      </c>
      <c r="B207" t="s">
        <v>514</v>
      </c>
      <c r="C207" t="s">
        <v>5</v>
      </c>
      <c r="D207" t="s">
        <v>188</v>
      </c>
      <c r="E207" t="s">
        <v>6</v>
      </c>
      <c r="F207" t="s">
        <v>6</v>
      </c>
      <c r="G207">
        <v>1</v>
      </c>
      <c r="H207">
        <v>14000</v>
      </c>
      <c r="I207" t="s">
        <v>510</v>
      </c>
      <c r="J207" t="s">
        <v>411</v>
      </c>
      <c r="K207" t="s">
        <v>411</v>
      </c>
      <c r="L207" t="s">
        <v>411</v>
      </c>
      <c r="M207" t="s">
        <v>411</v>
      </c>
      <c r="N207" t="s">
        <v>557</v>
      </c>
      <c r="O207" t="s">
        <v>412</v>
      </c>
      <c r="P207" t="s">
        <v>502</v>
      </c>
      <c r="Q207" t="s">
        <v>615</v>
      </c>
      <c r="R207" t="s">
        <v>558</v>
      </c>
      <c r="S207" t="s">
        <v>616</v>
      </c>
      <c r="T207" t="s">
        <v>559</v>
      </c>
      <c r="U207" t="s">
        <v>560</v>
      </c>
      <c r="V207">
        <v>1</v>
      </c>
      <c r="X207" t="str">
        <f t="shared" si="6"/>
        <v>01 Classis Assessments</v>
      </c>
      <c r="Y207" s="5">
        <f t="shared" si="7"/>
        <v>21</v>
      </c>
    </row>
    <row r="208" spans="1:25" x14ac:dyDescent="0.25">
      <c r="A208">
        <v>2024</v>
      </c>
      <c r="B208" t="s">
        <v>514</v>
      </c>
      <c r="C208" t="s">
        <v>5</v>
      </c>
      <c r="D208" t="s">
        <v>189</v>
      </c>
      <c r="E208" t="s">
        <v>7</v>
      </c>
      <c r="F208" t="s">
        <v>7</v>
      </c>
      <c r="G208">
        <v>1</v>
      </c>
      <c r="H208">
        <v>369050.00000000012</v>
      </c>
      <c r="I208" t="s">
        <v>510</v>
      </c>
      <c r="J208" t="s">
        <v>413</v>
      </c>
      <c r="K208" t="s">
        <v>413</v>
      </c>
      <c r="L208" t="s">
        <v>413</v>
      </c>
      <c r="M208" t="s">
        <v>413</v>
      </c>
      <c r="N208" t="s">
        <v>561</v>
      </c>
      <c r="O208" t="s">
        <v>412</v>
      </c>
      <c r="P208" t="s">
        <v>502</v>
      </c>
      <c r="Q208" t="s">
        <v>615</v>
      </c>
      <c r="R208" t="s">
        <v>558</v>
      </c>
      <c r="S208" t="s">
        <v>616</v>
      </c>
      <c r="T208" t="s">
        <v>559</v>
      </c>
      <c r="U208" t="s">
        <v>560</v>
      </c>
      <c r="V208">
        <v>2</v>
      </c>
      <c r="X208" t="str">
        <f t="shared" si="6"/>
        <v>02 Contributions</v>
      </c>
      <c r="Y208" s="5">
        <f t="shared" si="7"/>
        <v>22</v>
      </c>
    </row>
    <row r="209" spans="1:25" x14ac:dyDescent="0.25">
      <c r="A209">
        <v>2024</v>
      </c>
      <c r="B209" t="s">
        <v>514</v>
      </c>
      <c r="C209" t="s">
        <v>5</v>
      </c>
      <c r="D209" t="s">
        <v>190</v>
      </c>
      <c r="E209" t="s">
        <v>8</v>
      </c>
      <c r="F209" t="s">
        <v>8</v>
      </c>
      <c r="G209">
        <v>1</v>
      </c>
      <c r="H209">
        <v>8000</v>
      </c>
      <c r="I209" t="s">
        <v>510</v>
      </c>
      <c r="J209" t="s">
        <v>413</v>
      </c>
      <c r="K209" t="s">
        <v>413</v>
      </c>
      <c r="L209" t="s">
        <v>413</v>
      </c>
      <c r="M209" t="s">
        <v>413</v>
      </c>
      <c r="N209" t="s">
        <v>557</v>
      </c>
      <c r="O209" t="s">
        <v>412</v>
      </c>
      <c r="P209" t="s">
        <v>502</v>
      </c>
      <c r="Q209" t="s">
        <v>615</v>
      </c>
      <c r="R209" t="s">
        <v>558</v>
      </c>
      <c r="S209" t="s">
        <v>616</v>
      </c>
      <c r="T209" t="s">
        <v>559</v>
      </c>
      <c r="U209" t="s">
        <v>560</v>
      </c>
      <c r="V209">
        <v>2</v>
      </c>
      <c r="X209" t="str">
        <f t="shared" si="6"/>
        <v>02 Contributions</v>
      </c>
      <c r="Y209" s="5">
        <f t="shared" si="7"/>
        <v>22</v>
      </c>
    </row>
    <row r="210" spans="1:25" x14ac:dyDescent="0.25">
      <c r="A210">
        <v>2024</v>
      </c>
      <c r="B210" t="s">
        <v>514</v>
      </c>
      <c r="C210" t="s">
        <v>5</v>
      </c>
      <c r="D210" t="s">
        <v>191</v>
      </c>
      <c r="E210" t="s">
        <v>9</v>
      </c>
      <c r="F210" t="s">
        <v>9</v>
      </c>
      <c r="G210">
        <v>1</v>
      </c>
      <c r="H210">
        <v>10000</v>
      </c>
      <c r="I210" t="s">
        <v>510</v>
      </c>
      <c r="J210" t="s">
        <v>413</v>
      </c>
      <c r="K210" t="s">
        <v>413</v>
      </c>
      <c r="L210" t="s">
        <v>413</v>
      </c>
      <c r="M210" t="s">
        <v>413</v>
      </c>
      <c r="N210" t="s">
        <v>557</v>
      </c>
      <c r="O210" t="s">
        <v>412</v>
      </c>
      <c r="P210" t="s">
        <v>502</v>
      </c>
      <c r="Q210" t="s">
        <v>615</v>
      </c>
      <c r="R210" t="s">
        <v>558</v>
      </c>
      <c r="S210" t="s">
        <v>616</v>
      </c>
      <c r="T210" t="s">
        <v>559</v>
      </c>
      <c r="U210" t="s">
        <v>560</v>
      </c>
      <c r="V210">
        <v>2</v>
      </c>
      <c r="X210" t="str">
        <f t="shared" si="6"/>
        <v>02 Contributions</v>
      </c>
      <c r="Y210" s="5">
        <f t="shared" si="7"/>
        <v>22</v>
      </c>
    </row>
    <row r="211" spans="1:25" x14ac:dyDescent="0.25">
      <c r="A211">
        <v>2024</v>
      </c>
      <c r="B211" t="s">
        <v>514</v>
      </c>
      <c r="C211" t="s">
        <v>5</v>
      </c>
      <c r="D211" t="s">
        <v>192</v>
      </c>
      <c r="E211" t="s">
        <v>193</v>
      </c>
      <c r="F211" t="s">
        <v>193</v>
      </c>
      <c r="G211">
        <v>1</v>
      </c>
      <c r="H211">
        <v>3000</v>
      </c>
      <c r="I211" t="s">
        <v>510</v>
      </c>
      <c r="J211" t="s">
        <v>413</v>
      </c>
      <c r="K211" t="s">
        <v>413</v>
      </c>
      <c r="L211" t="s">
        <v>413</v>
      </c>
      <c r="M211" t="s">
        <v>413</v>
      </c>
      <c r="N211" t="s">
        <v>557</v>
      </c>
      <c r="O211" t="s">
        <v>414</v>
      </c>
      <c r="P211" t="s">
        <v>466</v>
      </c>
      <c r="Q211" t="s">
        <v>615</v>
      </c>
      <c r="R211" t="s">
        <v>558</v>
      </c>
      <c r="S211" t="s">
        <v>616</v>
      </c>
      <c r="T211" t="s">
        <v>559</v>
      </c>
      <c r="U211" t="s">
        <v>562</v>
      </c>
      <c r="V211">
        <v>2</v>
      </c>
      <c r="X211" t="str">
        <f t="shared" si="6"/>
        <v>02 Contributions</v>
      </c>
      <c r="Y211" s="5">
        <f t="shared" si="7"/>
        <v>22</v>
      </c>
    </row>
    <row r="212" spans="1:25" x14ac:dyDescent="0.25">
      <c r="A212">
        <v>2024</v>
      </c>
      <c r="B212" t="s">
        <v>514</v>
      </c>
      <c r="C212" t="s">
        <v>5</v>
      </c>
      <c r="D212" t="s">
        <v>194</v>
      </c>
      <c r="E212" t="s">
        <v>415</v>
      </c>
      <c r="F212" t="s">
        <v>415</v>
      </c>
      <c r="G212">
        <v>1</v>
      </c>
      <c r="H212">
        <v>3000</v>
      </c>
      <c r="I212" t="s">
        <v>510</v>
      </c>
      <c r="J212" t="s">
        <v>413</v>
      </c>
      <c r="K212" t="s">
        <v>413</v>
      </c>
      <c r="L212" t="s">
        <v>413</v>
      </c>
      <c r="M212" t="s">
        <v>413</v>
      </c>
      <c r="N212" t="s">
        <v>557</v>
      </c>
      <c r="O212" t="s">
        <v>414</v>
      </c>
      <c r="P212" t="s">
        <v>466</v>
      </c>
      <c r="Q212" t="s">
        <v>615</v>
      </c>
      <c r="R212" t="s">
        <v>558</v>
      </c>
      <c r="S212" t="s">
        <v>616</v>
      </c>
      <c r="T212" t="s">
        <v>559</v>
      </c>
      <c r="U212" t="s">
        <v>562</v>
      </c>
      <c r="V212">
        <v>2</v>
      </c>
      <c r="X212" t="str">
        <f t="shared" si="6"/>
        <v>02 Contributions</v>
      </c>
      <c r="Y212" s="5">
        <f t="shared" si="7"/>
        <v>22</v>
      </c>
    </row>
    <row r="213" spans="1:25" x14ac:dyDescent="0.25">
      <c r="A213">
        <v>2024</v>
      </c>
      <c r="B213" t="s">
        <v>514</v>
      </c>
      <c r="C213" t="s">
        <v>5</v>
      </c>
      <c r="D213" t="s">
        <v>195</v>
      </c>
      <c r="E213" t="s">
        <v>196</v>
      </c>
      <c r="F213" t="s">
        <v>196</v>
      </c>
      <c r="G213">
        <v>1</v>
      </c>
      <c r="H213">
        <v>3000</v>
      </c>
      <c r="I213" t="s">
        <v>510</v>
      </c>
      <c r="J213" t="s">
        <v>413</v>
      </c>
      <c r="K213" t="s">
        <v>413</v>
      </c>
      <c r="L213" t="s">
        <v>413</v>
      </c>
      <c r="M213" t="s">
        <v>413</v>
      </c>
      <c r="N213" t="s">
        <v>557</v>
      </c>
      <c r="O213" t="s">
        <v>414</v>
      </c>
      <c r="P213" t="s">
        <v>466</v>
      </c>
      <c r="Q213" t="s">
        <v>615</v>
      </c>
      <c r="R213" t="s">
        <v>558</v>
      </c>
      <c r="S213" t="s">
        <v>616</v>
      </c>
      <c r="T213" t="s">
        <v>559</v>
      </c>
      <c r="U213" t="s">
        <v>562</v>
      </c>
      <c r="V213">
        <v>2</v>
      </c>
      <c r="X213" t="str">
        <f t="shared" si="6"/>
        <v>02 Contributions</v>
      </c>
      <c r="Y213" s="5">
        <f t="shared" si="7"/>
        <v>22</v>
      </c>
    </row>
    <row r="214" spans="1:25" x14ac:dyDescent="0.25">
      <c r="A214">
        <v>2024</v>
      </c>
      <c r="B214" t="s">
        <v>514</v>
      </c>
      <c r="C214" t="s">
        <v>5</v>
      </c>
      <c r="D214" t="s">
        <v>197</v>
      </c>
      <c r="E214" t="s">
        <v>198</v>
      </c>
      <c r="F214" t="s">
        <v>198</v>
      </c>
      <c r="G214">
        <v>1</v>
      </c>
      <c r="H214">
        <v>1000</v>
      </c>
      <c r="I214" t="s">
        <v>510</v>
      </c>
      <c r="J214" t="s">
        <v>413</v>
      </c>
      <c r="K214" t="s">
        <v>413</v>
      </c>
      <c r="L214" t="s">
        <v>413</v>
      </c>
      <c r="M214" t="s">
        <v>413</v>
      </c>
      <c r="N214" t="s">
        <v>557</v>
      </c>
      <c r="O214" t="s">
        <v>414</v>
      </c>
      <c r="P214" t="s">
        <v>466</v>
      </c>
      <c r="Q214" t="s">
        <v>615</v>
      </c>
      <c r="R214" t="s">
        <v>558</v>
      </c>
      <c r="S214" t="s">
        <v>616</v>
      </c>
      <c r="T214" t="s">
        <v>559</v>
      </c>
      <c r="U214" t="s">
        <v>560</v>
      </c>
      <c r="V214">
        <v>2</v>
      </c>
      <c r="X214" t="str">
        <f t="shared" si="6"/>
        <v>02 Contributions</v>
      </c>
      <c r="Y214" s="5">
        <f t="shared" si="7"/>
        <v>22</v>
      </c>
    </row>
    <row r="215" spans="1:25" x14ac:dyDescent="0.25">
      <c r="A215">
        <v>2024</v>
      </c>
      <c r="B215" t="s">
        <v>514</v>
      </c>
      <c r="C215" t="s">
        <v>5</v>
      </c>
      <c r="D215" t="s">
        <v>199</v>
      </c>
      <c r="E215" t="s">
        <v>10</v>
      </c>
      <c r="F215" t="s">
        <v>10</v>
      </c>
      <c r="G215">
        <v>1</v>
      </c>
      <c r="H215">
        <v>32500</v>
      </c>
      <c r="I215" t="s">
        <v>510</v>
      </c>
      <c r="J215" t="s">
        <v>413</v>
      </c>
      <c r="K215" t="s">
        <v>413</v>
      </c>
      <c r="L215" t="s">
        <v>413</v>
      </c>
      <c r="M215" t="s">
        <v>413</v>
      </c>
      <c r="N215" t="s">
        <v>561</v>
      </c>
      <c r="O215" t="s">
        <v>412</v>
      </c>
      <c r="P215" t="s">
        <v>502</v>
      </c>
      <c r="Q215" t="s">
        <v>615</v>
      </c>
      <c r="R215" t="s">
        <v>558</v>
      </c>
      <c r="S215" t="s">
        <v>616</v>
      </c>
      <c r="T215" t="s">
        <v>559</v>
      </c>
      <c r="U215" t="s">
        <v>560</v>
      </c>
      <c r="V215">
        <v>2</v>
      </c>
      <c r="X215" t="str">
        <f t="shared" si="6"/>
        <v>02 Contributions</v>
      </c>
      <c r="Y215" s="5">
        <f t="shared" si="7"/>
        <v>22</v>
      </c>
    </row>
    <row r="216" spans="1:25" x14ac:dyDescent="0.25">
      <c r="A216">
        <v>2024</v>
      </c>
      <c r="B216" t="s">
        <v>514</v>
      </c>
      <c r="C216" t="s">
        <v>5</v>
      </c>
      <c r="D216" t="s">
        <v>200</v>
      </c>
      <c r="E216" t="s">
        <v>12</v>
      </c>
      <c r="F216" t="s">
        <v>12</v>
      </c>
      <c r="G216">
        <v>1</v>
      </c>
      <c r="H216">
        <v>8000</v>
      </c>
      <c r="I216" t="s">
        <v>510</v>
      </c>
      <c r="J216" t="s">
        <v>413</v>
      </c>
      <c r="K216" t="s">
        <v>413</v>
      </c>
      <c r="L216" t="s">
        <v>413</v>
      </c>
      <c r="M216" t="s">
        <v>413</v>
      </c>
      <c r="N216" t="s">
        <v>557</v>
      </c>
      <c r="O216" t="s">
        <v>416</v>
      </c>
      <c r="P216" t="s">
        <v>502</v>
      </c>
      <c r="Q216" t="s">
        <v>615</v>
      </c>
      <c r="R216" t="s">
        <v>558</v>
      </c>
      <c r="S216" t="s">
        <v>616</v>
      </c>
      <c r="T216" t="s">
        <v>563</v>
      </c>
      <c r="U216" t="s">
        <v>560</v>
      </c>
      <c r="V216">
        <v>2</v>
      </c>
      <c r="X216" t="str">
        <f t="shared" si="6"/>
        <v>02 Contributions</v>
      </c>
      <c r="Y216" s="5">
        <f t="shared" si="7"/>
        <v>22</v>
      </c>
    </row>
    <row r="217" spans="1:25" x14ac:dyDescent="0.25">
      <c r="A217">
        <v>2024</v>
      </c>
      <c r="B217" t="s">
        <v>514</v>
      </c>
      <c r="C217" t="s">
        <v>5</v>
      </c>
      <c r="D217" t="s">
        <v>201</v>
      </c>
      <c r="E217" t="s">
        <v>465</v>
      </c>
      <c r="F217" t="s">
        <v>465</v>
      </c>
      <c r="G217">
        <v>1</v>
      </c>
      <c r="H217">
        <v>200</v>
      </c>
      <c r="I217" t="s">
        <v>510</v>
      </c>
      <c r="J217" t="s">
        <v>413</v>
      </c>
      <c r="K217" t="s">
        <v>413</v>
      </c>
      <c r="L217" t="s">
        <v>413</v>
      </c>
      <c r="M217" t="s">
        <v>413</v>
      </c>
      <c r="N217" t="s">
        <v>557</v>
      </c>
      <c r="O217" t="s">
        <v>412</v>
      </c>
      <c r="P217" t="s">
        <v>502</v>
      </c>
      <c r="Q217" t="s">
        <v>615</v>
      </c>
      <c r="R217" t="s">
        <v>558</v>
      </c>
      <c r="S217" t="s">
        <v>616</v>
      </c>
      <c r="T217" t="s">
        <v>559</v>
      </c>
      <c r="U217" t="s">
        <v>560</v>
      </c>
      <c r="V217">
        <v>2</v>
      </c>
      <c r="X217" t="str">
        <f t="shared" si="6"/>
        <v>02 Contributions</v>
      </c>
      <c r="Y217" s="5">
        <f t="shared" si="7"/>
        <v>22</v>
      </c>
    </row>
    <row r="218" spans="1:25" x14ac:dyDescent="0.25">
      <c r="A218">
        <v>2024</v>
      </c>
      <c r="B218" t="s">
        <v>514</v>
      </c>
      <c r="C218" t="s">
        <v>5</v>
      </c>
      <c r="D218" t="s">
        <v>202</v>
      </c>
      <c r="E218" t="s">
        <v>11</v>
      </c>
      <c r="F218" t="s">
        <v>11</v>
      </c>
      <c r="G218">
        <v>1</v>
      </c>
      <c r="H218">
        <v>0</v>
      </c>
      <c r="I218" t="s">
        <v>510</v>
      </c>
      <c r="J218" t="s">
        <v>413</v>
      </c>
      <c r="K218" t="s">
        <v>413</v>
      </c>
      <c r="L218" t="s">
        <v>413</v>
      </c>
      <c r="M218" t="s">
        <v>413</v>
      </c>
      <c r="N218" t="s">
        <v>557</v>
      </c>
      <c r="O218" t="s">
        <v>412</v>
      </c>
      <c r="P218" t="s">
        <v>502</v>
      </c>
      <c r="Q218" t="s">
        <v>615</v>
      </c>
      <c r="R218" t="s">
        <v>558</v>
      </c>
      <c r="S218" t="s">
        <v>616</v>
      </c>
      <c r="T218" t="s">
        <v>559</v>
      </c>
      <c r="U218" t="s">
        <v>560</v>
      </c>
      <c r="V218">
        <v>2</v>
      </c>
      <c r="X218" t="str">
        <f t="shared" si="6"/>
        <v>02 Contributions</v>
      </c>
      <c r="Y218" s="5">
        <f t="shared" si="7"/>
        <v>22</v>
      </c>
    </row>
    <row r="219" spans="1:25" x14ac:dyDescent="0.25">
      <c r="A219">
        <v>2024</v>
      </c>
      <c r="B219" t="s">
        <v>514</v>
      </c>
      <c r="C219" t="s">
        <v>5</v>
      </c>
      <c r="D219" t="s">
        <v>203</v>
      </c>
      <c r="E219" t="s">
        <v>17</v>
      </c>
      <c r="F219" t="s">
        <v>17</v>
      </c>
      <c r="G219">
        <v>1</v>
      </c>
      <c r="H219">
        <v>189161.8995</v>
      </c>
      <c r="I219" t="s">
        <v>510</v>
      </c>
      <c r="J219" t="s">
        <v>422</v>
      </c>
      <c r="K219" t="s">
        <v>422</v>
      </c>
      <c r="L219" t="s">
        <v>422</v>
      </c>
      <c r="M219" t="s">
        <v>422</v>
      </c>
      <c r="N219" t="s">
        <v>565</v>
      </c>
      <c r="O219" t="s">
        <v>412</v>
      </c>
      <c r="P219" t="s">
        <v>502</v>
      </c>
      <c r="Q219" t="s">
        <v>615</v>
      </c>
      <c r="R219" t="s">
        <v>558</v>
      </c>
      <c r="S219" t="s">
        <v>616</v>
      </c>
      <c r="T219" t="s">
        <v>563</v>
      </c>
      <c r="U219" t="s">
        <v>560</v>
      </c>
      <c r="V219">
        <v>3</v>
      </c>
      <c r="X219" t="str">
        <f t="shared" si="6"/>
        <v>03 Investment Income</v>
      </c>
      <c r="Y219" s="5">
        <f t="shared" si="7"/>
        <v>23</v>
      </c>
    </row>
    <row r="220" spans="1:25" x14ac:dyDescent="0.25">
      <c r="A220">
        <v>2024</v>
      </c>
      <c r="B220" t="s">
        <v>514</v>
      </c>
      <c r="C220" t="s">
        <v>5</v>
      </c>
      <c r="D220" t="s">
        <v>459</v>
      </c>
      <c r="E220" t="s">
        <v>460</v>
      </c>
      <c r="F220" t="s">
        <v>460</v>
      </c>
      <c r="G220">
        <v>1</v>
      </c>
      <c r="H220">
        <v>0</v>
      </c>
      <c r="I220" t="s">
        <v>510</v>
      </c>
      <c r="J220" t="s">
        <v>422</v>
      </c>
      <c r="K220" t="s">
        <v>422</v>
      </c>
      <c r="L220" t="s">
        <v>422</v>
      </c>
      <c r="M220" t="s">
        <v>422</v>
      </c>
      <c r="N220" t="s">
        <v>565</v>
      </c>
      <c r="O220" t="s">
        <v>412</v>
      </c>
      <c r="P220" t="s">
        <v>502</v>
      </c>
      <c r="Q220" t="s">
        <v>615</v>
      </c>
      <c r="R220" t="s">
        <v>558</v>
      </c>
      <c r="S220" t="s">
        <v>616</v>
      </c>
      <c r="T220" t="s">
        <v>563</v>
      </c>
      <c r="U220" t="s">
        <v>566</v>
      </c>
      <c r="V220">
        <v>3</v>
      </c>
      <c r="X220" t="str">
        <f t="shared" si="6"/>
        <v>03 Investment Income</v>
      </c>
      <c r="Y220" s="5">
        <f t="shared" si="7"/>
        <v>23</v>
      </c>
    </row>
    <row r="221" spans="1:25" x14ac:dyDescent="0.25">
      <c r="A221">
        <v>2024</v>
      </c>
      <c r="B221" t="s">
        <v>514</v>
      </c>
      <c r="C221" t="s">
        <v>5</v>
      </c>
      <c r="D221" t="s">
        <v>204</v>
      </c>
      <c r="E221" t="s">
        <v>18</v>
      </c>
      <c r="F221" t="s">
        <v>18</v>
      </c>
      <c r="G221">
        <v>1</v>
      </c>
      <c r="H221">
        <v>140000</v>
      </c>
      <c r="I221" t="s">
        <v>510</v>
      </c>
      <c r="J221" t="s">
        <v>422</v>
      </c>
      <c r="K221" t="s">
        <v>422</v>
      </c>
      <c r="L221" t="s">
        <v>422</v>
      </c>
      <c r="M221" t="s">
        <v>422</v>
      </c>
      <c r="N221" t="s">
        <v>567</v>
      </c>
      <c r="O221" t="s">
        <v>412</v>
      </c>
      <c r="P221" t="s">
        <v>502</v>
      </c>
      <c r="Q221" t="s">
        <v>615</v>
      </c>
      <c r="R221" t="s">
        <v>558</v>
      </c>
      <c r="S221" t="s">
        <v>616</v>
      </c>
      <c r="T221" t="s">
        <v>563</v>
      </c>
      <c r="U221" t="s">
        <v>560</v>
      </c>
      <c r="V221">
        <v>3</v>
      </c>
      <c r="X221" t="str">
        <f t="shared" si="6"/>
        <v>03 Investment Income</v>
      </c>
      <c r="Y221" s="5">
        <f t="shared" si="7"/>
        <v>23</v>
      </c>
    </row>
    <row r="222" spans="1:25" x14ac:dyDescent="0.25">
      <c r="A222">
        <v>2024</v>
      </c>
      <c r="B222" t="s">
        <v>514</v>
      </c>
      <c r="C222" t="s">
        <v>5</v>
      </c>
      <c r="D222" t="s">
        <v>205</v>
      </c>
      <c r="E222" t="s">
        <v>19</v>
      </c>
      <c r="F222" t="s">
        <v>19</v>
      </c>
      <c r="G222">
        <v>1</v>
      </c>
      <c r="H222">
        <v>17000</v>
      </c>
      <c r="I222" t="s">
        <v>510</v>
      </c>
      <c r="J222" t="s">
        <v>422</v>
      </c>
      <c r="K222" t="s">
        <v>422</v>
      </c>
      <c r="L222" t="s">
        <v>422</v>
      </c>
      <c r="M222" t="s">
        <v>422</v>
      </c>
      <c r="N222" t="s">
        <v>567</v>
      </c>
      <c r="O222" t="s">
        <v>412</v>
      </c>
      <c r="P222" t="s">
        <v>502</v>
      </c>
      <c r="Q222" t="s">
        <v>615</v>
      </c>
      <c r="R222" t="s">
        <v>558</v>
      </c>
      <c r="S222" t="s">
        <v>616</v>
      </c>
      <c r="T222" t="s">
        <v>563</v>
      </c>
      <c r="U222" t="s">
        <v>560</v>
      </c>
      <c r="V222">
        <v>3</v>
      </c>
      <c r="X222" t="str">
        <f t="shared" si="6"/>
        <v>03 Investment Income</v>
      </c>
      <c r="Y222" s="5">
        <f t="shared" si="7"/>
        <v>23</v>
      </c>
    </row>
    <row r="223" spans="1:25" x14ac:dyDescent="0.25">
      <c r="A223">
        <v>2024</v>
      </c>
      <c r="B223" t="s">
        <v>514</v>
      </c>
      <c r="C223" t="s">
        <v>5</v>
      </c>
      <c r="D223" t="s">
        <v>206</v>
      </c>
      <c r="E223" t="s">
        <v>20</v>
      </c>
      <c r="F223" t="s">
        <v>20</v>
      </c>
      <c r="G223">
        <v>1</v>
      </c>
      <c r="H223">
        <v>35000</v>
      </c>
      <c r="I223" t="s">
        <v>510</v>
      </c>
      <c r="J223" t="s">
        <v>422</v>
      </c>
      <c r="K223" t="s">
        <v>422</v>
      </c>
      <c r="L223" t="s">
        <v>422</v>
      </c>
      <c r="M223" t="s">
        <v>422</v>
      </c>
      <c r="N223" t="s">
        <v>568</v>
      </c>
      <c r="O223" t="s">
        <v>423</v>
      </c>
      <c r="P223" t="s">
        <v>466</v>
      </c>
      <c r="Q223" t="s">
        <v>615</v>
      </c>
      <c r="R223" t="s">
        <v>558</v>
      </c>
      <c r="S223" t="s">
        <v>616</v>
      </c>
      <c r="T223" t="s">
        <v>563</v>
      </c>
      <c r="U223" t="s">
        <v>560</v>
      </c>
      <c r="V223">
        <v>3</v>
      </c>
      <c r="X223" t="str">
        <f t="shared" si="6"/>
        <v>03 Investment Income</v>
      </c>
      <c r="Y223" s="5">
        <f t="shared" si="7"/>
        <v>23</v>
      </c>
    </row>
    <row r="224" spans="1:25" x14ac:dyDescent="0.25">
      <c r="A224">
        <v>2024</v>
      </c>
      <c r="B224" t="s">
        <v>514</v>
      </c>
      <c r="C224" t="s">
        <v>5</v>
      </c>
      <c r="D224" t="s">
        <v>424</v>
      </c>
      <c r="E224" t="s">
        <v>21</v>
      </c>
      <c r="F224" t="s">
        <v>21</v>
      </c>
      <c r="G224">
        <v>1</v>
      </c>
      <c r="H224">
        <v>12010</v>
      </c>
      <c r="I224" t="s">
        <v>510</v>
      </c>
      <c r="J224" t="s">
        <v>422</v>
      </c>
      <c r="K224" t="s">
        <v>422</v>
      </c>
      <c r="L224" t="s">
        <v>422</v>
      </c>
      <c r="M224" t="s">
        <v>422</v>
      </c>
      <c r="N224" t="s">
        <v>569</v>
      </c>
      <c r="O224" t="s">
        <v>425</v>
      </c>
      <c r="P224" t="s">
        <v>473</v>
      </c>
      <c r="Q224" t="s">
        <v>615</v>
      </c>
      <c r="R224" t="s">
        <v>558</v>
      </c>
      <c r="S224" t="s">
        <v>616</v>
      </c>
      <c r="T224" t="s">
        <v>563</v>
      </c>
      <c r="U224" t="s">
        <v>560</v>
      </c>
      <c r="V224">
        <v>3</v>
      </c>
      <c r="X224" t="str">
        <f t="shared" si="6"/>
        <v>03 Investment Income</v>
      </c>
      <c r="Y224" s="5">
        <f t="shared" si="7"/>
        <v>23</v>
      </c>
    </row>
    <row r="225" spans="1:25" x14ac:dyDescent="0.25">
      <c r="A225">
        <v>2024</v>
      </c>
      <c r="B225" t="s">
        <v>514</v>
      </c>
      <c r="C225" t="s">
        <v>5</v>
      </c>
      <c r="D225" t="s">
        <v>418</v>
      </c>
      <c r="E225" t="s">
        <v>14</v>
      </c>
      <c r="F225" t="s">
        <v>14</v>
      </c>
      <c r="G225">
        <v>1</v>
      </c>
      <c r="H225">
        <v>68000</v>
      </c>
      <c r="I225" t="s">
        <v>510</v>
      </c>
      <c r="J225" t="s">
        <v>419</v>
      </c>
      <c r="K225" t="s">
        <v>419</v>
      </c>
      <c r="L225" t="s">
        <v>419</v>
      </c>
      <c r="M225" t="s">
        <v>419</v>
      </c>
      <c r="N225" t="s">
        <v>564</v>
      </c>
      <c r="O225" t="s">
        <v>412</v>
      </c>
      <c r="P225" t="s">
        <v>502</v>
      </c>
      <c r="Q225" t="s">
        <v>615</v>
      </c>
      <c r="R225" t="s">
        <v>558</v>
      </c>
      <c r="S225" t="s">
        <v>616</v>
      </c>
      <c r="T225" t="s">
        <v>563</v>
      </c>
      <c r="U225" t="s">
        <v>560</v>
      </c>
      <c r="V225">
        <v>4</v>
      </c>
      <c r="X225" t="str">
        <f t="shared" si="6"/>
        <v>04 Covenant Income</v>
      </c>
      <c r="Y225" s="5">
        <f t="shared" si="7"/>
        <v>24</v>
      </c>
    </row>
    <row r="226" spans="1:25" x14ac:dyDescent="0.25">
      <c r="A226">
        <v>2024</v>
      </c>
      <c r="B226" t="s">
        <v>514</v>
      </c>
      <c r="C226" t="s">
        <v>5</v>
      </c>
      <c r="D226" t="s">
        <v>420</v>
      </c>
      <c r="E226" t="s">
        <v>15</v>
      </c>
      <c r="F226" t="s">
        <v>15</v>
      </c>
      <c r="G226">
        <v>1</v>
      </c>
      <c r="H226">
        <v>28300</v>
      </c>
      <c r="I226" t="s">
        <v>510</v>
      </c>
      <c r="J226" t="s">
        <v>419</v>
      </c>
      <c r="K226" t="s">
        <v>419</v>
      </c>
      <c r="L226" t="s">
        <v>419</v>
      </c>
      <c r="M226" t="s">
        <v>419</v>
      </c>
      <c r="N226" t="s">
        <v>564</v>
      </c>
      <c r="O226" t="s">
        <v>416</v>
      </c>
      <c r="P226" t="s">
        <v>466</v>
      </c>
      <c r="Q226" t="s">
        <v>615</v>
      </c>
      <c r="R226" t="s">
        <v>558</v>
      </c>
      <c r="S226" t="s">
        <v>616</v>
      </c>
      <c r="T226" t="s">
        <v>563</v>
      </c>
      <c r="U226" t="s">
        <v>560</v>
      </c>
      <c r="V226">
        <v>4</v>
      </c>
      <c r="X226" t="str">
        <f t="shared" si="6"/>
        <v>04 Covenant Income</v>
      </c>
      <c r="Y226" s="5">
        <f t="shared" si="7"/>
        <v>24</v>
      </c>
    </row>
    <row r="227" spans="1:25" x14ac:dyDescent="0.25">
      <c r="A227">
        <v>2024</v>
      </c>
      <c r="B227" t="s">
        <v>514</v>
      </c>
      <c r="C227" t="s">
        <v>5</v>
      </c>
      <c r="D227" t="s">
        <v>421</v>
      </c>
      <c r="E227" t="s">
        <v>16</v>
      </c>
      <c r="F227" t="s">
        <v>16</v>
      </c>
      <c r="G227">
        <v>1</v>
      </c>
      <c r="H227">
        <v>100000</v>
      </c>
      <c r="I227" t="s">
        <v>510</v>
      </c>
      <c r="J227" t="s">
        <v>419</v>
      </c>
      <c r="K227" t="s">
        <v>419</v>
      </c>
      <c r="L227" t="s">
        <v>419</v>
      </c>
      <c r="M227" t="s">
        <v>419</v>
      </c>
      <c r="N227" t="s">
        <v>564</v>
      </c>
      <c r="O227" t="s">
        <v>416</v>
      </c>
      <c r="P227" t="s">
        <v>466</v>
      </c>
      <c r="Q227" t="s">
        <v>615</v>
      </c>
      <c r="R227" t="s">
        <v>558</v>
      </c>
      <c r="S227" t="s">
        <v>616</v>
      </c>
      <c r="T227" t="s">
        <v>563</v>
      </c>
      <c r="U227" t="s">
        <v>560</v>
      </c>
      <c r="V227">
        <v>4</v>
      </c>
      <c r="X227" t="str">
        <f t="shared" si="6"/>
        <v>04 Covenant Income</v>
      </c>
      <c r="Y227" s="5">
        <f t="shared" si="7"/>
        <v>24</v>
      </c>
    </row>
    <row r="228" spans="1:25" x14ac:dyDescent="0.25">
      <c r="A228">
        <v>2024</v>
      </c>
      <c r="B228" t="s">
        <v>514</v>
      </c>
      <c r="C228" t="s">
        <v>5</v>
      </c>
      <c r="D228" t="s">
        <v>207</v>
      </c>
      <c r="E228" t="s">
        <v>22</v>
      </c>
      <c r="F228" t="s">
        <v>22</v>
      </c>
      <c r="G228">
        <v>1</v>
      </c>
      <c r="H228">
        <v>10000</v>
      </c>
      <c r="I228" t="s">
        <v>510</v>
      </c>
      <c r="J228" t="s">
        <v>426</v>
      </c>
      <c r="K228" t="s">
        <v>426</v>
      </c>
      <c r="L228" t="s">
        <v>426</v>
      </c>
      <c r="M228" t="s">
        <v>426</v>
      </c>
      <c r="N228" t="s">
        <v>570</v>
      </c>
      <c r="O228" t="s">
        <v>412</v>
      </c>
      <c r="P228" t="s">
        <v>502</v>
      </c>
      <c r="Q228" t="s">
        <v>615</v>
      </c>
      <c r="R228" t="s">
        <v>558</v>
      </c>
      <c r="S228" t="s">
        <v>616</v>
      </c>
      <c r="T228" t="s">
        <v>563</v>
      </c>
      <c r="U228" t="s">
        <v>560</v>
      </c>
      <c r="V228">
        <v>5</v>
      </c>
      <c r="X228" t="str">
        <f t="shared" si="6"/>
        <v>05 Other Income</v>
      </c>
      <c r="Y228" s="5">
        <f t="shared" si="7"/>
        <v>25</v>
      </c>
    </row>
    <row r="229" spans="1:25" x14ac:dyDescent="0.25">
      <c r="A229">
        <v>2024</v>
      </c>
      <c r="B229" t="s">
        <v>514</v>
      </c>
      <c r="C229" t="s">
        <v>5</v>
      </c>
      <c r="D229" t="s">
        <v>208</v>
      </c>
      <c r="E229" t="s">
        <v>23</v>
      </c>
      <c r="F229" t="s">
        <v>23</v>
      </c>
      <c r="G229">
        <v>1</v>
      </c>
      <c r="H229">
        <v>3000</v>
      </c>
      <c r="I229" t="s">
        <v>510</v>
      </c>
      <c r="J229" t="s">
        <v>426</v>
      </c>
      <c r="K229" t="s">
        <v>426</v>
      </c>
      <c r="L229" t="s">
        <v>426</v>
      </c>
      <c r="M229" t="s">
        <v>426</v>
      </c>
      <c r="N229" t="s">
        <v>570</v>
      </c>
      <c r="O229" t="s">
        <v>412</v>
      </c>
      <c r="P229" t="s">
        <v>502</v>
      </c>
      <c r="Q229" t="s">
        <v>615</v>
      </c>
      <c r="R229" t="s">
        <v>558</v>
      </c>
      <c r="S229" t="s">
        <v>616</v>
      </c>
      <c r="T229" t="s">
        <v>563</v>
      </c>
      <c r="U229" t="s">
        <v>560</v>
      </c>
      <c r="V229">
        <v>5</v>
      </c>
      <c r="X229" t="str">
        <f t="shared" si="6"/>
        <v>05 Other Income</v>
      </c>
      <c r="Y229" s="5">
        <f t="shared" si="7"/>
        <v>25</v>
      </c>
    </row>
    <row r="230" spans="1:25" x14ac:dyDescent="0.25">
      <c r="A230">
        <v>2024</v>
      </c>
      <c r="B230" t="s">
        <v>514</v>
      </c>
      <c r="C230" t="s">
        <v>5</v>
      </c>
      <c r="D230" t="s">
        <v>209</v>
      </c>
      <c r="E230" t="s">
        <v>24</v>
      </c>
      <c r="F230" t="s">
        <v>24</v>
      </c>
      <c r="G230">
        <v>1</v>
      </c>
      <c r="H230">
        <v>18000</v>
      </c>
      <c r="I230" t="s">
        <v>510</v>
      </c>
      <c r="J230" t="s">
        <v>426</v>
      </c>
      <c r="K230" t="s">
        <v>426</v>
      </c>
      <c r="L230" t="s">
        <v>426</v>
      </c>
      <c r="M230" t="s">
        <v>426</v>
      </c>
      <c r="N230" t="s">
        <v>570</v>
      </c>
      <c r="O230" t="s">
        <v>412</v>
      </c>
      <c r="P230" t="s">
        <v>502</v>
      </c>
      <c r="Q230" t="s">
        <v>615</v>
      </c>
      <c r="R230" t="s">
        <v>558</v>
      </c>
      <c r="S230" t="s">
        <v>616</v>
      </c>
      <c r="T230" t="s">
        <v>563</v>
      </c>
      <c r="U230" t="s">
        <v>560</v>
      </c>
      <c r="V230">
        <v>5</v>
      </c>
      <c r="X230" t="str">
        <f t="shared" si="6"/>
        <v>05 Other Income</v>
      </c>
      <c r="Y230" s="5">
        <f t="shared" si="7"/>
        <v>25</v>
      </c>
    </row>
    <row r="231" spans="1:25" x14ac:dyDescent="0.25">
      <c r="A231">
        <v>2024</v>
      </c>
      <c r="B231" t="s">
        <v>514</v>
      </c>
      <c r="C231" t="s">
        <v>5</v>
      </c>
      <c r="D231" t="s">
        <v>210</v>
      </c>
      <c r="E231" t="s">
        <v>211</v>
      </c>
      <c r="F231" t="s">
        <v>211</v>
      </c>
      <c r="G231">
        <v>1</v>
      </c>
      <c r="H231">
        <v>1100</v>
      </c>
      <c r="I231" t="s">
        <v>510</v>
      </c>
      <c r="J231" t="s">
        <v>426</v>
      </c>
      <c r="K231" t="s">
        <v>426</v>
      </c>
      <c r="L231" t="s">
        <v>426</v>
      </c>
      <c r="M231" t="s">
        <v>426</v>
      </c>
      <c r="N231" t="s">
        <v>570</v>
      </c>
      <c r="O231" t="s">
        <v>412</v>
      </c>
      <c r="P231" t="s">
        <v>502</v>
      </c>
      <c r="Q231" t="s">
        <v>615</v>
      </c>
      <c r="R231" t="s">
        <v>558</v>
      </c>
      <c r="S231" t="s">
        <v>616</v>
      </c>
      <c r="T231" t="s">
        <v>563</v>
      </c>
      <c r="U231" t="s">
        <v>560</v>
      </c>
      <c r="V231">
        <v>5</v>
      </c>
      <c r="X231" t="str">
        <f t="shared" si="6"/>
        <v>05 Other Income</v>
      </c>
      <c r="Y231" s="5">
        <f t="shared" si="7"/>
        <v>25</v>
      </c>
    </row>
    <row r="232" spans="1:25" x14ac:dyDescent="0.25">
      <c r="A232">
        <v>2024</v>
      </c>
      <c r="B232" t="s">
        <v>514</v>
      </c>
      <c r="C232" t="s">
        <v>5</v>
      </c>
      <c r="D232" t="s">
        <v>212</v>
      </c>
      <c r="E232" t="s">
        <v>25</v>
      </c>
      <c r="F232" t="s">
        <v>25</v>
      </c>
      <c r="G232">
        <v>1</v>
      </c>
      <c r="H232">
        <v>1000</v>
      </c>
      <c r="I232" t="s">
        <v>510</v>
      </c>
      <c r="J232" t="s">
        <v>426</v>
      </c>
      <c r="K232" t="s">
        <v>426</v>
      </c>
      <c r="L232" t="s">
        <v>426</v>
      </c>
      <c r="M232" t="s">
        <v>426</v>
      </c>
      <c r="N232" t="s">
        <v>570</v>
      </c>
      <c r="O232" t="s">
        <v>427</v>
      </c>
      <c r="P232" t="s">
        <v>502</v>
      </c>
      <c r="Q232" t="s">
        <v>615</v>
      </c>
      <c r="R232" t="s">
        <v>558</v>
      </c>
      <c r="S232" t="s">
        <v>616</v>
      </c>
      <c r="T232" t="s">
        <v>563</v>
      </c>
      <c r="U232" t="s">
        <v>560</v>
      </c>
      <c r="V232">
        <v>5</v>
      </c>
      <c r="X232" t="str">
        <f t="shared" si="6"/>
        <v>05 Other Income</v>
      </c>
      <c r="Y232" s="5">
        <f t="shared" si="7"/>
        <v>25</v>
      </c>
    </row>
    <row r="233" spans="1:25" x14ac:dyDescent="0.25">
      <c r="A233">
        <v>2024</v>
      </c>
      <c r="B233" t="s">
        <v>514</v>
      </c>
      <c r="C233" t="s">
        <v>5</v>
      </c>
      <c r="D233" t="s">
        <v>213</v>
      </c>
      <c r="E233" t="s">
        <v>214</v>
      </c>
      <c r="F233" t="s">
        <v>214</v>
      </c>
      <c r="G233">
        <v>1</v>
      </c>
      <c r="H233">
        <v>5000</v>
      </c>
      <c r="I233" t="s">
        <v>510</v>
      </c>
      <c r="J233" t="s">
        <v>426</v>
      </c>
      <c r="K233" t="s">
        <v>426</v>
      </c>
      <c r="L233" t="s">
        <v>426</v>
      </c>
      <c r="M233" t="s">
        <v>426</v>
      </c>
      <c r="N233" t="s">
        <v>570</v>
      </c>
      <c r="O233" t="s">
        <v>461</v>
      </c>
      <c r="P233" t="s">
        <v>502</v>
      </c>
      <c r="Q233" t="s">
        <v>615</v>
      </c>
      <c r="R233" t="s">
        <v>558</v>
      </c>
      <c r="S233" t="s">
        <v>616</v>
      </c>
      <c r="T233" t="s">
        <v>563</v>
      </c>
      <c r="U233" t="s">
        <v>560</v>
      </c>
      <c r="V233">
        <v>5</v>
      </c>
      <c r="X233" t="str">
        <f t="shared" si="6"/>
        <v>05 Other Income</v>
      </c>
      <c r="Y233" s="5">
        <f t="shared" si="7"/>
        <v>25</v>
      </c>
    </row>
    <row r="234" spans="1:25" x14ac:dyDescent="0.25">
      <c r="A234">
        <v>2024</v>
      </c>
      <c r="B234" t="s">
        <v>514</v>
      </c>
      <c r="C234" t="s">
        <v>26</v>
      </c>
      <c r="D234" t="s">
        <v>215</v>
      </c>
      <c r="E234" t="s">
        <v>462</v>
      </c>
      <c r="F234" t="s">
        <v>462</v>
      </c>
      <c r="G234">
        <v>1</v>
      </c>
      <c r="H234">
        <v>-18000</v>
      </c>
      <c r="I234" t="s">
        <v>510</v>
      </c>
      <c r="J234" t="s">
        <v>439</v>
      </c>
      <c r="K234" t="s">
        <v>439</v>
      </c>
      <c r="L234" t="s">
        <v>439</v>
      </c>
      <c r="M234" t="s">
        <v>597</v>
      </c>
      <c r="N234" t="s">
        <v>598</v>
      </c>
      <c r="O234" t="s">
        <v>412</v>
      </c>
      <c r="P234" t="s">
        <v>473</v>
      </c>
      <c r="Q234" t="s">
        <v>615</v>
      </c>
      <c r="R234" t="s">
        <v>574</v>
      </c>
      <c r="S234" t="s">
        <v>575</v>
      </c>
      <c r="T234" t="s">
        <v>563</v>
      </c>
      <c r="U234" t="s">
        <v>560</v>
      </c>
      <c r="V234">
        <v>6</v>
      </c>
      <c r="X234" t="str">
        <f t="shared" si="6"/>
        <v>07 Worship &amp; Arts</v>
      </c>
      <c r="Y234" s="5">
        <f t="shared" si="7"/>
        <v>26</v>
      </c>
    </row>
    <row r="235" spans="1:25" x14ac:dyDescent="0.25">
      <c r="A235">
        <v>2024</v>
      </c>
      <c r="B235" t="s">
        <v>514</v>
      </c>
      <c r="C235" t="s">
        <v>26</v>
      </c>
      <c r="D235" t="s">
        <v>216</v>
      </c>
      <c r="E235" t="s">
        <v>142</v>
      </c>
      <c r="F235" t="s">
        <v>142</v>
      </c>
      <c r="G235">
        <v>1</v>
      </c>
      <c r="H235">
        <v>-200</v>
      </c>
      <c r="I235" t="s">
        <v>510</v>
      </c>
      <c r="J235" t="s">
        <v>439</v>
      </c>
      <c r="K235" t="s">
        <v>439</v>
      </c>
      <c r="L235" t="s">
        <v>439</v>
      </c>
      <c r="M235" t="s">
        <v>597</v>
      </c>
      <c r="N235" t="s">
        <v>598</v>
      </c>
      <c r="O235" t="s">
        <v>412</v>
      </c>
      <c r="P235" t="s">
        <v>502</v>
      </c>
      <c r="Q235" t="s">
        <v>615</v>
      </c>
      <c r="R235" t="s">
        <v>558</v>
      </c>
      <c r="S235" t="s">
        <v>616</v>
      </c>
      <c r="T235" t="s">
        <v>559</v>
      </c>
      <c r="U235" t="s">
        <v>560</v>
      </c>
      <c r="V235">
        <v>6</v>
      </c>
      <c r="X235" t="str">
        <f t="shared" si="6"/>
        <v>07 Worship &amp; Arts</v>
      </c>
      <c r="Y235" s="5">
        <f t="shared" si="7"/>
        <v>26</v>
      </c>
    </row>
    <row r="236" spans="1:25" x14ac:dyDescent="0.25">
      <c r="A236">
        <v>2024</v>
      </c>
      <c r="B236" t="s">
        <v>514</v>
      </c>
      <c r="C236" t="s">
        <v>26</v>
      </c>
      <c r="D236" t="s">
        <v>217</v>
      </c>
      <c r="E236" t="s">
        <v>143</v>
      </c>
      <c r="F236" t="s">
        <v>143</v>
      </c>
      <c r="G236">
        <v>1</v>
      </c>
      <c r="H236">
        <v>-700</v>
      </c>
      <c r="I236" t="s">
        <v>510</v>
      </c>
      <c r="J236" t="s">
        <v>439</v>
      </c>
      <c r="K236" t="s">
        <v>439</v>
      </c>
      <c r="L236" t="s">
        <v>439</v>
      </c>
      <c r="M236" t="s">
        <v>597</v>
      </c>
      <c r="N236" t="s">
        <v>598</v>
      </c>
      <c r="O236" t="s">
        <v>412</v>
      </c>
      <c r="P236" t="s">
        <v>502</v>
      </c>
      <c r="Q236" t="s">
        <v>615</v>
      </c>
      <c r="R236" t="s">
        <v>558</v>
      </c>
      <c r="S236" t="s">
        <v>616</v>
      </c>
      <c r="T236" t="s">
        <v>559</v>
      </c>
      <c r="U236" t="s">
        <v>560</v>
      </c>
      <c r="V236">
        <v>6</v>
      </c>
      <c r="X236" t="str">
        <f t="shared" si="6"/>
        <v>07 Worship &amp; Arts</v>
      </c>
      <c r="Y236" s="5">
        <f t="shared" si="7"/>
        <v>26</v>
      </c>
    </row>
    <row r="237" spans="1:25" x14ac:dyDescent="0.25">
      <c r="A237">
        <v>2024</v>
      </c>
      <c r="B237" t="s">
        <v>514</v>
      </c>
      <c r="C237" t="s">
        <v>26</v>
      </c>
      <c r="D237" t="s">
        <v>218</v>
      </c>
      <c r="E237" t="s">
        <v>144</v>
      </c>
      <c r="F237" t="s">
        <v>144</v>
      </c>
      <c r="G237">
        <v>1</v>
      </c>
      <c r="H237">
        <v>-12000</v>
      </c>
      <c r="I237" t="s">
        <v>510</v>
      </c>
      <c r="J237" t="s">
        <v>439</v>
      </c>
      <c r="K237" t="s">
        <v>439</v>
      </c>
      <c r="L237" t="s">
        <v>439</v>
      </c>
      <c r="M237" t="s">
        <v>597</v>
      </c>
      <c r="N237" t="s">
        <v>598</v>
      </c>
      <c r="O237" t="s">
        <v>412</v>
      </c>
      <c r="P237" t="s">
        <v>502</v>
      </c>
      <c r="Q237" t="s">
        <v>615</v>
      </c>
      <c r="R237" t="s">
        <v>558</v>
      </c>
      <c r="S237" t="s">
        <v>616</v>
      </c>
      <c r="T237" t="s">
        <v>559</v>
      </c>
      <c r="U237" t="s">
        <v>560</v>
      </c>
      <c r="V237">
        <v>6</v>
      </c>
      <c r="X237" t="str">
        <f t="shared" si="6"/>
        <v>07 Worship &amp; Arts</v>
      </c>
      <c r="Y237" s="5">
        <f t="shared" si="7"/>
        <v>26</v>
      </c>
    </row>
    <row r="238" spans="1:25" x14ac:dyDescent="0.25">
      <c r="A238">
        <v>2024</v>
      </c>
      <c r="B238" t="s">
        <v>514</v>
      </c>
      <c r="C238" t="s">
        <v>26</v>
      </c>
      <c r="D238" t="s">
        <v>219</v>
      </c>
      <c r="E238" t="s">
        <v>145</v>
      </c>
      <c r="F238" t="s">
        <v>145</v>
      </c>
      <c r="G238">
        <v>1</v>
      </c>
      <c r="H238">
        <v>-3600</v>
      </c>
      <c r="I238" t="s">
        <v>510</v>
      </c>
      <c r="J238" t="s">
        <v>439</v>
      </c>
      <c r="K238" t="s">
        <v>439</v>
      </c>
      <c r="L238" t="s">
        <v>439</v>
      </c>
      <c r="M238" t="s">
        <v>597</v>
      </c>
      <c r="N238" t="s">
        <v>598</v>
      </c>
      <c r="O238" t="s">
        <v>412</v>
      </c>
      <c r="P238" t="s">
        <v>502</v>
      </c>
      <c r="Q238" t="s">
        <v>615</v>
      </c>
      <c r="R238" t="s">
        <v>558</v>
      </c>
      <c r="S238" t="s">
        <v>616</v>
      </c>
      <c r="T238" t="s">
        <v>559</v>
      </c>
      <c r="U238" t="s">
        <v>560</v>
      </c>
      <c r="V238">
        <v>6</v>
      </c>
      <c r="X238" t="str">
        <f t="shared" si="6"/>
        <v>07 Worship &amp; Arts</v>
      </c>
      <c r="Y238" s="5">
        <f t="shared" si="7"/>
        <v>26</v>
      </c>
    </row>
    <row r="239" spans="1:25" x14ac:dyDescent="0.25">
      <c r="A239">
        <v>2024</v>
      </c>
      <c r="B239" t="s">
        <v>514</v>
      </c>
      <c r="C239" t="s">
        <v>26</v>
      </c>
      <c r="D239" t="s">
        <v>220</v>
      </c>
      <c r="E239" t="s">
        <v>146</v>
      </c>
      <c r="F239" t="s">
        <v>146</v>
      </c>
      <c r="G239">
        <v>1</v>
      </c>
      <c r="H239">
        <v>-200</v>
      </c>
      <c r="I239" t="s">
        <v>510</v>
      </c>
      <c r="J239" t="s">
        <v>439</v>
      </c>
      <c r="K239" t="s">
        <v>439</v>
      </c>
      <c r="L239" t="s">
        <v>439</v>
      </c>
      <c r="M239" t="s">
        <v>597</v>
      </c>
      <c r="N239" t="s">
        <v>598</v>
      </c>
      <c r="O239" t="s">
        <v>412</v>
      </c>
      <c r="P239" t="s">
        <v>502</v>
      </c>
      <c r="Q239" t="s">
        <v>615</v>
      </c>
      <c r="R239" t="s">
        <v>558</v>
      </c>
      <c r="S239" t="s">
        <v>616</v>
      </c>
      <c r="T239" t="s">
        <v>559</v>
      </c>
      <c r="U239" t="s">
        <v>560</v>
      </c>
      <c r="V239">
        <v>6</v>
      </c>
      <c r="X239" t="str">
        <f t="shared" si="6"/>
        <v>07 Worship &amp; Arts</v>
      </c>
      <c r="Y239" s="5">
        <f t="shared" si="7"/>
        <v>26</v>
      </c>
    </row>
    <row r="240" spans="1:25" x14ac:dyDescent="0.25">
      <c r="A240">
        <v>2024</v>
      </c>
      <c r="B240" t="s">
        <v>514</v>
      </c>
      <c r="C240" t="s">
        <v>26</v>
      </c>
      <c r="D240" t="s">
        <v>221</v>
      </c>
      <c r="E240" t="s">
        <v>147</v>
      </c>
      <c r="F240" t="s">
        <v>147</v>
      </c>
      <c r="G240">
        <v>1</v>
      </c>
      <c r="H240">
        <v>-200</v>
      </c>
      <c r="I240" t="s">
        <v>510</v>
      </c>
      <c r="J240" t="s">
        <v>439</v>
      </c>
      <c r="K240" t="s">
        <v>439</v>
      </c>
      <c r="L240" t="s">
        <v>439</v>
      </c>
      <c r="M240" t="s">
        <v>597</v>
      </c>
      <c r="N240" t="s">
        <v>598</v>
      </c>
      <c r="O240" t="s">
        <v>412</v>
      </c>
      <c r="P240" t="s">
        <v>502</v>
      </c>
      <c r="Q240" t="s">
        <v>615</v>
      </c>
      <c r="R240" t="s">
        <v>558</v>
      </c>
      <c r="S240" t="s">
        <v>616</v>
      </c>
      <c r="T240" t="s">
        <v>559</v>
      </c>
      <c r="U240" t="s">
        <v>560</v>
      </c>
      <c r="V240">
        <v>6</v>
      </c>
      <c r="X240" t="str">
        <f t="shared" si="6"/>
        <v>07 Worship &amp; Arts</v>
      </c>
      <c r="Y240" s="5">
        <f t="shared" si="7"/>
        <v>26</v>
      </c>
    </row>
    <row r="241" spans="1:25" x14ac:dyDescent="0.25">
      <c r="A241">
        <v>2024</v>
      </c>
      <c r="B241" t="s">
        <v>514</v>
      </c>
      <c r="C241" t="s">
        <v>26</v>
      </c>
      <c r="D241" t="s">
        <v>222</v>
      </c>
      <c r="E241" t="s">
        <v>148</v>
      </c>
      <c r="F241" t="s">
        <v>148</v>
      </c>
      <c r="G241">
        <v>1</v>
      </c>
      <c r="H241">
        <v>-1000</v>
      </c>
      <c r="I241" t="s">
        <v>510</v>
      </c>
      <c r="J241" t="s">
        <v>439</v>
      </c>
      <c r="K241" t="s">
        <v>439</v>
      </c>
      <c r="L241" t="s">
        <v>439</v>
      </c>
      <c r="M241" t="s">
        <v>597</v>
      </c>
      <c r="N241" t="s">
        <v>598</v>
      </c>
      <c r="O241" t="s">
        <v>412</v>
      </c>
      <c r="P241" t="s">
        <v>502</v>
      </c>
      <c r="Q241" t="s">
        <v>615</v>
      </c>
      <c r="R241" t="s">
        <v>558</v>
      </c>
      <c r="S241" t="s">
        <v>616</v>
      </c>
      <c r="T241" t="s">
        <v>559</v>
      </c>
      <c r="U241" t="s">
        <v>560</v>
      </c>
      <c r="V241">
        <v>6</v>
      </c>
      <c r="X241" t="str">
        <f t="shared" si="6"/>
        <v>07 Worship &amp; Arts</v>
      </c>
      <c r="Y241" s="5">
        <f t="shared" si="7"/>
        <v>26</v>
      </c>
    </row>
    <row r="242" spans="1:25" x14ac:dyDescent="0.25">
      <c r="A242">
        <v>2024</v>
      </c>
      <c r="B242" t="s">
        <v>514</v>
      </c>
      <c r="C242" t="s">
        <v>26</v>
      </c>
      <c r="D242" t="s">
        <v>223</v>
      </c>
      <c r="E242" t="s">
        <v>149</v>
      </c>
      <c r="F242" t="s">
        <v>149</v>
      </c>
      <c r="G242">
        <v>1</v>
      </c>
      <c r="H242">
        <v>-200</v>
      </c>
      <c r="I242" t="s">
        <v>510</v>
      </c>
      <c r="J242" t="s">
        <v>439</v>
      </c>
      <c r="K242" t="s">
        <v>439</v>
      </c>
      <c r="L242" t="s">
        <v>439</v>
      </c>
      <c r="M242" t="s">
        <v>597</v>
      </c>
      <c r="N242" t="s">
        <v>598</v>
      </c>
      <c r="O242" t="s">
        <v>412</v>
      </c>
      <c r="P242" t="s">
        <v>502</v>
      </c>
      <c r="Q242" t="s">
        <v>615</v>
      </c>
      <c r="R242" t="s">
        <v>558</v>
      </c>
      <c r="S242" t="s">
        <v>616</v>
      </c>
      <c r="T242" t="s">
        <v>559</v>
      </c>
      <c r="U242" t="s">
        <v>560</v>
      </c>
      <c r="V242">
        <v>6</v>
      </c>
      <c r="X242" t="str">
        <f t="shared" si="6"/>
        <v>07 Worship &amp; Arts</v>
      </c>
      <c r="Y242" s="5">
        <f t="shared" si="7"/>
        <v>26</v>
      </c>
    </row>
    <row r="243" spans="1:25" x14ac:dyDescent="0.25">
      <c r="A243">
        <v>2024</v>
      </c>
      <c r="B243" t="s">
        <v>514</v>
      </c>
      <c r="C243" t="s">
        <v>26</v>
      </c>
      <c r="D243" t="s">
        <v>224</v>
      </c>
      <c r="E243" t="s">
        <v>150</v>
      </c>
      <c r="F243" t="s">
        <v>150</v>
      </c>
      <c r="G243">
        <v>1</v>
      </c>
      <c r="H243">
        <v>-200</v>
      </c>
      <c r="I243" t="s">
        <v>510</v>
      </c>
      <c r="J243" t="s">
        <v>439</v>
      </c>
      <c r="K243" t="s">
        <v>439</v>
      </c>
      <c r="L243" t="s">
        <v>439</v>
      </c>
      <c r="M243" t="s">
        <v>597</v>
      </c>
      <c r="N243" t="s">
        <v>598</v>
      </c>
      <c r="O243" t="s">
        <v>412</v>
      </c>
      <c r="P243" t="s">
        <v>502</v>
      </c>
      <c r="Q243" t="s">
        <v>615</v>
      </c>
      <c r="R243" t="s">
        <v>558</v>
      </c>
      <c r="S243" t="s">
        <v>616</v>
      </c>
      <c r="T243" t="s">
        <v>559</v>
      </c>
      <c r="U243" t="s">
        <v>560</v>
      </c>
      <c r="V243">
        <v>6</v>
      </c>
      <c r="X243" t="str">
        <f t="shared" si="6"/>
        <v>07 Worship &amp; Arts</v>
      </c>
      <c r="Y243" s="5">
        <f t="shared" si="7"/>
        <v>26</v>
      </c>
    </row>
    <row r="244" spans="1:25" x14ac:dyDescent="0.25">
      <c r="A244">
        <v>2024</v>
      </c>
      <c r="B244" t="s">
        <v>514</v>
      </c>
      <c r="C244" t="s">
        <v>26</v>
      </c>
      <c r="D244" t="s">
        <v>225</v>
      </c>
      <c r="E244" t="s">
        <v>151</v>
      </c>
      <c r="F244" t="s">
        <v>151</v>
      </c>
      <c r="G244">
        <v>1</v>
      </c>
      <c r="H244">
        <v>-200</v>
      </c>
      <c r="I244" t="s">
        <v>510</v>
      </c>
      <c r="J244" t="s">
        <v>439</v>
      </c>
      <c r="K244" t="s">
        <v>439</v>
      </c>
      <c r="L244" t="s">
        <v>439</v>
      </c>
      <c r="M244" t="s">
        <v>597</v>
      </c>
      <c r="N244" t="s">
        <v>598</v>
      </c>
      <c r="O244" t="s">
        <v>412</v>
      </c>
      <c r="P244" t="s">
        <v>502</v>
      </c>
      <c r="Q244" t="s">
        <v>615</v>
      </c>
      <c r="R244" t="s">
        <v>558</v>
      </c>
      <c r="S244" t="s">
        <v>616</v>
      </c>
      <c r="T244" t="s">
        <v>559</v>
      </c>
      <c r="U244" t="s">
        <v>560</v>
      </c>
      <c r="V244">
        <v>6</v>
      </c>
      <c r="X244" t="str">
        <f t="shared" si="6"/>
        <v>07 Worship &amp; Arts</v>
      </c>
      <c r="Y244" s="5">
        <f t="shared" si="7"/>
        <v>26</v>
      </c>
    </row>
    <row r="245" spans="1:25" x14ac:dyDescent="0.25">
      <c r="A245">
        <v>2024</v>
      </c>
      <c r="B245" t="s">
        <v>514</v>
      </c>
      <c r="C245" t="s">
        <v>26</v>
      </c>
      <c r="D245" t="s">
        <v>226</v>
      </c>
      <c r="E245" t="s">
        <v>152</v>
      </c>
      <c r="F245" t="s">
        <v>152</v>
      </c>
      <c r="G245">
        <v>1</v>
      </c>
      <c r="H245">
        <v>-2400</v>
      </c>
      <c r="I245" t="s">
        <v>510</v>
      </c>
      <c r="J245" t="s">
        <v>439</v>
      </c>
      <c r="K245" t="s">
        <v>439</v>
      </c>
      <c r="L245" t="s">
        <v>439</v>
      </c>
      <c r="M245" t="s">
        <v>597</v>
      </c>
      <c r="N245" t="s">
        <v>598</v>
      </c>
      <c r="O245" t="s">
        <v>412</v>
      </c>
      <c r="P245" t="s">
        <v>502</v>
      </c>
      <c r="Q245" t="s">
        <v>615</v>
      </c>
      <c r="R245" t="s">
        <v>558</v>
      </c>
      <c r="S245" t="s">
        <v>616</v>
      </c>
      <c r="T245" t="s">
        <v>559</v>
      </c>
      <c r="U245" t="s">
        <v>560</v>
      </c>
      <c r="V245">
        <v>6</v>
      </c>
      <c r="X245" t="str">
        <f t="shared" si="6"/>
        <v>07 Worship &amp; Arts</v>
      </c>
      <c r="Y245" s="5">
        <f t="shared" si="7"/>
        <v>26</v>
      </c>
    </row>
    <row r="246" spans="1:25" x14ac:dyDescent="0.25">
      <c r="A246">
        <v>2024</v>
      </c>
      <c r="B246" t="s">
        <v>514</v>
      </c>
      <c r="C246" t="s">
        <v>26</v>
      </c>
      <c r="D246" t="s">
        <v>227</v>
      </c>
      <c r="E246" t="s">
        <v>153</v>
      </c>
      <c r="F246" t="s">
        <v>153</v>
      </c>
      <c r="G246">
        <v>1</v>
      </c>
      <c r="H246">
        <v>-300</v>
      </c>
      <c r="I246" t="s">
        <v>510</v>
      </c>
      <c r="J246" t="s">
        <v>439</v>
      </c>
      <c r="K246" t="s">
        <v>439</v>
      </c>
      <c r="L246" t="s">
        <v>439</v>
      </c>
      <c r="M246" t="s">
        <v>597</v>
      </c>
      <c r="N246" t="s">
        <v>598</v>
      </c>
      <c r="O246" t="s">
        <v>412</v>
      </c>
      <c r="P246" t="s">
        <v>502</v>
      </c>
      <c r="Q246" t="s">
        <v>615</v>
      </c>
      <c r="R246" t="s">
        <v>558</v>
      </c>
      <c r="S246" t="s">
        <v>616</v>
      </c>
      <c r="T246" t="s">
        <v>559</v>
      </c>
      <c r="U246" t="s">
        <v>560</v>
      </c>
      <c r="V246">
        <v>6</v>
      </c>
      <c r="X246" t="str">
        <f t="shared" si="6"/>
        <v>07 Worship &amp; Arts</v>
      </c>
      <c r="Y246" s="5">
        <f t="shared" si="7"/>
        <v>26</v>
      </c>
    </row>
    <row r="247" spans="1:25" x14ac:dyDescent="0.25">
      <c r="A247">
        <v>2024</v>
      </c>
      <c r="B247" t="s">
        <v>514</v>
      </c>
      <c r="C247" t="s">
        <v>26</v>
      </c>
      <c r="D247" t="s">
        <v>228</v>
      </c>
      <c r="E247" t="s">
        <v>154</v>
      </c>
      <c r="F247" t="s">
        <v>154</v>
      </c>
      <c r="G247">
        <v>1</v>
      </c>
      <c r="H247">
        <v>-200</v>
      </c>
      <c r="I247" t="s">
        <v>510</v>
      </c>
      <c r="J247" t="s">
        <v>439</v>
      </c>
      <c r="K247" t="s">
        <v>439</v>
      </c>
      <c r="L247" t="s">
        <v>439</v>
      </c>
      <c r="M247" t="s">
        <v>597</v>
      </c>
      <c r="N247" t="s">
        <v>598</v>
      </c>
      <c r="O247" t="s">
        <v>412</v>
      </c>
      <c r="P247" t="s">
        <v>502</v>
      </c>
      <c r="Q247" t="s">
        <v>615</v>
      </c>
      <c r="R247" t="s">
        <v>558</v>
      </c>
      <c r="S247" t="s">
        <v>616</v>
      </c>
      <c r="T247" t="s">
        <v>559</v>
      </c>
      <c r="U247" t="s">
        <v>560</v>
      </c>
      <c r="V247">
        <v>6</v>
      </c>
      <c r="X247" t="str">
        <f t="shared" si="6"/>
        <v>07 Worship &amp; Arts</v>
      </c>
      <c r="Y247" s="5">
        <f t="shared" si="7"/>
        <v>26</v>
      </c>
    </row>
    <row r="248" spans="1:25" x14ac:dyDescent="0.25">
      <c r="A248">
        <v>2024</v>
      </c>
      <c r="B248" t="s">
        <v>514</v>
      </c>
      <c r="C248" t="s">
        <v>26</v>
      </c>
      <c r="D248" t="s">
        <v>229</v>
      </c>
      <c r="E248" t="s">
        <v>155</v>
      </c>
      <c r="F248" t="s">
        <v>155</v>
      </c>
      <c r="G248">
        <v>1</v>
      </c>
      <c r="H248">
        <v>-100</v>
      </c>
      <c r="I248" t="s">
        <v>510</v>
      </c>
      <c r="J248" t="s">
        <v>439</v>
      </c>
      <c r="K248" t="s">
        <v>439</v>
      </c>
      <c r="L248" t="s">
        <v>439</v>
      </c>
      <c r="M248" t="s">
        <v>597</v>
      </c>
      <c r="N248" t="s">
        <v>598</v>
      </c>
      <c r="O248" t="s">
        <v>412</v>
      </c>
      <c r="P248" t="s">
        <v>502</v>
      </c>
      <c r="Q248" t="s">
        <v>615</v>
      </c>
      <c r="R248" t="s">
        <v>558</v>
      </c>
      <c r="S248" t="s">
        <v>616</v>
      </c>
      <c r="T248" t="s">
        <v>559</v>
      </c>
      <c r="U248" t="s">
        <v>560</v>
      </c>
      <c r="V248">
        <v>6</v>
      </c>
      <c r="X248" t="str">
        <f t="shared" si="6"/>
        <v>07 Worship &amp; Arts</v>
      </c>
      <c r="Y248" s="5">
        <f t="shared" si="7"/>
        <v>26</v>
      </c>
    </row>
    <row r="249" spans="1:25" x14ac:dyDescent="0.25">
      <c r="A249">
        <v>2024</v>
      </c>
      <c r="B249" t="s">
        <v>514</v>
      </c>
      <c r="C249" t="s">
        <v>26</v>
      </c>
      <c r="D249" t="s">
        <v>230</v>
      </c>
      <c r="E249" t="s">
        <v>156</v>
      </c>
      <c r="F249" t="s">
        <v>156</v>
      </c>
      <c r="G249">
        <v>1</v>
      </c>
      <c r="H249">
        <v>-9000</v>
      </c>
      <c r="I249" t="s">
        <v>510</v>
      </c>
      <c r="J249" t="s">
        <v>439</v>
      </c>
      <c r="K249" t="s">
        <v>439</v>
      </c>
      <c r="L249" t="s">
        <v>439</v>
      </c>
      <c r="M249" t="s">
        <v>597</v>
      </c>
      <c r="N249" t="s">
        <v>598</v>
      </c>
      <c r="O249" t="s">
        <v>412</v>
      </c>
      <c r="P249" t="s">
        <v>473</v>
      </c>
      <c r="Q249" t="s">
        <v>615</v>
      </c>
      <c r="R249" t="s">
        <v>558</v>
      </c>
      <c r="S249" t="s">
        <v>616</v>
      </c>
      <c r="T249" t="s">
        <v>563</v>
      </c>
      <c r="U249" t="s">
        <v>560</v>
      </c>
      <c r="V249">
        <v>6</v>
      </c>
      <c r="X249" t="str">
        <f t="shared" si="6"/>
        <v>07 Worship &amp; Arts</v>
      </c>
      <c r="Y249" s="5">
        <f t="shared" si="7"/>
        <v>26</v>
      </c>
    </row>
    <row r="250" spans="1:25" x14ac:dyDescent="0.25">
      <c r="A250">
        <v>2024</v>
      </c>
      <c r="B250" t="s">
        <v>514</v>
      </c>
      <c r="C250" t="s">
        <v>26</v>
      </c>
      <c r="D250" t="s">
        <v>231</v>
      </c>
      <c r="E250" t="s">
        <v>232</v>
      </c>
      <c r="F250" t="s">
        <v>232</v>
      </c>
      <c r="G250">
        <v>1</v>
      </c>
      <c r="H250">
        <v>-1100</v>
      </c>
      <c r="I250" t="s">
        <v>510</v>
      </c>
      <c r="J250" t="s">
        <v>439</v>
      </c>
      <c r="K250" t="s">
        <v>439</v>
      </c>
      <c r="L250" t="s">
        <v>439</v>
      </c>
      <c r="M250" t="s">
        <v>597</v>
      </c>
      <c r="N250" t="s">
        <v>598</v>
      </c>
      <c r="O250" t="s">
        <v>412</v>
      </c>
      <c r="P250" t="s">
        <v>502</v>
      </c>
      <c r="Q250" t="s">
        <v>615</v>
      </c>
      <c r="R250" t="s">
        <v>558</v>
      </c>
      <c r="S250" t="s">
        <v>616</v>
      </c>
      <c r="T250" t="s">
        <v>563</v>
      </c>
      <c r="U250" t="s">
        <v>560</v>
      </c>
      <c r="V250">
        <v>6</v>
      </c>
      <c r="X250" t="str">
        <f t="shared" si="6"/>
        <v>07 Worship &amp; Arts</v>
      </c>
      <c r="Y250" s="5">
        <f t="shared" si="7"/>
        <v>26</v>
      </c>
    </row>
    <row r="251" spans="1:25" x14ac:dyDescent="0.25">
      <c r="A251">
        <v>2024</v>
      </c>
      <c r="B251" t="s">
        <v>514</v>
      </c>
      <c r="C251" t="s">
        <v>26</v>
      </c>
      <c r="D251" t="s">
        <v>233</v>
      </c>
      <c r="E251" t="s">
        <v>157</v>
      </c>
      <c r="F251" t="s">
        <v>157</v>
      </c>
      <c r="G251">
        <v>1</v>
      </c>
      <c r="H251">
        <v>0</v>
      </c>
      <c r="I251" t="s">
        <v>510</v>
      </c>
      <c r="J251" t="s">
        <v>439</v>
      </c>
      <c r="K251" t="s">
        <v>439</v>
      </c>
      <c r="L251" t="s">
        <v>439</v>
      </c>
      <c r="M251" t="s">
        <v>597</v>
      </c>
      <c r="N251" t="s">
        <v>598</v>
      </c>
      <c r="O251" t="s">
        <v>425</v>
      </c>
      <c r="P251" t="s">
        <v>473</v>
      </c>
      <c r="Q251" t="s">
        <v>615</v>
      </c>
      <c r="R251" t="s">
        <v>558</v>
      </c>
      <c r="S251" t="s">
        <v>616</v>
      </c>
      <c r="T251" t="s">
        <v>563</v>
      </c>
      <c r="U251" t="s">
        <v>566</v>
      </c>
      <c r="V251">
        <v>6</v>
      </c>
      <c r="X251" t="str">
        <f t="shared" si="6"/>
        <v>07 Worship &amp; Arts</v>
      </c>
      <c r="Y251" s="5">
        <f t="shared" si="7"/>
        <v>26</v>
      </c>
    </row>
    <row r="252" spans="1:25" x14ac:dyDescent="0.25">
      <c r="A252">
        <v>2024</v>
      </c>
      <c r="B252" t="s">
        <v>514</v>
      </c>
      <c r="C252" t="s">
        <v>26</v>
      </c>
      <c r="D252" t="s">
        <v>234</v>
      </c>
      <c r="E252" t="s">
        <v>507</v>
      </c>
      <c r="F252" t="s">
        <v>507</v>
      </c>
      <c r="G252">
        <v>1</v>
      </c>
      <c r="H252">
        <v>-5000</v>
      </c>
      <c r="I252" t="s">
        <v>510</v>
      </c>
      <c r="J252" t="s">
        <v>439</v>
      </c>
      <c r="K252" t="s">
        <v>439</v>
      </c>
      <c r="L252" t="s">
        <v>439</v>
      </c>
      <c r="M252" t="s">
        <v>597</v>
      </c>
      <c r="N252" t="s">
        <v>598</v>
      </c>
      <c r="O252" t="s">
        <v>412</v>
      </c>
      <c r="P252" t="s">
        <v>473</v>
      </c>
      <c r="Q252" t="s">
        <v>615</v>
      </c>
      <c r="R252" t="s">
        <v>558</v>
      </c>
      <c r="S252" t="s">
        <v>616</v>
      </c>
      <c r="T252" t="s">
        <v>563</v>
      </c>
      <c r="U252" t="s">
        <v>560</v>
      </c>
      <c r="V252">
        <v>6</v>
      </c>
      <c r="X252" t="str">
        <f t="shared" si="6"/>
        <v>07 Worship &amp; Arts</v>
      </c>
      <c r="Y252" s="5">
        <f t="shared" si="7"/>
        <v>26</v>
      </c>
    </row>
    <row r="253" spans="1:25" x14ac:dyDescent="0.25">
      <c r="A253">
        <v>2024</v>
      </c>
      <c r="B253" t="s">
        <v>514</v>
      </c>
      <c r="C253" t="s">
        <v>26</v>
      </c>
      <c r="D253" t="s">
        <v>235</v>
      </c>
      <c r="E253" t="s">
        <v>454</v>
      </c>
      <c r="F253" t="s">
        <v>454</v>
      </c>
      <c r="G253">
        <v>1</v>
      </c>
      <c r="H253">
        <v>0</v>
      </c>
      <c r="I253" t="s">
        <v>510</v>
      </c>
      <c r="J253" t="s">
        <v>439</v>
      </c>
      <c r="K253" t="s">
        <v>439</v>
      </c>
      <c r="L253" t="s">
        <v>439</v>
      </c>
      <c r="M253" t="s">
        <v>597</v>
      </c>
      <c r="N253" t="s">
        <v>598</v>
      </c>
      <c r="O253" t="s">
        <v>425</v>
      </c>
      <c r="P253" t="s">
        <v>473</v>
      </c>
      <c r="Q253" t="s">
        <v>615</v>
      </c>
      <c r="R253" t="s">
        <v>558</v>
      </c>
      <c r="S253" t="s">
        <v>616</v>
      </c>
      <c r="T253" t="s">
        <v>563</v>
      </c>
      <c r="U253" t="s">
        <v>560</v>
      </c>
      <c r="V253">
        <v>6</v>
      </c>
      <c r="X253" t="str">
        <f t="shared" si="6"/>
        <v>07 Worship &amp; Arts</v>
      </c>
      <c r="Y253" s="5">
        <f t="shared" si="7"/>
        <v>26</v>
      </c>
    </row>
    <row r="254" spans="1:25" x14ac:dyDescent="0.25">
      <c r="A254">
        <v>2024</v>
      </c>
      <c r="B254" t="s">
        <v>514</v>
      </c>
      <c r="C254" t="s">
        <v>26</v>
      </c>
      <c r="D254" t="s">
        <v>236</v>
      </c>
      <c r="E254" t="s">
        <v>455</v>
      </c>
      <c r="F254" t="s">
        <v>455</v>
      </c>
      <c r="G254">
        <v>1</v>
      </c>
      <c r="H254">
        <v>0</v>
      </c>
      <c r="I254" t="s">
        <v>510</v>
      </c>
      <c r="J254" t="s">
        <v>439</v>
      </c>
      <c r="K254" t="s">
        <v>439</v>
      </c>
      <c r="L254" t="s">
        <v>439</v>
      </c>
      <c r="M254" t="s">
        <v>597</v>
      </c>
      <c r="N254" t="s">
        <v>598</v>
      </c>
      <c r="O254" t="s">
        <v>425</v>
      </c>
      <c r="P254" t="s">
        <v>473</v>
      </c>
      <c r="Q254" t="s">
        <v>615</v>
      </c>
      <c r="R254" t="s">
        <v>558</v>
      </c>
      <c r="S254" t="s">
        <v>616</v>
      </c>
      <c r="T254" t="s">
        <v>563</v>
      </c>
      <c r="U254" t="s">
        <v>560</v>
      </c>
      <c r="V254">
        <v>6</v>
      </c>
      <c r="X254" t="str">
        <f t="shared" si="6"/>
        <v>07 Worship &amp; Arts</v>
      </c>
      <c r="Y254" s="5">
        <f t="shared" si="7"/>
        <v>26</v>
      </c>
    </row>
    <row r="255" spans="1:25" x14ac:dyDescent="0.25">
      <c r="A255">
        <v>2024</v>
      </c>
      <c r="B255" t="s">
        <v>514</v>
      </c>
      <c r="C255" t="s">
        <v>26</v>
      </c>
      <c r="D255" t="s">
        <v>237</v>
      </c>
      <c r="E255" t="s">
        <v>238</v>
      </c>
      <c r="F255" t="s">
        <v>238</v>
      </c>
      <c r="G255">
        <v>1</v>
      </c>
      <c r="H255">
        <v>-400</v>
      </c>
      <c r="I255" t="s">
        <v>510</v>
      </c>
      <c r="J255" t="s">
        <v>439</v>
      </c>
      <c r="K255" t="s">
        <v>439</v>
      </c>
      <c r="L255" t="s">
        <v>439</v>
      </c>
      <c r="M255" t="s">
        <v>597</v>
      </c>
      <c r="N255" t="s">
        <v>598</v>
      </c>
      <c r="O255" t="s">
        <v>412</v>
      </c>
      <c r="P255" t="s">
        <v>473</v>
      </c>
      <c r="Q255" t="s">
        <v>615</v>
      </c>
      <c r="R255" t="s">
        <v>558</v>
      </c>
      <c r="S255" t="s">
        <v>616</v>
      </c>
      <c r="T255" t="s">
        <v>559</v>
      </c>
      <c r="U255" t="s">
        <v>560</v>
      </c>
      <c r="V255">
        <v>6</v>
      </c>
      <c r="X255" t="str">
        <f t="shared" si="6"/>
        <v>07 Worship &amp; Arts</v>
      </c>
      <c r="Y255" s="5">
        <f t="shared" si="7"/>
        <v>26</v>
      </c>
    </row>
    <row r="256" spans="1:25" x14ac:dyDescent="0.25">
      <c r="A256">
        <v>2024</v>
      </c>
      <c r="B256" t="s">
        <v>514</v>
      </c>
      <c r="C256" t="s">
        <v>26</v>
      </c>
      <c r="D256" t="s">
        <v>239</v>
      </c>
      <c r="E256" t="s">
        <v>456</v>
      </c>
      <c r="F256" t="s">
        <v>456</v>
      </c>
      <c r="G256">
        <v>1</v>
      </c>
      <c r="H256">
        <v>-1300</v>
      </c>
      <c r="I256" t="s">
        <v>510</v>
      </c>
      <c r="J256" t="s">
        <v>439</v>
      </c>
      <c r="K256" t="s">
        <v>439</v>
      </c>
      <c r="L256" t="s">
        <v>439</v>
      </c>
      <c r="M256" t="s">
        <v>597</v>
      </c>
      <c r="N256" t="s">
        <v>598</v>
      </c>
      <c r="O256" t="s">
        <v>412</v>
      </c>
      <c r="P256" t="s">
        <v>502</v>
      </c>
      <c r="Q256" t="s">
        <v>615</v>
      </c>
      <c r="R256" t="s">
        <v>558</v>
      </c>
      <c r="S256" t="s">
        <v>616</v>
      </c>
      <c r="T256" t="s">
        <v>559</v>
      </c>
      <c r="U256" t="s">
        <v>560</v>
      </c>
      <c r="V256">
        <v>6</v>
      </c>
      <c r="X256" t="str">
        <f t="shared" si="6"/>
        <v>07 Worship &amp; Arts</v>
      </c>
      <c r="Y256" s="5">
        <f t="shared" si="7"/>
        <v>26</v>
      </c>
    </row>
    <row r="257" spans="1:25" x14ac:dyDescent="0.25">
      <c r="A257">
        <v>2024</v>
      </c>
      <c r="B257" t="s">
        <v>514</v>
      </c>
      <c r="C257" t="s">
        <v>26</v>
      </c>
      <c r="D257" t="s">
        <v>240</v>
      </c>
      <c r="E257" t="s">
        <v>241</v>
      </c>
      <c r="F257" t="s">
        <v>241</v>
      </c>
      <c r="G257">
        <v>1</v>
      </c>
      <c r="H257">
        <v>-1500</v>
      </c>
      <c r="I257" t="s">
        <v>510</v>
      </c>
      <c r="J257" t="s">
        <v>439</v>
      </c>
      <c r="K257" t="s">
        <v>439</v>
      </c>
      <c r="L257" t="s">
        <v>439</v>
      </c>
      <c r="M257" t="s">
        <v>597</v>
      </c>
      <c r="N257" t="s">
        <v>598</v>
      </c>
      <c r="O257" t="s">
        <v>412</v>
      </c>
      <c r="P257" t="s">
        <v>502</v>
      </c>
      <c r="Q257" t="s">
        <v>615</v>
      </c>
      <c r="R257" t="s">
        <v>558</v>
      </c>
      <c r="S257" t="s">
        <v>616</v>
      </c>
      <c r="T257" t="s">
        <v>559</v>
      </c>
      <c r="U257" t="s">
        <v>560</v>
      </c>
      <c r="V257">
        <v>6</v>
      </c>
      <c r="X257" t="str">
        <f t="shared" si="6"/>
        <v>07 Worship &amp; Arts</v>
      </c>
      <c r="Y257" s="5">
        <f t="shared" si="7"/>
        <v>26</v>
      </c>
    </row>
    <row r="258" spans="1:25" x14ac:dyDescent="0.25">
      <c r="A258">
        <v>2024</v>
      </c>
      <c r="B258" t="s">
        <v>514</v>
      </c>
      <c r="C258" t="s">
        <v>26</v>
      </c>
      <c r="D258" t="s">
        <v>242</v>
      </c>
      <c r="E258" t="s">
        <v>159</v>
      </c>
      <c r="F258" t="s">
        <v>159</v>
      </c>
      <c r="G258">
        <v>1</v>
      </c>
      <c r="H258">
        <v>-1000</v>
      </c>
      <c r="I258" t="s">
        <v>510</v>
      </c>
      <c r="J258" t="s">
        <v>439</v>
      </c>
      <c r="K258" t="s">
        <v>439</v>
      </c>
      <c r="L258" t="s">
        <v>439</v>
      </c>
      <c r="M258" t="s">
        <v>597</v>
      </c>
      <c r="N258" t="s">
        <v>598</v>
      </c>
      <c r="O258" t="s">
        <v>427</v>
      </c>
      <c r="P258" t="s">
        <v>502</v>
      </c>
      <c r="Q258" t="s">
        <v>615</v>
      </c>
      <c r="R258" t="s">
        <v>558</v>
      </c>
      <c r="S258" t="s">
        <v>616</v>
      </c>
      <c r="T258" t="s">
        <v>559</v>
      </c>
      <c r="U258" t="s">
        <v>560</v>
      </c>
      <c r="V258">
        <v>6</v>
      </c>
      <c r="X258" t="str">
        <f t="shared" si="6"/>
        <v>07 Worship &amp; Arts</v>
      </c>
      <c r="Y258" s="5">
        <f t="shared" si="7"/>
        <v>26</v>
      </c>
    </row>
    <row r="259" spans="1:25" x14ac:dyDescent="0.25">
      <c r="A259">
        <v>2024</v>
      </c>
      <c r="B259" t="s">
        <v>514</v>
      </c>
      <c r="C259" t="s">
        <v>26</v>
      </c>
      <c r="D259" t="s">
        <v>243</v>
      </c>
      <c r="E259" t="s">
        <v>160</v>
      </c>
      <c r="F259" t="s">
        <v>160</v>
      </c>
      <c r="G259">
        <v>1</v>
      </c>
      <c r="H259">
        <v>-3905</v>
      </c>
      <c r="I259" t="s">
        <v>510</v>
      </c>
      <c r="J259" t="s">
        <v>439</v>
      </c>
      <c r="K259" t="s">
        <v>439</v>
      </c>
      <c r="L259" t="s">
        <v>439</v>
      </c>
      <c r="M259" t="s">
        <v>599</v>
      </c>
      <c r="N259" t="s">
        <v>573</v>
      </c>
      <c r="O259" t="s">
        <v>412</v>
      </c>
      <c r="P259" t="s">
        <v>502</v>
      </c>
      <c r="Q259" t="s">
        <v>615</v>
      </c>
      <c r="R259" t="s">
        <v>600</v>
      </c>
      <c r="S259" t="s">
        <v>616</v>
      </c>
      <c r="T259" t="s">
        <v>559</v>
      </c>
      <c r="U259" t="s">
        <v>560</v>
      </c>
      <c r="V259">
        <v>6</v>
      </c>
      <c r="X259" t="str">
        <f t="shared" ref="X259:X322" si="8">J259</f>
        <v>07 Worship &amp; Arts</v>
      </c>
      <c r="Y259" s="5">
        <f t="shared" ref="Y259:Y322" si="9">IF(X259=X258,Y258,Y258+1)</f>
        <v>26</v>
      </c>
    </row>
    <row r="260" spans="1:25" x14ac:dyDescent="0.25">
      <c r="A260">
        <v>2024</v>
      </c>
      <c r="B260" t="s">
        <v>514</v>
      </c>
      <c r="C260" t="s">
        <v>26</v>
      </c>
      <c r="D260" t="s">
        <v>244</v>
      </c>
      <c r="E260" t="s">
        <v>161</v>
      </c>
      <c r="F260" t="s">
        <v>161</v>
      </c>
      <c r="G260">
        <v>1</v>
      </c>
      <c r="H260">
        <v>-51035</v>
      </c>
      <c r="I260" t="s">
        <v>510</v>
      </c>
      <c r="J260" t="s">
        <v>439</v>
      </c>
      <c r="K260" t="s">
        <v>439</v>
      </c>
      <c r="L260" t="s">
        <v>439</v>
      </c>
      <c r="M260" t="s">
        <v>599</v>
      </c>
      <c r="N260" t="s">
        <v>573</v>
      </c>
      <c r="O260" t="s">
        <v>412</v>
      </c>
      <c r="P260" t="s">
        <v>502</v>
      </c>
      <c r="Q260" t="s">
        <v>615</v>
      </c>
      <c r="R260" t="s">
        <v>600</v>
      </c>
      <c r="S260" t="s">
        <v>575</v>
      </c>
      <c r="T260" t="s">
        <v>559</v>
      </c>
      <c r="U260" t="s">
        <v>560</v>
      </c>
      <c r="V260">
        <v>6</v>
      </c>
      <c r="X260" t="str">
        <f t="shared" si="8"/>
        <v>07 Worship &amp; Arts</v>
      </c>
      <c r="Y260" s="5">
        <f t="shared" si="9"/>
        <v>26</v>
      </c>
    </row>
    <row r="261" spans="1:25" x14ac:dyDescent="0.25">
      <c r="A261">
        <v>2024</v>
      </c>
      <c r="B261" t="s">
        <v>514</v>
      </c>
      <c r="C261" t="s">
        <v>26</v>
      </c>
      <c r="D261" t="s">
        <v>245</v>
      </c>
      <c r="E261" t="s">
        <v>162</v>
      </c>
      <c r="F261" t="s">
        <v>633</v>
      </c>
      <c r="G261">
        <v>0.93548387096774199</v>
      </c>
      <c r="H261">
        <v>-1000</v>
      </c>
      <c r="I261" t="s">
        <v>510</v>
      </c>
      <c r="J261" t="s">
        <v>439</v>
      </c>
      <c r="K261" t="s">
        <v>439</v>
      </c>
      <c r="L261" t="s">
        <v>439</v>
      </c>
      <c r="M261" t="s">
        <v>599</v>
      </c>
      <c r="N261" t="s">
        <v>573</v>
      </c>
      <c r="O261" t="s">
        <v>425</v>
      </c>
      <c r="P261" t="s">
        <v>473</v>
      </c>
      <c r="Q261" t="s">
        <v>615</v>
      </c>
      <c r="R261" t="s">
        <v>600</v>
      </c>
      <c r="S261" t="s">
        <v>616</v>
      </c>
      <c r="T261" t="s">
        <v>563</v>
      </c>
      <c r="U261" t="s">
        <v>560</v>
      </c>
      <c r="V261">
        <v>6</v>
      </c>
      <c r="X261" t="str">
        <f t="shared" si="8"/>
        <v>07 Worship &amp; Arts</v>
      </c>
      <c r="Y261" s="5">
        <f t="shared" si="9"/>
        <v>26</v>
      </c>
    </row>
    <row r="262" spans="1:25" x14ac:dyDescent="0.25">
      <c r="A262">
        <v>2024</v>
      </c>
      <c r="B262" t="s">
        <v>514</v>
      </c>
      <c r="C262" t="s">
        <v>26</v>
      </c>
      <c r="D262" t="s">
        <v>246</v>
      </c>
      <c r="E262" t="s">
        <v>163</v>
      </c>
      <c r="F262" t="s">
        <v>163</v>
      </c>
      <c r="G262">
        <v>1</v>
      </c>
      <c r="H262">
        <v>-2200</v>
      </c>
      <c r="I262" t="s">
        <v>510</v>
      </c>
      <c r="J262" t="s">
        <v>439</v>
      </c>
      <c r="K262" t="s">
        <v>439</v>
      </c>
      <c r="L262" t="s">
        <v>439</v>
      </c>
      <c r="M262" t="s">
        <v>601</v>
      </c>
      <c r="N262" t="s">
        <v>573</v>
      </c>
      <c r="O262" t="s">
        <v>425</v>
      </c>
      <c r="P262" t="s">
        <v>473</v>
      </c>
      <c r="Q262" t="s">
        <v>615</v>
      </c>
      <c r="R262" t="s">
        <v>602</v>
      </c>
      <c r="S262" t="s">
        <v>616</v>
      </c>
      <c r="T262" t="s">
        <v>559</v>
      </c>
      <c r="U262" t="s">
        <v>560</v>
      </c>
      <c r="V262">
        <v>6</v>
      </c>
      <c r="X262" t="str">
        <f t="shared" si="8"/>
        <v>07 Worship &amp; Arts</v>
      </c>
      <c r="Y262" s="5">
        <f t="shared" si="9"/>
        <v>26</v>
      </c>
    </row>
    <row r="263" spans="1:25" x14ac:dyDescent="0.25">
      <c r="A263">
        <v>2024</v>
      </c>
      <c r="B263" t="s">
        <v>514</v>
      </c>
      <c r="C263" t="s">
        <v>26</v>
      </c>
      <c r="D263" t="s">
        <v>247</v>
      </c>
      <c r="E263" t="s">
        <v>164</v>
      </c>
      <c r="F263" t="s">
        <v>164</v>
      </c>
      <c r="G263">
        <v>1</v>
      </c>
      <c r="H263">
        <v>-59628</v>
      </c>
      <c r="I263" t="s">
        <v>510</v>
      </c>
      <c r="J263" t="s">
        <v>439</v>
      </c>
      <c r="K263" t="s">
        <v>439</v>
      </c>
      <c r="L263" t="s">
        <v>439</v>
      </c>
      <c r="M263" t="s">
        <v>601</v>
      </c>
      <c r="N263" t="s">
        <v>573</v>
      </c>
      <c r="O263" t="s">
        <v>412</v>
      </c>
      <c r="P263" t="s">
        <v>502</v>
      </c>
      <c r="Q263" t="s">
        <v>615</v>
      </c>
      <c r="R263" t="s">
        <v>602</v>
      </c>
      <c r="S263" t="s">
        <v>575</v>
      </c>
      <c r="T263" t="s">
        <v>559</v>
      </c>
      <c r="U263" t="s">
        <v>560</v>
      </c>
      <c r="V263">
        <v>6</v>
      </c>
      <c r="X263" t="str">
        <f t="shared" si="8"/>
        <v>07 Worship &amp; Arts</v>
      </c>
      <c r="Y263" s="5">
        <f t="shared" si="9"/>
        <v>26</v>
      </c>
    </row>
    <row r="264" spans="1:25" x14ac:dyDescent="0.25">
      <c r="A264">
        <v>2024</v>
      </c>
      <c r="B264" t="s">
        <v>514</v>
      </c>
      <c r="C264" t="s">
        <v>26</v>
      </c>
      <c r="D264" t="s">
        <v>248</v>
      </c>
      <c r="E264" t="s">
        <v>165</v>
      </c>
      <c r="F264" t="s">
        <v>165</v>
      </c>
      <c r="G264">
        <v>1</v>
      </c>
      <c r="H264">
        <v>-10000</v>
      </c>
      <c r="I264" t="s">
        <v>510</v>
      </c>
      <c r="J264" t="s">
        <v>439</v>
      </c>
      <c r="K264" t="s">
        <v>439</v>
      </c>
      <c r="L264" t="s">
        <v>439</v>
      </c>
      <c r="M264" t="s">
        <v>601</v>
      </c>
      <c r="N264" t="s">
        <v>573</v>
      </c>
      <c r="O264" t="s">
        <v>412</v>
      </c>
      <c r="P264" t="s">
        <v>502</v>
      </c>
      <c r="Q264" t="s">
        <v>615</v>
      </c>
      <c r="R264" t="s">
        <v>602</v>
      </c>
      <c r="S264" t="s">
        <v>616</v>
      </c>
      <c r="T264" t="s">
        <v>559</v>
      </c>
      <c r="U264" t="s">
        <v>560</v>
      </c>
      <c r="V264">
        <v>6</v>
      </c>
      <c r="X264" t="str">
        <f t="shared" si="8"/>
        <v>07 Worship &amp; Arts</v>
      </c>
      <c r="Y264" s="5">
        <f t="shared" si="9"/>
        <v>26</v>
      </c>
    </row>
    <row r="265" spans="1:25" x14ac:dyDescent="0.25">
      <c r="A265">
        <v>2024</v>
      </c>
      <c r="B265" t="s">
        <v>514</v>
      </c>
      <c r="C265" t="s">
        <v>26</v>
      </c>
      <c r="D265" t="s">
        <v>249</v>
      </c>
      <c r="E265" t="s">
        <v>166</v>
      </c>
      <c r="F265" t="s">
        <v>166</v>
      </c>
      <c r="G265">
        <v>1</v>
      </c>
      <c r="H265">
        <v>-13792.1</v>
      </c>
      <c r="I265" t="s">
        <v>510</v>
      </c>
      <c r="J265" t="s">
        <v>439</v>
      </c>
      <c r="K265" t="s">
        <v>439</v>
      </c>
      <c r="L265" t="s">
        <v>439</v>
      </c>
      <c r="M265" t="s">
        <v>601</v>
      </c>
      <c r="N265" t="s">
        <v>573</v>
      </c>
      <c r="O265" t="s">
        <v>412</v>
      </c>
      <c r="P265" t="s">
        <v>502</v>
      </c>
      <c r="Q265" t="s">
        <v>615</v>
      </c>
      <c r="R265" t="s">
        <v>602</v>
      </c>
      <c r="S265" t="s">
        <v>616</v>
      </c>
      <c r="T265" t="s">
        <v>559</v>
      </c>
      <c r="U265" t="s">
        <v>560</v>
      </c>
      <c r="V265">
        <v>6</v>
      </c>
      <c r="X265" t="str">
        <f t="shared" si="8"/>
        <v>07 Worship &amp; Arts</v>
      </c>
      <c r="Y265" s="5">
        <f t="shared" si="9"/>
        <v>26</v>
      </c>
    </row>
    <row r="266" spans="1:25" x14ac:dyDescent="0.25">
      <c r="A266">
        <v>2024</v>
      </c>
      <c r="B266" t="s">
        <v>514</v>
      </c>
      <c r="C266" t="s">
        <v>26</v>
      </c>
      <c r="D266" t="s">
        <v>250</v>
      </c>
      <c r="E266" t="s">
        <v>167</v>
      </c>
      <c r="F266" t="s">
        <v>167</v>
      </c>
      <c r="G266">
        <v>1</v>
      </c>
      <c r="H266">
        <v>-7536</v>
      </c>
      <c r="I266" t="s">
        <v>510</v>
      </c>
      <c r="J266" t="s">
        <v>439</v>
      </c>
      <c r="K266" t="s">
        <v>439</v>
      </c>
      <c r="L266" t="s">
        <v>439</v>
      </c>
      <c r="M266" t="s">
        <v>601</v>
      </c>
      <c r="N266" t="s">
        <v>573</v>
      </c>
      <c r="O266" t="s">
        <v>412</v>
      </c>
      <c r="P266" t="s">
        <v>502</v>
      </c>
      <c r="Q266" t="s">
        <v>615</v>
      </c>
      <c r="R266" t="s">
        <v>602</v>
      </c>
      <c r="S266" t="s">
        <v>616</v>
      </c>
      <c r="T266" t="s">
        <v>559</v>
      </c>
      <c r="U266" t="s">
        <v>560</v>
      </c>
      <c r="V266">
        <v>6</v>
      </c>
      <c r="X266" t="str">
        <f t="shared" si="8"/>
        <v>07 Worship &amp; Arts</v>
      </c>
      <c r="Y266" s="5">
        <f t="shared" si="9"/>
        <v>26</v>
      </c>
    </row>
    <row r="267" spans="1:25" x14ac:dyDescent="0.25">
      <c r="A267">
        <v>2024</v>
      </c>
      <c r="B267" t="s">
        <v>514</v>
      </c>
      <c r="C267" t="s">
        <v>26</v>
      </c>
      <c r="D267" t="s">
        <v>251</v>
      </c>
      <c r="E267" t="s">
        <v>168</v>
      </c>
      <c r="F267" t="s">
        <v>168</v>
      </c>
      <c r="G267">
        <v>1</v>
      </c>
      <c r="H267">
        <v>-5000</v>
      </c>
      <c r="I267" t="s">
        <v>510</v>
      </c>
      <c r="J267" t="s">
        <v>439</v>
      </c>
      <c r="K267" t="s">
        <v>439</v>
      </c>
      <c r="L267" t="s">
        <v>439</v>
      </c>
      <c r="M267" t="s">
        <v>601</v>
      </c>
      <c r="N267" t="s">
        <v>573</v>
      </c>
      <c r="O267" t="s">
        <v>412</v>
      </c>
      <c r="P267" t="s">
        <v>502</v>
      </c>
      <c r="Q267" t="s">
        <v>615</v>
      </c>
      <c r="R267" t="s">
        <v>602</v>
      </c>
      <c r="S267" t="s">
        <v>616</v>
      </c>
      <c r="T267" t="s">
        <v>559</v>
      </c>
      <c r="U267" t="s">
        <v>560</v>
      </c>
      <c r="V267">
        <v>6</v>
      </c>
      <c r="X267" t="str">
        <f t="shared" si="8"/>
        <v>07 Worship &amp; Arts</v>
      </c>
      <c r="Y267" s="5">
        <f t="shared" si="9"/>
        <v>26</v>
      </c>
    </row>
    <row r="268" spans="1:25" x14ac:dyDescent="0.25">
      <c r="A268">
        <v>2024</v>
      </c>
      <c r="B268" t="s">
        <v>514</v>
      </c>
      <c r="C268" t="s">
        <v>26</v>
      </c>
      <c r="D268" t="s">
        <v>252</v>
      </c>
      <c r="E268" t="s">
        <v>169</v>
      </c>
      <c r="F268" t="s">
        <v>169</v>
      </c>
      <c r="G268">
        <v>1</v>
      </c>
      <c r="H268">
        <v>-38888</v>
      </c>
      <c r="I268" t="s">
        <v>510</v>
      </c>
      <c r="J268" t="s">
        <v>439</v>
      </c>
      <c r="K268" t="s">
        <v>439</v>
      </c>
      <c r="L268" t="s">
        <v>439</v>
      </c>
      <c r="M268" t="s">
        <v>601</v>
      </c>
      <c r="N268" t="s">
        <v>573</v>
      </c>
      <c r="O268" t="s">
        <v>412</v>
      </c>
      <c r="P268" t="s">
        <v>502</v>
      </c>
      <c r="Q268" t="s">
        <v>615</v>
      </c>
      <c r="R268" t="s">
        <v>602</v>
      </c>
      <c r="S268" t="s">
        <v>575</v>
      </c>
      <c r="T268" t="s">
        <v>559</v>
      </c>
      <c r="U268" t="s">
        <v>560</v>
      </c>
      <c r="V268">
        <v>6</v>
      </c>
      <c r="X268" t="str">
        <f t="shared" si="8"/>
        <v>07 Worship &amp; Arts</v>
      </c>
      <c r="Y268" s="5">
        <f t="shared" si="9"/>
        <v>26</v>
      </c>
    </row>
    <row r="269" spans="1:25" x14ac:dyDescent="0.25">
      <c r="A269">
        <v>2024</v>
      </c>
      <c r="B269" t="s">
        <v>514</v>
      </c>
      <c r="C269" t="s">
        <v>26</v>
      </c>
      <c r="D269" t="s">
        <v>253</v>
      </c>
      <c r="E269" t="s">
        <v>170</v>
      </c>
      <c r="F269" t="s">
        <v>634</v>
      </c>
      <c r="G269">
        <v>0.88888888888888884</v>
      </c>
      <c r="H269">
        <v>-1476.22</v>
      </c>
      <c r="I269" t="s">
        <v>510</v>
      </c>
      <c r="J269" t="s">
        <v>439</v>
      </c>
      <c r="K269" t="s">
        <v>439</v>
      </c>
      <c r="L269" t="s">
        <v>439</v>
      </c>
      <c r="M269" t="s">
        <v>601</v>
      </c>
      <c r="N269" t="s">
        <v>573</v>
      </c>
      <c r="O269" t="s">
        <v>412</v>
      </c>
      <c r="P269" t="s">
        <v>502</v>
      </c>
      <c r="Q269" t="s">
        <v>615</v>
      </c>
      <c r="R269" t="s">
        <v>602</v>
      </c>
      <c r="S269" t="s">
        <v>616</v>
      </c>
      <c r="T269" t="s">
        <v>559</v>
      </c>
      <c r="U269" t="s">
        <v>560</v>
      </c>
      <c r="V269">
        <v>6</v>
      </c>
      <c r="X269" t="str">
        <f t="shared" si="8"/>
        <v>07 Worship &amp; Arts</v>
      </c>
      <c r="Y269" s="5">
        <f t="shared" si="9"/>
        <v>26</v>
      </c>
    </row>
    <row r="270" spans="1:25" x14ac:dyDescent="0.25">
      <c r="A270">
        <v>2024</v>
      </c>
      <c r="B270" t="s">
        <v>514</v>
      </c>
      <c r="C270" t="s">
        <v>26</v>
      </c>
      <c r="D270" t="s">
        <v>254</v>
      </c>
      <c r="E270" t="s">
        <v>172</v>
      </c>
      <c r="F270" t="s">
        <v>172</v>
      </c>
      <c r="G270">
        <v>1</v>
      </c>
      <c r="H270">
        <v>-200</v>
      </c>
      <c r="I270" t="s">
        <v>510</v>
      </c>
      <c r="J270" t="s">
        <v>441</v>
      </c>
      <c r="K270" t="s">
        <v>441</v>
      </c>
      <c r="L270" t="s">
        <v>441</v>
      </c>
      <c r="M270" t="s">
        <v>603</v>
      </c>
      <c r="N270" t="s">
        <v>604</v>
      </c>
      <c r="O270" t="s">
        <v>412</v>
      </c>
      <c r="P270" t="s">
        <v>502</v>
      </c>
      <c r="Q270" t="s">
        <v>615</v>
      </c>
      <c r="R270" t="s">
        <v>558</v>
      </c>
      <c r="S270" t="s">
        <v>616</v>
      </c>
      <c r="T270" t="s">
        <v>559</v>
      </c>
      <c r="U270" t="s">
        <v>560</v>
      </c>
      <c r="V270">
        <v>7</v>
      </c>
      <c r="X270" t="str">
        <f t="shared" si="8"/>
        <v>08 Youth Ed</v>
      </c>
      <c r="Y270" s="5">
        <f t="shared" si="9"/>
        <v>27</v>
      </c>
    </row>
    <row r="271" spans="1:25" x14ac:dyDescent="0.25">
      <c r="A271">
        <v>2024</v>
      </c>
      <c r="B271" t="s">
        <v>514</v>
      </c>
      <c r="C271" t="s">
        <v>26</v>
      </c>
      <c r="D271" t="s">
        <v>255</v>
      </c>
      <c r="E271" t="s">
        <v>173</v>
      </c>
      <c r="F271" t="s">
        <v>173</v>
      </c>
      <c r="G271">
        <v>1</v>
      </c>
      <c r="H271">
        <v>-250</v>
      </c>
      <c r="I271" t="s">
        <v>510</v>
      </c>
      <c r="J271" t="s">
        <v>441</v>
      </c>
      <c r="K271" t="s">
        <v>441</v>
      </c>
      <c r="L271" t="s">
        <v>441</v>
      </c>
      <c r="M271" t="s">
        <v>603</v>
      </c>
      <c r="N271" t="s">
        <v>604</v>
      </c>
      <c r="O271" t="s">
        <v>412</v>
      </c>
      <c r="P271" t="s">
        <v>502</v>
      </c>
      <c r="Q271" t="s">
        <v>615</v>
      </c>
      <c r="R271" t="s">
        <v>558</v>
      </c>
      <c r="S271" t="s">
        <v>616</v>
      </c>
      <c r="T271" t="s">
        <v>559</v>
      </c>
      <c r="U271" t="s">
        <v>560</v>
      </c>
      <c r="V271">
        <v>7</v>
      </c>
      <c r="X271" t="str">
        <f t="shared" si="8"/>
        <v>08 Youth Ed</v>
      </c>
      <c r="Y271" s="5">
        <f t="shared" si="9"/>
        <v>27</v>
      </c>
    </row>
    <row r="272" spans="1:25" x14ac:dyDescent="0.25">
      <c r="A272">
        <v>2024</v>
      </c>
      <c r="B272" t="s">
        <v>514</v>
      </c>
      <c r="C272" t="s">
        <v>26</v>
      </c>
      <c r="D272" t="s">
        <v>256</v>
      </c>
      <c r="E272" t="s">
        <v>175</v>
      </c>
      <c r="F272" t="s">
        <v>175</v>
      </c>
      <c r="G272">
        <v>1</v>
      </c>
      <c r="H272">
        <v>-1300</v>
      </c>
      <c r="I272" t="s">
        <v>510</v>
      </c>
      <c r="J272" t="s">
        <v>441</v>
      </c>
      <c r="K272" t="s">
        <v>441</v>
      </c>
      <c r="L272" t="s">
        <v>441</v>
      </c>
      <c r="M272" t="s">
        <v>603</v>
      </c>
      <c r="N272" t="s">
        <v>604</v>
      </c>
      <c r="O272" t="s">
        <v>412</v>
      </c>
      <c r="P272" t="s">
        <v>502</v>
      </c>
      <c r="Q272" t="s">
        <v>615</v>
      </c>
      <c r="R272" t="s">
        <v>558</v>
      </c>
      <c r="S272" t="s">
        <v>616</v>
      </c>
      <c r="T272" t="s">
        <v>559</v>
      </c>
      <c r="U272" t="s">
        <v>560</v>
      </c>
      <c r="V272">
        <v>7</v>
      </c>
      <c r="X272" t="str">
        <f t="shared" si="8"/>
        <v>08 Youth Ed</v>
      </c>
      <c r="Y272" s="5">
        <f t="shared" si="9"/>
        <v>27</v>
      </c>
    </row>
    <row r="273" spans="1:25" x14ac:dyDescent="0.25">
      <c r="A273">
        <v>2024</v>
      </c>
      <c r="B273" t="s">
        <v>514</v>
      </c>
      <c r="C273" t="s">
        <v>26</v>
      </c>
      <c r="D273" t="s">
        <v>257</v>
      </c>
      <c r="E273" t="s">
        <v>457</v>
      </c>
      <c r="F273" t="s">
        <v>457</v>
      </c>
      <c r="G273">
        <v>1</v>
      </c>
      <c r="H273">
        <v>-3000</v>
      </c>
      <c r="I273" t="s">
        <v>510</v>
      </c>
      <c r="J273" t="s">
        <v>441</v>
      </c>
      <c r="K273" t="s">
        <v>441</v>
      </c>
      <c r="L273" t="s">
        <v>441</v>
      </c>
      <c r="M273" t="s">
        <v>603</v>
      </c>
      <c r="N273" t="s">
        <v>604</v>
      </c>
      <c r="O273" t="s">
        <v>425</v>
      </c>
      <c r="P273" t="s">
        <v>473</v>
      </c>
      <c r="Q273" t="s">
        <v>615</v>
      </c>
      <c r="R273" t="s">
        <v>558</v>
      </c>
      <c r="S273" t="s">
        <v>616</v>
      </c>
      <c r="T273" t="s">
        <v>563</v>
      </c>
      <c r="U273" t="s">
        <v>560</v>
      </c>
      <c r="V273">
        <v>7</v>
      </c>
      <c r="X273" t="str">
        <f t="shared" si="8"/>
        <v>08 Youth Ed</v>
      </c>
      <c r="Y273" s="5">
        <f t="shared" si="9"/>
        <v>27</v>
      </c>
    </row>
    <row r="274" spans="1:25" x14ac:dyDescent="0.25">
      <c r="A274">
        <v>2024</v>
      </c>
      <c r="B274" t="s">
        <v>514</v>
      </c>
      <c r="C274" t="s">
        <v>26</v>
      </c>
      <c r="D274" t="s">
        <v>258</v>
      </c>
      <c r="E274" t="s">
        <v>176</v>
      </c>
      <c r="F274" t="s">
        <v>176</v>
      </c>
      <c r="G274">
        <v>1</v>
      </c>
      <c r="H274">
        <v>-1400</v>
      </c>
      <c r="I274" t="s">
        <v>510</v>
      </c>
      <c r="J274" t="s">
        <v>441</v>
      </c>
      <c r="K274" t="s">
        <v>441</v>
      </c>
      <c r="L274" t="s">
        <v>441</v>
      </c>
      <c r="M274" t="s">
        <v>603</v>
      </c>
      <c r="N274" t="s">
        <v>604</v>
      </c>
      <c r="O274" t="s">
        <v>412</v>
      </c>
      <c r="P274" t="s">
        <v>502</v>
      </c>
      <c r="Q274" t="s">
        <v>615</v>
      </c>
      <c r="R274" t="s">
        <v>558</v>
      </c>
      <c r="S274" t="s">
        <v>616</v>
      </c>
      <c r="T274" t="s">
        <v>559</v>
      </c>
      <c r="U274" t="s">
        <v>560</v>
      </c>
      <c r="V274">
        <v>7</v>
      </c>
      <c r="X274" t="str">
        <f t="shared" si="8"/>
        <v>08 Youth Ed</v>
      </c>
      <c r="Y274" s="5">
        <f t="shared" si="9"/>
        <v>27</v>
      </c>
    </row>
    <row r="275" spans="1:25" x14ac:dyDescent="0.25">
      <c r="A275">
        <v>2024</v>
      </c>
      <c r="B275" t="s">
        <v>514</v>
      </c>
      <c r="C275" t="s">
        <v>26</v>
      </c>
      <c r="D275" t="s">
        <v>259</v>
      </c>
      <c r="E275" t="s">
        <v>177</v>
      </c>
      <c r="F275" t="s">
        <v>177</v>
      </c>
      <c r="G275">
        <v>1</v>
      </c>
      <c r="H275">
        <v>-200</v>
      </c>
      <c r="I275" t="s">
        <v>510</v>
      </c>
      <c r="J275" t="s">
        <v>441</v>
      </c>
      <c r="K275" t="s">
        <v>441</v>
      </c>
      <c r="L275" t="s">
        <v>441</v>
      </c>
      <c r="M275" t="s">
        <v>603</v>
      </c>
      <c r="N275" t="s">
        <v>604</v>
      </c>
      <c r="O275" t="s">
        <v>412</v>
      </c>
      <c r="P275" t="s">
        <v>502</v>
      </c>
      <c r="Q275" t="s">
        <v>615</v>
      </c>
      <c r="R275" t="s">
        <v>558</v>
      </c>
      <c r="S275" t="s">
        <v>616</v>
      </c>
      <c r="T275" t="s">
        <v>559</v>
      </c>
      <c r="U275" t="s">
        <v>560</v>
      </c>
      <c r="V275">
        <v>7</v>
      </c>
      <c r="X275" t="str">
        <f t="shared" si="8"/>
        <v>08 Youth Ed</v>
      </c>
      <c r="Y275" s="5">
        <f t="shared" si="9"/>
        <v>27</v>
      </c>
    </row>
    <row r="276" spans="1:25" x14ac:dyDescent="0.25">
      <c r="A276">
        <v>2024</v>
      </c>
      <c r="B276" t="s">
        <v>514</v>
      </c>
      <c r="C276" t="s">
        <v>26</v>
      </c>
      <c r="D276" t="s">
        <v>260</v>
      </c>
      <c r="E276" t="s">
        <v>178</v>
      </c>
      <c r="F276" t="s">
        <v>178</v>
      </c>
      <c r="G276">
        <v>1</v>
      </c>
      <c r="H276">
        <v>-300</v>
      </c>
      <c r="I276" t="s">
        <v>510</v>
      </c>
      <c r="J276" t="s">
        <v>441</v>
      </c>
      <c r="K276" t="s">
        <v>441</v>
      </c>
      <c r="L276" t="s">
        <v>441</v>
      </c>
      <c r="M276" t="s">
        <v>603</v>
      </c>
      <c r="N276" t="s">
        <v>604</v>
      </c>
      <c r="O276" t="s">
        <v>412</v>
      </c>
      <c r="P276" t="s">
        <v>502</v>
      </c>
      <c r="Q276" t="s">
        <v>615</v>
      </c>
      <c r="R276" t="s">
        <v>558</v>
      </c>
      <c r="S276" t="s">
        <v>616</v>
      </c>
      <c r="T276" t="s">
        <v>559</v>
      </c>
      <c r="U276" t="s">
        <v>560</v>
      </c>
      <c r="V276">
        <v>7</v>
      </c>
      <c r="X276" t="str">
        <f t="shared" si="8"/>
        <v>08 Youth Ed</v>
      </c>
      <c r="Y276" s="5">
        <f t="shared" si="9"/>
        <v>27</v>
      </c>
    </row>
    <row r="277" spans="1:25" x14ac:dyDescent="0.25">
      <c r="A277">
        <v>2024</v>
      </c>
      <c r="B277" t="s">
        <v>514</v>
      </c>
      <c r="C277" t="s">
        <v>26</v>
      </c>
      <c r="D277" t="s">
        <v>261</v>
      </c>
      <c r="E277" t="s">
        <v>179</v>
      </c>
      <c r="F277" t="s">
        <v>179</v>
      </c>
      <c r="G277">
        <v>1</v>
      </c>
      <c r="H277">
        <v>-3500</v>
      </c>
      <c r="I277" t="s">
        <v>510</v>
      </c>
      <c r="J277" t="s">
        <v>441</v>
      </c>
      <c r="K277" t="s">
        <v>441</v>
      </c>
      <c r="L277" t="s">
        <v>441</v>
      </c>
      <c r="M277" t="s">
        <v>603</v>
      </c>
      <c r="N277" t="s">
        <v>604</v>
      </c>
      <c r="O277" t="s">
        <v>412</v>
      </c>
      <c r="P277" t="s">
        <v>466</v>
      </c>
      <c r="Q277" t="s">
        <v>506</v>
      </c>
      <c r="R277" t="s">
        <v>558</v>
      </c>
      <c r="S277" t="s">
        <v>616</v>
      </c>
      <c r="T277" t="s">
        <v>559</v>
      </c>
      <c r="U277" t="s">
        <v>560</v>
      </c>
      <c r="V277">
        <v>7</v>
      </c>
      <c r="X277" t="str">
        <f t="shared" si="8"/>
        <v>08 Youth Ed</v>
      </c>
      <c r="Y277" s="5">
        <f t="shared" si="9"/>
        <v>27</v>
      </c>
    </row>
    <row r="278" spans="1:25" x14ac:dyDescent="0.25">
      <c r="A278">
        <v>2024</v>
      </c>
      <c r="B278" t="s">
        <v>514</v>
      </c>
      <c r="C278" t="s">
        <v>26</v>
      </c>
      <c r="D278" t="s">
        <v>262</v>
      </c>
      <c r="E278" t="s">
        <v>180</v>
      </c>
      <c r="F278" t="s">
        <v>180</v>
      </c>
      <c r="G278">
        <v>1</v>
      </c>
      <c r="H278">
        <v>-150</v>
      </c>
      <c r="I278" t="s">
        <v>510</v>
      </c>
      <c r="J278" t="s">
        <v>441</v>
      </c>
      <c r="K278" t="s">
        <v>441</v>
      </c>
      <c r="L278" t="s">
        <v>441</v>
      </c>
      <c r="M278" t="s">
        <v>603</v>
      </c>
      <c r="N278" t="s">
        <v>604</v>
      </c>
      <c r="O278" t="s">
        <v>412</v>
      </c>
      <c r="P278" t="s">
        <v>502</v>
      </c>
      <c r="Q278" t="s">
        <v>615</v>
      </c>
      <c r="R278" t="s">
        <v>558</v>
      </c>
      <c r="S278" t="s">
        <v>616</v>
      </c>
      <c r="T278" t="s">
        <v>559</v>
      </c>
      <c r="U278" t="s">
        <v>560</v>
      </c>
      <c r="V278">
        <v>7</v>
      </c>
      <c r="X278" t="str">
        <f t="shared" si="8"/>
        <v>08 Youth Ed</v>
      </c>
      <c r="Y278" s="5">
        <f t="shared" si="9"/>
        <v>27</v>
      </c>
    </row>
    <row r="279" spans="1:25" x14ac:dyDescent="0.25">
      <c r="A279">
        <v>2024</v>
      </c>
      <c r="B279" t="s">
        <v>514</v>
      </c>
      <c r="C279" t="s">
        <v>26</v>
      </c>
      <c r="D279" t="s">
        <v>263</v>
      </c>
      <c r="E279" t="s">
        <v>181</v>
      </c>
      <c r="F279" t="s">
        <v>181</v>
      </c>
      <c r="G279">
        <v>1</v>
      </c>
      <c r="H279">
        <v>-200</v>
      </c>
      <c r="I279" t="s">
        <v>510</v>
      </c>
      <c r="J279" t="s">
        <v>441</v>
      </c>
      <c r="K279" t="s">
        <v>441</v>
      </c>
      <c r="L279" t="s">
        <v>441</v>
      </c>
      <c r="M279" t="s">
        <v>603</v>
      </c>
      <c r="N279" t="s">
        <v>604</v>
      </c>
      <c r="O279" t="s">
        <v>412</v>
      </c>
      <c r="P279" t="s">
        <v>502</v>
      </c>
      <c r="Q279" t="s">
        <v>615</v>
      </c>
      <c r="R279" t="s">
        <v>558</v>
      </c>
      <c r="S279" t="s">
        <v>616</v>
      </c>
      <c r="T279" t="s">
        <v>559</v>
      </c>
      <c r="U279" t="s">
        <v>560</v>
      </c>
      <c r="V279">
        <v>7</v>
      </c>
      <c r="X279" t="str">
        <f t="shared" si="8"/>
        <v>08 Youth Ed</v>
      </c>
      <c r="Y279" s="5">
        <f t="shared" si="9"/>
        <v>27</v>
      </c>
    </row>
    <row r="280" spans="1:25" x14ac:dyDescent="0.25">
      <c r="A280">
        <v>2024</v>
      </c>
      <c r="B280" t="s">
        <v>514</v>
      </c>
      <c r="C280" t="s">
        <v>26</v>
      </c>
      <c r="D280" t="s">
        <v>264</v>
      </c>
      <c r="E280" t="s">
        <v>182</v>
      </c>
      <c r="F280" t="s">
        <v>182</v>
      </c>
      <c r="G280">
        <v>1</v>
      </c>
      <c r="H280">
        <v>-200</v>
      </c>
      <c r="I280" t="s">
        <v>510</v>
      </c>
      <c r="J280" t="s">
        <v>441</v>
      </c>
      <c r="K280" t="s">
        <v>441</v>
      </c>
      <c r="L280" t="s">
        <v>441</v>
      </c>
      <c r="M280" t="s">
        <v>603</v>
      </c>
      <c r="N280" t="s">
        <v>604</v>
      </c>
      <c r="O280" t="s">
        <v>412</v>
      </c>
      <c r="P280" t="s">
        <v>502</v>
      </c>
      <c r="Q280" t="s">
        <v>615</v>
      </c>
      <c r="R280" t="s">
        <v>558</v>
      </c>
      <c r="S280" t="s">
        <v>616</v>
      </c>
      <c r="T280" t="s">
        <v>559</v>
      </c>
      <c r="U280" t="s">
        <v>560</v>
      </c>
      <c r="V280">
        <v>7</v>
      </c>
      <c r="X280" t="str">
        <f t="shared" si="8"/>
        <v>08 Youth Ed</v>
      </c>
      <c r="Y280" s="5">
        <f t="shared" si="9"/>
        <v>27</v>
      </c>
    </row>
    <row r="281" spans="1:25" x14ac:dyDescent="0.25">
      <c r="A281">
        <v>2024</v>
      </c>
      <c r="B281" t="s">
        <v>514</v>
      </c>
      <c r="C281" t="s">
        <v>26</v>
      </c>
      <c r="D281" t="s">
        <v>265</v>
      </c>
      <c r="E281" t="s">
        <v>183</v>
      </c>
      <c r="F281" t="s">
        <v>183</v>
      </c>
      <c r="G281">
        <v>1</v>
      </c>
      <c r="H281">
        <v>-200</v>
      </c>
      <c r="I281" t="s">
        <v>510</v>
      </c>
      <c r="J281" t="s">
        <v>441</v>
      </c>
      <c r="K281" t="s">
        <v>441</v>
      </c>
      <c r="L281" t="s">
        <v>441</v>
      </c>
      <c r="M281" t="s">
        <v>603</v>
      </c>
      <c r="N281" t="s">
        <v>604</v>
      </c>
      <c r="O281" t="s">
        <v>412</v>
      </c>
      <c r="P281" t="s">
        <v>502</v>
      </c>
      <c r="Q281" t="s">
        <v>615</v>
      </c>
      <c r="R281" t="s">
        <v>558</v>
      </c>
      <c r="S281" t="s">
        <v>616</v>
      </c>
      <c r="T281" t="s">
        <v>559</v>
      </c>
      <c r="U281" t="s">
        <v>560</v>
      </c>
      <c r="V281">
        <v>7</v>
      </c>
      <c r="X281" t="str">
        <f t="shared" si="8"/>
        <v>08 Youth Ed</v>
      </c>
      <c r="Y281" s="5">
        <f t="shared" si="9"/>
        <v>27</v>
      </c>
    </row>
    <row r="282" spans="1:25" x14ac:dyDescent="0.25">
      <c r="A282">
        <v>2024</v>
      </c>
      <c r="B282" t="s">
        <v>514</v>
      </c>
      <c r="C282" t="s">
        <v>26</v>
      </c>
      <c r="D282" t="s">
        <v>266</v>
      </c>
      <c r="E282" t="s">
        <v>184</v>
      </c>
      <c r="F282" t="s">
        <v>184</v>
      </c>
      <c r="G282">
        <v>1</v>
      </c>
      <c r="H282">
        <v>-1000</v>
      </c>
      <c r="I282" t="s">
        <v>510</v>
      </c>
      <c r="J282" t="s">
        <v>441</v>
      </c>
      <c r="K282" t="s">
        <v>441</v>
      </c>
      <c r="L282" t="s">
        <v>441</v>
      </c>
      <c r="M282" t="s">
        <v>603</v>
      </c>
      <c r="N282" t="s">
        <v>604</v>
      </c>
      <c r="O282" t="s">
        <v>412</v>
      </c>
      <c r="P282" t="s">
        <v>502</v>
      </c>
      <c r="Q282" t="s">
        <v>615</v>
      </c>
      <c r="R282" t="s">
        <v>558</v>
      </c>
      <c r="S282" t="s">
        <v>616</v>
      </c>
      <c r="T282" t="s">
        <v>559</v>
      </c>
      <c r="U282" t="s">
        <v>560</v>
      </c>
      <c r="V282">
        <v>7</v>
      </c>
      <c r="X282" t="str">
        <f t="shared" si="8"/>
        <v>08 Youth Ed</v>
      </c>
      <c r="Y282" s="5">
        <f t="shared" si="9"/>
        <v>27</v>
      </c>
    </row>
    <row r="283" spans="1:25" x14ac:dyDescent="0.25">
      <c r="A283">
        <v>2024</v>
      </c>
      <c r="B283" t="s">
        <v>514</v>
      </c>
      <c r="C283" t="s">
        <v>26</v>
      </c>
      <c r="D283" t="s">
        <v>267</v>
      </c>
      <c r="E283" t="s">
        <v>185</v>
      </c>
      <c r="F283" t="s">
        <v>185</v>
      </c>
      <c r="G283">
        <v>1</v>
      </c>
      <c r="H283">
        <v>-3728.53</v>
      </c>
      <c r="I283" t="s">
        <v>510</v>
      </c>
      <c r="J283" t="s">
        <v>441</v>
      </c>
      <c r="K283" t="s">
        <v>441</v>
      </c>
      <c r="L283" t="s">
        <v>441</v>
      </c>
      <c r="M283" t="s">
        <v>605</v>
      </c>
      <c r="N283" t="s">
        <v>573</v>
      </c>
      <c r="O283" t="s">
        <v>412</v>
      </c>
      <c r="P283" t="s">
        <v>502</v>
      </c>
      <c r="Q283" t="s">
        <v>615</v>
      </c>
      <c r="R283" t="s">
        <v>604</v>
      </c>
      <c r="S283" t="s">
        <v>616</v>
      </c>
      <c r="T283" t="s">
        <v>563</v>
      </c>
      <c r="U283" t="s">
        <v>560</v>
      </c>
      <c r="V283">
        <v>7</v>
      </c>
      <c r="X283" t="str">
        <f t="shared" si="8"/>
        <v>08 Youth Ed</v>
      </c>
      <c r="Y283" s="5">
        <f t="shared" si="9"/>
        <v>27</v>
      </c>
    </row>
    <row r="284" spans="1:25" x14ac:dyDescent="0.25">
      <c r="A284">
        <v>2024</v>
      </c>
      <c r="B284" t="s">
        <v>514</v>
      </c>
      <c r="C284" t="s">
        <v>26</v>
      </c>
      <c r="D284" t="s">
        <v>268</v>
      </c>
      <c r="E284" t="s">
        <v>186</v>
      </c>
      <c r="F284" t="s">
        <v>186</v>
      </c>
      <c r="G284">
        <v>1</v>
      </c>
      <c r="H284">
        <v>-48739</v>
      </c>
      <c r="I284" t="s">
        <v>510</v>
      </c>
      <c r="J284" t="s">
        <v>441</v>
      </c>
      <c r="K284" t="s">
        <v>441</v>
      </c>
      <c r="L284" t="s">
        <v>441</v>
      </c>
      <c r="M284" t="s">
        <v>605</v>
      </c>
      <c r="N284" t="s">
        <v>573</v>
      </c>
      <c r="O284" t="s">
        <v>412</v>
      </c>
      <c r="P284" t="s">
        <v>502</v>
      </c>
      <c r="Q284" t="s">
        <v>615</v>
      </c>
      <c r="R284" t="s">
        <v>604</v>
      </c>
      <c r="S284" t="s">
        <v>575</v>
      </c>
      <c r="T284" t="s">
        <v>563</v>
      </c>
      <c r="U284" t="s">
        <v>560</v>
      </c>
      <c r="V284">
        <v>7</v>
      </c>
      <c r="X284" t="str">
        <f t="shared" si="8"/>
        <v>08 Youth Ed</v>
      </c>
      <c r="Y284" s="5">
        <f t="shared" si="9"/>
        <v>27</v>
      </c>
    </row>
    <row r="285" spans="1:25" x14ac:dyDescent="0.25">
      <c r="A285">
        <v>2024</v>
      </c>
      <c r="B285" t="s">
        <v>514</v>
      </c>
      <c r="C285" t="s">
        <v>26</v>
      </c>
      <c r="D285" t="s">
        <v>269</v>
      </c>
      <c r="E285" t="s">
        <v>270</v>
      </c>
      <c r="F285" t="s">
        <v>270</v>
      </c>
      <c r="G285">
        <v>1</v>
      </c>
      <c r="H285">
        <v>0</v>
      </c>
      <c r="I285" t="s">
        <v>510</v>
      </c>
      <c r="J285" t="s">
        <v>441</v>
      </c>
      <c r="K285" t="s">
        <v>441</v>
      </c>
      <c r="L285" t="s">
        <v>441</v>
      </c>
      <c r="M285" t="s">
        <v>605</v>
      </c>
      <c r="N285" t="s">
        <v>573</v>
      </c>
      <c r="O285" t="s">
        <v>412</v>
      </c>
      <c r="P285" t="s">
        <v>502</v>
      </c>
      <c r="Q285" t="s">
        <v>615</v>
      </c>
      <c r="R285" t="s">
        <v>604</v>
      </c>
      <c r="S285" t="s">
        <v>616</v>
      </c>
      <c r="T285" t="s">
        <v>563</v>
      </c>
      <c r="U285" t="s">
        <v>560</v>
      </c>
      <c r="V285">
        <v>7</v>
      </c>
      <c r="X285" t="str">
        <f t="shared" si="8"/>
        <v>08 Youth Ed</v>
      </c>
      <c r="Y285" s="5">
        <f t="shared" si="9"/>
        <v>27</v>
      </c>
    </row>
    <row r="286" spans="1:25" x14ac:dyDescent="0.25">
      <c r="A286">
        <v>2024</v>
      </c>
      <c r="B286" t="s">
        <v>514</v>
      </c>
      <c r="C286" t="s">
        <v>26</v>
      </c>
      <c r="D286" t="s">
        <v>271</v>
      </c>
      <c r="E286" t="s">
        <v>272</v>
      </c>
      <c r="F286" t="s">
        <v>272</v>
      </c>
      <c r="G286">
        <v>1</v>
      </c>
      <c r="H286">
        <v>-1949.56</v>
      </c>
      <c r="I286" t="s">
        <v>510</v>
      </c>
      <c r="J286" t="s">
        <v>441</v>
      </c>
      <c r="K286" t="s">
        <v>441</v>
      </c>
      <c r="L286" t="s">
        <v>441</v>
      </c>
      <c r="M286" t="s">
        <v>605</v>
      </c>
      <c r="N286" t="s">
        <v>573</v>
      </c>
      <c r="O286" t="s">
        <v>412</v>
      </c>
      <c r="P286" t="s">
        <v>502</v>
      </c>
      <c r="Q286" t="s">
        <v>615</v>
      </c>
      <c r="R286" t="s">
        <v>604</v>
      </c>
      <c r="S286" t="s">
        <v>616</v>
      </c>
      <c r="T286" t="s">
        <v>563</v>
      </c>
      <c r="U286" t="s">
        <v>560</v>
      </c>
      <c r="V286">
        <v>7</v>
      </c>
      <c r="X286" t="str">
        <f t="shared" si="8"/>
        <v>08 Youth Ed</v>
      </c>
      <c r="Y286" s="5">
        <f t="shared" si="9"/>
        <v>27</v>
      </c>
    </row>
    <row r="287" spans="1:25" x14ac:dyDescent="0.25">
      <c r="A287">
        <v>2024</v>
      </c>
      <c r="B287" t="s">
        <v>514</v>
      </c>
      <c r="C287" t="s">
        <v>26</v>
      </c>
      <c r="D287" t="s">
        <v>273</v>
      </c>
      <c r="E287" t="s">
        <v>187</v>
      </c>
      <c r="F287" t="s">
        <v>635</v>
      </c>
      <c r="G287">
        <v>0.93548387096774199</v>
      </c>
      <c r="H287">
        <v>-1000</v>
      </c>
      <c r="I287" t="s">
        <v>510</v>
      </c>
      <c r="J287" t="s">
        <v>441</v>
      </c>
      <c r="K287" t="s">
        <v>441</v>
      </c>
      <c r="L287" t="s">
        <v>441</v>
      </c>
      <c r="M287" t="s">
        <v>605</v>
      </c>
      <c r="N287" t="s">
        <v>573</v>
      </c>
      <c r="O287" t="s">
        <v>425</v>
      </c>
      <c r="P287" t="s">
        <v>473</v>
      </c>
      <c r="Q287" t="s">
        <v>615</v>
      </c>
      <c r="R287" t="s">
        <v>604</v>
      </c>
      <c r="S287" t="s">
        <v>616</v>
      </c>
      <c r="T287" t="s">
        <v>563</v>
      </c>
      <c r="U287" t="s">
        <v>560</v>
      </c>
      <c r="V287">
        <v>7</v>
      </c>
      <c r="X287" t="str">
        <f t="shared" si="8"/>
        <v>08 Youth Ed</v>
      </c>
      <c r="Y287" s="5">
        <f t="shared" si="9"/>
        <v>27</v>
      </c>
    </row>
    <row r="288" spans="1:25" x14ac:dyDescent="0.25">
      <c r="A288">
        <v>2024</v>
      </c>
      <c r="B288" t="s">
        <v>514</v>
      </c>
      <c r="C288" t="s">
        <v>26</v>
      </c>
      <c r="D288" t="s">
        <v>274</v>
      </c>
      <c r="E288" t="s">
        <v>93</v>
      </c>
      <c r="F288" t="s">
        <v>93</v>
      </c>
      <c r="G288">
        <v>1</v>
      </c>
      <c r="H288">
        <v>-5000</v>
      </c>
      <c r="I288" t="s">
        <v>510</v>
      </c>
      <c r="J288" t="s">
        <v>436</v>
      </c>
      <c r="K288" t="s">
        <v>436</v>
      </c>
      <c r="L288" t="s">
        <v>436</v>
      </c>
      <c r="M288" t="s">
        <v>436</v>
      </c>
      <c r="N288" t="s">
        <v>587</v>
      </c>
      <c r="O288" t="s">
        <v>416</v>
      </c>
      <c r="P288" t="s">
        <v>466</v>
      </c>
      <c r="Q288" t="s">
        <v>506</v>
      </c>
      <c r="R288" t="s">
        <v>558</v>
      </c>
      <c r="S288" t="s">
        <v>616</v>
      </c>
      <c r="T288" t="s">
        <v>563</v>
      </c>
      <c r="U288" t="s">
        <v>560</v>
      </c>
      <c r="V288">
        <v>8</v>
      </c>
      <c r="X288" t="str">
        <f t="shared" si="8"/>
        <v>09 M&amp;B</v>
      </c>
      <c r="Y288" s="5">
        <f t="shared" si="9"/>
        <v>28</v>
      </c>
    </row>
    <row r="289" spans="1:25" x14ac:dyDescent="0.25">
      <c r="A289">
        <v>2024</v>
      </c>
      <c r="B289" t="s">
        <v>514</v>
      </c>
      <c r="C289" t="s">
        <v>26</v>
      </c>
      <c r="D289" t="s">
        <v>275</v>
      </c>
      <c r="E289" t="s">
        <v>94</v>
      </c>
      <c r="F289" t="s">
        <v>94</v>
      </c>
      <c r="G289">
        <v>1</v>
      </c>
      <c r="H289">
        <v>-8000</v>
      </c>
      <c r="I289" t="s">
        <v>510</v>
      </c>
      <c r="J289" t="s">
        <v>436</v>
      </c>
      <c r="K289" t="s">
        <v>436</v>
      </c>
      <c r="L289" t="s">
        <v>436</v>
      </c>
      <c r="M289" t="s">
        <v>436</v>
      </c>
      <c r="N289" t="s">
        <v>587</v>
      </c>
      <c r="O289" t="s">
        <v>416</v>
      </c>
      <c r="P289" t="s">
        <v>466</v>
      </c>
      <c r="Q289" t="s">
        <v>506</v>
      </c>
      <c r="R289" t="s">
        <v>558</v>
      </c>
      <c r="S289" t="s">
        <v>616</v>
      </c>
      <c r="T289" t="s">
        <v>563</v>
      </c>
      <c r="U289" t="s">
        <v>560</v>
      </c>
      <c r="V289">
        <v>8</v>
      </c>
      <c r="X289" t="str">
        <f t="shared" si="8"/>
        <v>09 M&amp;B</v>
      </c>
      <c r="Y289" s="5">
        <f t="shared" si="9"/>
        <v>28</v>
      </c>
    </row>
    <row r="290" spans="1:25" x14ac:dyDescent="0.25">
      <c r="A290">
        <v>2024</v>
      </c>
      <c r="B290" t="s">
        <v>514</v>
      </c>
      <c r="C290" t="s">
        <v>26</v>
      </c>
      <c r="D290" t="s">
        <v>276</v>
      </c>
      <c r="E290" t="s">
        <v>95</v>
      </c>
      <c r="F290" t="s">
        <v>95</v>
      </c>
      <c r="G290">
        <v>1</v>
      </c>
      <c r="H290">
        <v>-60000</v>
      </c>
      <c r="I290" t="s">
        <v>510</v>
      </c>
      <c r="J290" t="s">
        <v>436</v>
      </c>
      <c r="K290" t="s">
        <v>436</v>
      </c>
      <c r="L290" t="s">
        <v>436</v>
      </c>
      <c r="M290" t="s">
        <v>436</v>
      </c>
      <c r="N290" t="s">
        <v>587</v>
      </c>
      <c r="O290" t="s">
        <v>416</v>
      </c>
      <c r="P290" t="s">
        <v>466</v>
      </c>
      <c r="Q290" t="s">
        <v>506</v>
      </c>
      <c r="R290" t="s">
        <v>558</v>
      </c>
      <c r="S290" t="s">
        <v>616</v>
      </c>
      <c r="T290" t="s">
        <v>563</v>
      </c>
      <c r="U290" t="s">
        <v>560</v>
      </c>
      <c r="V290">
        <v>8</v>
      </c>
      <c r="X290" t="str">
        <f t="shared" si="8"/>
        <v>09 M&amp;B</v>
      </c>
      <c r="Y290" s="5">
        <f t="shared" si="9"/>
        <v>28</v>
      </c>
    </row>
    <row r="291" spans="1:25" x14ac:dyDescent="0.25">
      <c r="A291">
        <v>2024</v>
      </c>
      <c r="B291" t="s">
        <v>514</v>
      </c>
      <c r="C291" t="s">
        <v>26</v>
      </c>
      <c r="D291" t="s">
        <v>277</v>
      </c>
      <c r="E291" t="s">
        <v>96</v>
      </c>
      <c r="F291" t="s">
        <v>96</v>
      </c>
      <c r="G291">
        <v>1</v>
      </c>
      <c r="H291">
        <v>-28000</v>
      </c>
      <c r="I291" t="s">
        <v>510</v>
      </c>
      <c r="J291" t="s">
        <v>436</v>
      </c>
      <c r="K291" t="s">
        <v>436</v>
      </c>
      <c r="L291" t="s">
        <v>436</v>
      </c>
      <c r="M291" t="s">
        <v>436</v>
      </c>
      <c r="N291" t="s">
        <v>587</v>
      </c>
      <c r="O291" t="s">
        <v>416</v>
      </c>
      <c r="P291" t="s">
        <v>466</v>
      </c>
      <c r="Q291" t="s">
        <v>506</v>
      </c>
      <c r="R291" t="s">
        <v>558</v>
      </c>
      <c r="S291" t="s">
        <v>616</v>
      </c>
      <c r="T291" t="s">
        <v>563</v>
      </c>
      <c r="U291" t="s">
        <v>560</v>
      </c>
      <c r="V291">
        <v>8</v>
      </c>
      <c r="X291" t="str">
        <f t="shared" si="8"/>
        <v>09 M&amp;B</v>
      </c>
      <c r="Y291" s="5">
        <f t="shared" si="9"/>
        <v>28</v>
      </c>
    </row>
    <row r="292" spans="1:25" x14ac:dyDescent="0.25">
      <c r="A292">
        <v>2024</v>
      </c>
      <c r="B292" t="s">
        <v>514</v>
      </c>
      <c r="C292" t="s">
        <v>26</v>
      </c>
      <c r="D292" t="s">
        <v>278</v>
      </c>
      <c r="E292" t="s">
        <v>97</v>
      </c>
      <c r="F292" t="s">
        <v>97</v>
      </c>
      <c r="G292">
        <v>1</v>
      </c>
      <c r="H292">
        <v>-1600</v>
      </c>
      <c r="I292" t="s">
        <v>510</v>
      </c>
      <c r="J292" t="s">
        <v>436</v>
      </c>
      <c r="K292" t="s">
        <v>436</v>
      </c>
      <c r="L292" t="s">
        <v>436</v>
      </c>
      <c r="M292" t="s">
        <v>436</v>
      </c>
      <c r="N292" t="s">
        <v>587</v>
      </c>
      <c r="O292" t="s">
        <v>425</v>
      </c>
      <c r="P292" t="s">
        <v>473</v>
      </c>
      <c r="Q292" t="s">
        <v>615</v>
      </c>
      <c r="R292" t="s">
        <v>558</v>
      </c>
      <c r="S292" t="s">
        <v>616</v>
      </c>
      <c r="T292" t="s">
        <v>563</v>
      </c>
      <c r="U292" t="s">
        <v>560</v>
      </c>
      <c r="V292">
        <v>8</v>
      </c>
      <c r="X292" t="str">
        <f t="shared" si="8"/>
        <v>09 M&amp;B</v>
      </c>
      <c r="Y292" s="5">
        <f t="shared" si="9"/>
        <v>28</v>
      </c>
    </row>
    <row r="293" spans="1:25" x14ac:dyDescent="0.25">
      <c r="A293">
        <v>2024</v>
      </c>
      <c r="B293" t="s">
        <v>514</v>
      </c>
      <c r="C293" t="s">
        <v>26</v>
      </c>
      <c r="D293" t="s">
        <v>279</v>
      </c>
      <c r="E293" t="s">
        <v>98</v>
      </c>
      <c r="F293" t="s">
        <v>98</v>
      </c>
      <c r="G293">
        <v>1</v>
      </c>
      <c r="H293">
        <v>-1600</v>
      </c>
      <c r="I293" t="s">
        <v>510</v>
      </c>
      <c r="J293" t="s">
        <v>436</v>
      </c>
      <c r="K293" t="s">
        <v>436</v>
      </c>
      <c r="L293" t="s">
        <v>436</v>
      </c>
      <c r="M293" t="s">
        <v>436</v>
      </c>
      <c r="N293" t="s">
        <v>587</v>
      </c>
      <c r="O293" t="s">
        <v>425</v>
      </c>
      <c r="P293" t="s">
        <v>473</v>
      </c>
      <c r="Q293" t="s">
        <v>615</v>
      </c>
      <c r="R293" t="s">
        <v>558</v>
      </c>
      <c r="S293" t="s">
        <v>616</v>
      </c>
      <c r="T293" t="s">
        <v>563</v>
      </c>
      <c r="U293" t="s">
        <v>560</v>
      </c>
      <c r="V293">
        <v>8</v>
      </c>
      <c r="X293" t="str">
        <f t="shared" si="8"/>
        <v>09 M&amp;B</v>
      </c>
      <c r="Y293" s="5">
        <f t="shared" si="9"/>
        <v>28</v>
      </c>
    </row>
    <row r="294" spans="1:25" x14ac:dyDescent="0.25">
      <c r="A294">
        <v>2024</v>
      </c>
      <c r="B294" t="s">
        <v>514</v>
      </c>
      <c r="C294" t="s">
        <v>26</v>
      </c>
      <c r="D294" t="s">
        <v>280</v>
      </c>
      <c r="E294" t="s">
        <v>99</v>
      </c>
      <c r="F294" t="s">
        <v>99</v>
      </c>
      <c r="G294">
        <v>1</v>
      </c>
      <c r="H294">
        <v>-6000</v>
      </c>
      <c r="I294" t="s">
        <v>510</v>
      </c>
      <c r="J294" t="s">
        <v>436</v>
      </c>
      <c r="K294" t="s">
        <v>436</v>
      </c>
      <c r="L294" t="s">
        <v>436</v>
      </c>
      <c r="M294" t="s">
        <v>436</v>
      </c>
      <c r="N294" t="s">
        <v>587</v>
      </c>
      <c r="O294" t="s">
        <v>416</v>
      </c>
      <c r="P294" t="s">
        <v>466</v>
      </c>
      <c r="Q294" t="s">
        <v>506</v>
      </c>
      <c r="R294" t="s">
        <v>558</v>
      </c>
      <c r="S294" t="s">
        <v>616</v>
      </c>
      <c r="T294" t="s">
        <v>563</v>
      </c>
      <c r="U294" t="s">
        <v>560</v>
      </c>
      <c r="V294">
        <v>8</v>
      </c>
      <c r="X294" t="str">
        <f t="shared" si="8"/>
        <v>09 M&amp;B</v>
      </c>
      <c r="Y294" s="5">
        <f t="shared" si="9"/>
        <v>28</v>
      </c>
    </row>
    <row r="295" spans="1:25" x14ac:dyDescent="0.25">
      <c r="A295">
        <v>2024</v>
      </c>
      <c r="B295" t="s">
        <v>514</v>
      </c>
      <c r="C295" t="s">
        <v>26</v>
      </c>
      <c r="D295" t="s">
        <v>281</v>
      </c>
      <c r="E295" t="s">
        <v>100</v>
      </c>
      <c r="F295" t="s">
        <v>100</v>
      </c>
      <c r="G295">
        <v>1</v>
      </c>
      <c r="H295">
        <v>-7500</v>
      </c>
      <c r="I295" t="s">
        <v>510</v>
      </c>
      <c r="J295" t="s">
        <v>436</v>
      </c>
      <c r="K295" t="s">
        <v>436</v>
      </c>
      <c r="L295" t="s">
        <v>436</v>
      </c>
      <c r="M295" t="s">
        <v>436</v>
      </c>
      <c r="N295" t="s">
        <v>587</v>
      </c>
      <c r="O295" t="s">
        <v>416</v>
      </c>
      <c r="P295" t="s">
        <v>466</v>
      </c>
      <c r="Q295" t="s">
        <v>506</v>
      </c>
      <c r="R295" t="s">
        <v>558</v>
      </c>
      <c r="S295" t="s">
        <v>616</v>
      </c>
      <c r="T295" t="s">
        <v>563</v>
      </c>
      <c r="U295" t="s">
        <v>560</v>
      </c>
      <c r="V295">
        <v>8</v>
      </c>
      <c r="X295" t="str">
        <f t="shared" si="8"/>
        <v>09 M&amp;B</v>
      </c>
      <c r="Y295" s="5">
        <f t="shared" si="9"/>
        <v>28</v>
      </c>
    </row>
    <row r="296" spans="1:25" x14ac:dyDescent="0.25">
      <c r="A296">
        <v>2024</v>
      </c>
      <c r="B296" t="s">
        <v>514</v>
      </c>
      <c r="C296" t="s">
        <v>26</v>
      </c>
      <c r="D296" t="s">
        <v>282</v>
      </c>
      <c r="E296" t="s">
        <v>102</v>
      </c>
      <c r="F296" t="s">
        <v>102</v>
      </c>
      <c r="G296">
        <v>1</v>
      </c>
      <c r="H296">
        <v>-35000</v>
      </c>
      <c r="I296" t="s">
        <v>510</v>
      </c>
      <c r="J296" t="s">
        <v>436</v>
      </c>
      <c r="K296" t="s">
        <v>436</v>
      </c>
      <c r="L296" t="s">
        <v>436</v>
      </c>
      <c r="M296" t="s">
        <v>436</v>
      </c>
      <c r="N296" t="s">
        <v>587</v>
      </c>
      <c r="O296" t="s">
        <v>423</v>
      </c>
      <c r="P296" t="s">
        <v>466</v>
      </c>
      <c r="Q296" t="s">
        <v>506</v>
      </c>
      <c r="R296" t="s">
        <v>558</v>
      </c>
      <c r="S296" t="s">
        <v>616</v>
      </c>
      <c r="T296" t="s">
        <v>563</v>
      </c>
      <c r="U296" t="s">
        <v>560</v>
      </c>
      <c r="V296">
        <v>8</v>
      </c>
      <c r="X296" t="str">
        <f t="shared" si="8"/>
        <v>09 M&amp;B</v>
      </c>
      <c r="Y296" s="5">
        <f t="shared" si="9"/>
        <v>28</v>
      </c>
    </row>
    <row r="297" spans="1:25" x14ac:dyDescent="0.25">
      <c r="A297">
        <v>2024</v>
      </c>
      <c r="B297" t="s">
        <v>514</v>
      </c>
      <c r="C297" t="s">
        <v>26</v>
      </c>
      <c r="D297" t="s">
        <v>283</v>
      </c>
      <c r="E297" t="s">
        <v>101</v>
      </c>
      <c r="F297" t="s">
        <v>101</v>
      </c>
      <c r="G297">
        <v>1</v>
      </c>
      <c r="H297">
        <v>-10000</v>
      </c>
      <c r="I297" t="s">
        <v>510</v>
      </c>
      <c r="J297" t="s">
        <v>436</v>
      </c>
      <c r="K297" t="s">
        <v>436</v>
      </c>
      <c r="L297" t="s">
        <v>436</v>
      </c>
      <c r="M297" t="s">
        <v>436</v>
      </c>
      <c r="N297" t="s">
        <v>587</v>
      </c>
      <c r="O297" t="s">
        <v>414</v>
      </c>
      <c r="P297" t="s">
        <v>466</v>
      </c>
      <c r="Q297" t="s">
        <v>506</v>
      </c>
      <c r="R297" t="s">
        <v>558</v>
      </c>
      <c r="S297" t="s">
        <v>616</v>
      </c>
      <c r="T297" t="s">
        <v>559</v>
      </c>
      <c r="U297" t="s">
        <v>560</v>
      </c>
      <c r="V297">
        <v>8</v>
      </c>
      <c r="X297" t="str">
        <f t="shared" si="8"/>
        <v>09 M&amp;B</v>
      </c>
      <c r="Y297" s="5">
        <f t="shared" si="9"/>
        <v>28</v>
      </c>
    </row>
    <row r="298" spans="1:25" x14ac:dyDescent="0.25">
      <c r="A298">
        <v>2024</v>
      </c>
      <c r="B298" t="s">
        <v>514</v>
      </c>
      <c r="C298" t="s">
        <v>26</v>
      </c>
      <c r="D298" t="s">
        <v>284</v>
      </c>
      <c r="E298" t="s">
        <v>75</v>
      </c>
      <c r="F298" t="s">
        <v>75</v>
      </c>
      <c r="G298">
        <v>1</v>
      </c>
      <c r="H298">
        <v>-40000</v>
      </c>
      <c r="I298" t="s">
        <v>510</v>
      </c>
      <c r="J298" t="s">
        <v>433</v>
      </c>
      <c r="K298" t="s">
        <v>433</v>
      </c>
      <c r="L298" t="s">
        <v>433</v>
      </c>
      <c r="M298" t="s">
        <v>586</v>
      </c>
      <c r="N298" t="s">
        <v>587</v>
      </c>
      <c r="O298" t="s">
        <v>416</v>
      </c>
      <c r="P298" t="s">
        <v>466</v>
      </c>
      <c r="Q298" t="s">
        <v>506</v>
      </c>
      <c r="R298" t="s">
        <v>558</v>
      </c>
      <c r="S298" t="s">
        <v>616</v>
      </c>
      <c r="T298" t="s">
        <v>563</v>
      </c>
      <c r="U298" t="s">
        <v>560</v>
      </c>
      <c r="V298">
        <v>9</v>
      </c>
      <c r="X298" t="str">
        <f t="shared" si="8"/>
        <v>10 Covenant Fund</v>
      </c>
      <c r="Y298" s="5">
        <f t="shared" si="9"/>
        <v>29</v>
      </c>
    </row>
    <row r="299" spans="1:25" x14ac:dyDescent="0.25">
      <c r="A299">
        <v>2024</v>
      </c>
      <c r="B299" t="s">
        <v>514</v>
      </c>
      <c r="C299" t="s">
        <v>26</v>
      </c>
      <c r="D299" t="s">
        <v>285</v>
      </c>
      <c r="E299" t="s">
        <v>443</v>
      </c>
      <c r="F299" t="s">
        <v>443</v>
      </c>
      <c r="G299">
        <v>1</v>
      </c>
      <c r="H299">
        <v>0</v>
      </c>
      <c r="I299" t="s">
        <v>510</v>
      </c>
      <c r="J299" t="s">
        <v>433</v>
      </c>
      <c r="K299" t="s">
        <v>433</v>
      </c>
      <c r="L299" t="s">
        <v>433</v>
      </c>
      <c r="M299" t="s">
        <v>586</v>
      </c>
      <c r="N299" t="s">
        <v>587</v>
      </c>
      <c r="O299" t="s">
        <v>416</v>
      </c>
      <c r="P299" t="s">
        <v>466</v>
      </c>
      <c r="Q299" t="s">
        <v>506</v>
      </c>
      <c r="R299" t="s">
        <v>558</v>
      </c>
      <c r="S299" t="s">
        <v>616</v>
      </c>
      <c r="T299" t="s">
        <v>563</v>
      </c>
      <c r="U299" t="s">
        <v>560</v>
      </c>
      <c r="V299">
        <v>9</v>
      </c>
      <c r="X299" t="str">
        <f t="shared" si="8"/>
        <v>10 Covenant Fund</v>
      </c>
      <c r="Y299" s="5">
        <f t="shared" si="9"/>
        <v>29</v>
      </c>
    </row>
    <row r="300" spans="1:25" x14ac:dyDescent="0.25">
      <c r="A300">
        <v>2024</v>
      </c>
      <c r="B300" t="s">
        <v>514</v>
      </c>
      <c r="C300" t="s">
        <v>26</v>
      </c>
      <c r="D300" t="s">
        <v>286</v>
      </c>
      <c r="E300" t="s">
        <v>76</v>
      </c>
      <c r="F300" t="s">
        <v>76</v>
      </c>
      <c r="G300">
        <v>1</v>
      </c>
      <c r="H300">
        <v>-200</v>
      </c>
      <c r="I300" t="s">
        <v>510</v>
      </c>
      <c r="J300" t="s">
        <v>433</v>
      </c>
      <c r="K300" t="s">
        <v>433</v>
      </c>
      <c r="L300" t="s">
        <v>433</v>
      </c>
      <c r="M300" t="s">
        <v>586</v>
      </c>
      <c r="N300" t="s">
        <v>587</v>
      </c>
      <c r="O300" t="s">
        <v>416</v>
      </c>
      <c r="P300" t="s">
        <v>466</v>
      </c>
      <c r="Q300" t="s">
        <v>506</v>
      </c>
      <c r="R300" t="s">
        <v>558</v>
      </c>
      <c r="S300" t="s">
        <v>616</v>
      </c>
      <c r="T300" t="s">
        <v>563</v>
      </c>
      <c r="U300" t="s">
        <v>560</v>
      </c>
      <c r="V300">
        <v>9</v>
      </c>
      <c r="X300" t="str">
        <f t="shared" si="8"/>
        <v>10 Covenant Fund</v>
      </c>
      <c r="Y300" s="5">
        <f t="shared" si="9"/>
        <v>29</v>
      </c>
    </row>
    <row r="301" spans="1:25" x14ac:dyDescent="0.25">
      <c r="A301">
        <v>2024</v>
      </c>
      <c r="B301" t="s">
        <v>514</v>
      </c>
      <c r="C301" t="s">
        <v>26</v>
      </c>
      <c r="D301" t="s">
        <v>287</v>
      </c>
      <c r="E301" t="s">
        <v>288</v>
      </c>
      <c r="F301" t="s">
        <v>288</v>
      </c>
      <c r="G301">
        <v>1</v>
      </c>
      <c r="H301">
        <v>0</v>
      </c>
      <c r="I301" t="s">
        <v>510</v>
      </c>
      <c r="J301" t="s">
        <v>433</v>
      </c>
      <c r="K301" t="s">
        <v>433</v>
      </c>
      <c r="L301" t="s">
        <v>433</v>
      </c>
      <c r="M301" t="s">
        <v>586</v>
      </c>
      <c r="N301" t="s">
        <v>587</v>
      </c>
      <c r="O301" t="s">
        <v>416</v>
      </c>
      <c r="P301" t="s">
        <v>466</v>
      </c>
      <c r="Q301" t="s">
        <v>506</v>
      </c>
      <c r="R301" t="s">
        <v>558</v>
      </c>
      <c r="S301" t="s">
        <v>616</v>
      </c>
      <c r="T301" t="s">
        <v>563</v>
      </c>
      <c r="U301" t="s">
        <v>560</v>
      </c>
      <c r="V301">
        <v>9</v>
      </c>
      <c r="X301" t="str">
        <f t="shared" si="8"/>
        <v>10 Covenant Fund</v>
      </c>
      <c r="Y301" s="5">
        <f t="shared" si="9"/>
        <v>29</v>
      </c>
    </row>
    <row r="302" spans="1:25" x14ac:dyDescent="0.25">
      <c r="A302">
        <v>2024</v>
      </c>
      <c r="B302" t="s">
        <v>514</v>
      </c>
      <c r="C302" t="s">
        <v>26</v>
      </c>
      <c r="D302" t="s">
        <v>289</v>
      </c>
      <c r="E302" t="s">
        <v>107</v>
      </c>
      <c r="F302" t="s">
        <v>107</v>
      </c>
      <c r="G302">
        <v>1</v>
      </c>
      <c r="H302">
        <v>-10000</v>
      </c>
      <c r="I302" t="s">
        <v>510</v>
      </c>
      <c r="J302" t="s">
        <v>433</v>
      </c>
      <c r="K302" t="s">
        <v>433</v>
      </c>
      <c r="L302" t="s">
        <v>433</v>
      </c>
      <c r="M302" t="s">
        <v>591</v>
      </c>
      <c r="N302" t="s">
        <v>587</v>
      </c>
      <c r="O302" t="s">
        <v>416</v>
      </c>
      <c r="P302" t="s">
        <v>466</v>
      </c>
      <c r="Q302" t="s">
        <v>506</v>
      </c>
      <c r="R302" t="s">
        <v>558</v>
      </c>
      <c r="S302" t="s">
        <v>616</v>
      </c>
      <c r="T302" t="s">
        <v>563</v>
      </c>
      <c r="U302" t="s">
        <v>560</v>
      </c>
      <c r="V302">
        <v>9</v>
      </c>
      <c r="X302" t="str">
        <f t="shared" si="8"/>
        <v>10 Covenant Fund</v>
      </c>
      <c r="Y302" s="5">
        <f t="shared" si="9"/>
        <v>29</v>
      </c>
    </row>
    <row r="303" spans="1:25" x14ac:dyDescent="0.25">
      <c r="A303">
        <v>2024</v>
      </c>
      <c r="B303" t="s">
        <v>514</v>
      </c>
      <c r="C303" t="s">
        <v>26</v>
      </c>
      <c r="D303" t="s">
        <v>290</v>
      </c>
      <c r="E303" t="s">
        <v>108</v>
      </c>
      <c r="F303" t="s">
        <v>108</v>
      </c>
      <c r="G303">
        <v>1</v>
      </c>
      <c r="H303">
        <v>-200</v>
      </c>
      <c r="I303" t="s">
        <v>510</v>
      </c>
      <c r="J303" t="s">
        <v>433</v>
      </c>
      <c r="K303" t="s">
        <v>433</v>
      </c>
      <c r="L303" t="s">
        <v>433</v>
      </c>
      <c r="M303" t="s">
        <v>591</v>
      </c>
      <c r="N303" t="s">
        <v>587</v>
      </c>
      <c r="O303" t="s">
        <v>416</v>
      </c>
      <c r="P303" t="s">
        <v>466</v>
      </c>
      <c r="Q303" t="s">
        <v>506</v>
      </c>
      <c r="R303" t="s">
        <v>558</v>
      </c>
      <c r="S303" t="s">
        <v>616</v>
      </c>
      <c r="T303" t="s">
        <v>563</v>
      </c>
      <c r="U303" t="s">
        <v>560</v>
      </c>
      <c r="V303">
        <v>9</v>
      </c>
      <c r="X303" t="str">
        <f t="shared" si="8"/>
        <v>10 Covenant Fund</v>
      </c>
      <c r="Y303" s="5">
        <f t="shared" si="9"/>
        <v>29</v>
      </c>
    </row>
    <row r="304" spans="1:25" x14ac:dyDescent="0.25">
      <c r="A304">
        <v>2024</v>
      </c>
      <c r="B304" t="s">
        <v>514</v>
      </c>
      <c r="C304" t="s">
        <v>26</v>
      </c>
      <c r="D304" t="s">
        <v>291</v>
      </c>
      <c r="E304" t="s">
        <v>292</v>
      </c>
      <c r="F304" t="s">
        <v>292</v>
      </c>
      <c r="G304">
        <v>1</v>
      </c>
      <c r="H304">
        <v>-1500</v>
      </c>
      <c r="I304" t="s">
        <v>510</v>
      </c>
      <c r="J304" t="s">
        <v>433</v>
      </c>
      <c r="K304" t="s">
        <v>433</v>
      </c>
      <c r="L304" t="s">
        <v>433</v>
      </c>
      <c r="M304" t="s">
        <v>591</v>
      </c>
      <c r="N304" t="s">
        <v>587</v>
      </c>
      <c r="O304" t="s">
        <v>416</v>
      </c>
      <c r="P304" t="s">
        <v>466</v>
      </c>
      <c r="Q304" t="s">
        <v>506</v>
      </c>
      <c r="R304" t="s">
        <v>558</v>
      </c>
      <c r="S304" t="s">
        <v>616</v>
      </c>
      <c r="T304" t="s">
        <v>563</v>
      </c>
      <c r="U304" t="s">
        <v>560</v>
      </c>
      <c r="V304">
        <v>9</v>
      </c>
      <c r="X304" t="str">
        <f t="shared" si="8"/>
        <v>10 Covenant Fund</v>
      </c>
      <c r="Y304" s="5">
        <f t="shared" si="9"/>
        <v>29</v>
      </c>
    </row>
    <row r="305" spans="1:25" x14ac:dyDescent="0.25">
      <c r="A305">
        <v>2024</v>
      </c>
      <c r="B305" t="s">
        <v>514</v>
      </c>
      <c r="C305" t="s">
        <v>26</v>
      </c>
      <c r="D305" t="s">
        <v>293</v>
      </c>
      <c r="E305" t="s">
        <v>453</v>
      </c>
      <c r="F305" t="s">
        <v>453</v>
      </c>
      <c r="G305">
        <v>1</v>
      </c>
      <c r="H305">
        <v>-700</v>
      </c>
      <c r="I305" t="s">
        <v>510</v>
      </c>
      <c r="J305" t="s">
        <v>433</v>
      </c>
      <c r="K305" t="s">
        <v>433</v>
      </c>
      <c r="L305" t="s">
        <v>433</v>
      </c>
      <c r="M305" t="s">
        <v>591</v>
      </c>
      <c r="N305" t="s">
        <v>587</v>
      </c>
      <c r="O305" t="s">
        <v>416</v>
      </c>
      <c r="P305" t="s">
        <v>466</v>
      </c>
      <c r="Q305" t="s">
        <v>506</v>
      </c>
      <c r="R305" t="s">
        <v>558</v>
      </c>
      <c r="S305" t="s">
        <v>616</v>
      </c>
      <c r="T305" t="s">
        <v>563</v>
      </c>
      <c r="U305" t="s">
        <v>560</v>
      </c>
      <c r="V305">
        <v>9</v>
      </c>
      <c r="X305" t="str">
        <f t="shared" si="8"/>
        <v>10 Covenant Fund</v>
      </c>
      <c r="Y305" s="5">
        <f t="shared" si="9"/>
        <v>29</v>
      </c>
    </row>
    <row r="306" spans="1:25" x14ac:dyDescent="0.25">
      <c r="A306">
        <v>2024</v>
      </c>
      <c r="B306" t="s">
        <v>514</v>
      </c>
      <c r="C306" t="s">
        <v>26</v>
      </c>
      <c r="D306" t="s">
        <v>294</v>
      </c>
      <c r="E306" t="s">
        <v>109</v>
      </c>
      <c r="F306" t="s">
        <v>109</v>
      </c>
      <c r="G306">
        <v>1</v>
      </c>
      <c r="H306">
        <v>-6000</v>
      </c>
      <c r="I306" t="s">
        <v>510</v>
      </c>
      <c r="J306" t="s">
        <v>433</v>
      </c>
      <c r="K306" t="s">
        <v>433</v>
      </c>
      <c r="L306" t="s">
        <v>433</v>
      </c>
      <c r="M306" t="s">
        <v>591</v>
      </c>
      <c r="N306" t="s">
        <v>573</v>
      </c>
      <c r="O306" t="s">
        <v>416</v>
      </c>
      <c r="P306" t="s">
        <v>466</v>
      </c>
      <c r="Q306" t="s">
        <v>506</v>
      </c>
      <c r="R306" t="s">
        <v>592</v>
      </c>
      <c r="S306" t="s">
        <v>575</v>
      </c>
      <c r="T306" t="s">
        <v>563</v>
      </c>
      <c r="U306" t="s">
        <v>560</v>
      </c>
      <c r="V306">
        <v>9</v>
      </c>
      <c r="X306" t="str">
        <f t="shared" si="8"/>
        <v>10 Covenant Fund</v>
      </c>
      <c r="Y306" s="5">
        <f t="shared" si="9"/>
        <v>29</v>
      </c>
    </row>
    <row r="307" spans="1:25" x14ac:dyDescent="0.25">
      <c r="A307">
        <v>2024</v>
      </c>
      <c r="B307" t="s">
        <v>514</v>
      </c>
      <c r="C307" t="s">
        <v>26</v>
      </c>
      <c r="D307" t="s">
        <v>295</v>
      </c>
      <c r="E307" t="s">
        <v>110</v>
      </c>
      <c r="F307" t="s">
        <v>110</v>
      </c>
      <c r="G307">
        <v>1</v>
      </c>
      <c r="H307">
        <v>0</v>
      </c>
      <c r="I307" t="s">
        <v>510</v>
      </c>
      <c r="J307" t="s">
        <v>433</v>
      </c>
      <c r="K307" t="s">
        <v>433</v>
      </c>
      <c r="L307" t="s">
        <v>433</v>
      </c>
      <c r="M307" t="s">
        <v>591</v>
      </c>
      <c r="N307" t="s">
        <v>573</v>
      </c>
      <c r="O307" t="s">
        <v>416</v>
      </c>
      <c r="P307" t="s">
        <v>466</v>
      </c>
      <c r="Q307" t="s">
        <v>506</v>
      </c>
      <c r="R307" t="s">
        <v>592</v>
      </c>
      <c r="S307" t="s">
        <v>616</v>
      </c>
      <c r="T307" t="s">
        <v>563</v>
      </c>
      <c r="U307" t="s">
        <v>560</v>
      </c>
      <c r="V307">
        <v>9</v>
      </c>
      <c r="X307" t="str">
        <f t="shared" si="8"/>
        <v>10 Covenant Fund</v>
      </c>
      <c r="Y307" s="5">
        <f t="shared" si="9"/>
        <v>29</v>
      </c>
    </row>
    <row r="308" spans="1:25" x14ac:dyDescent="0.25">
      <c r="A308">
        <v>2024</v>
      </c>
      <c r="B308" t="s">
        <v>514</v>
      </c>
      <c r="C308" t="s">
        <v>26</v>
      </c>
      <c r="D308" t="s">
        <v>296</v>
      </c>
      <c r="E308" t="s">
        <v>297</v>
      </c>
      <c r="F308" t="s">
        <v>636</v>
      </c>
      <c r="G308">
        <v>0.86046511627906985</v>
      </c>
      <c r="H308">
        <v>0</v>
      </c>
      <c r="I308" t="s">
        <v>510</v>
      </c>
      <c r="J308" t="s">
        <v>433</v>
      </c>
      <c r="K308" t="s">
        <v>433</v>
      </c>
      <c r="L308" t="s">
        <v>433</v>
      </c>
      <c r="M308" t="s">
        <v>591</v>
      </c>
      <c r="N308" t="s">
        <v>573</v>
      </c>
      <c r="O308" t="s">
        <v>416</v>
      </c>
      <c r="P308" t="s">
        <v>466</v>
      </c>
      <c r="Q308" t="s">
        <v>506</v>
      </c>
      <c r="R308" t="s">
        <v>592</v>
      </c>
      <c r="S308" t="s">
        <v>616</v>
      </c>
      <c r="T308" t="s">
        <v>563</v>
      </c>
      <c r="U308" t="s">
        <v>560</v>
      </c>
      <c r="V308">
        <v>9</v>
      </c>
      <c r="X308" t="str">
        <f t="shared" si="8"/>
        <v>10 Covenant Fund</v>
      </c>
      <c r="Y308" s="5">
        <f t="shared" si="9"/>
        <v>29</v>
      </c>
    </row>
    <row r="309" spans="1:25" x14ac:dyDescent="0.25">
      <c r="A309">
        <v>2024</v>
      </c>
      <c r="B309" t="s">
        <v>514</v>
      </c>
      <c r="C309" t="s">
        <v>26</v>
      </c>
      <c r="D309" t="s">
        <v>298</v>
      </c>
      <c r="E309" t="s">
        <v>463</v>
      </c>
      <c r="F309" t="s">
        <v>463</v>
      </c>
      <c r="G309">
        <v>1</v>
      </c>
      <c r="H309">
        <v>-5000</v>
      </c>
      <c r="I309" t="s">
        <v>510</v>
      </c>
      <c r="J309" t="s">
        <v>429</v>
      </c>
      <c r="K309" t="s">
        <v>429</v>
      </c>
      <c r="L309" t="s">
        <v>429</v>
      </c>
      <c r="M309" t="s">
        <v>429</v>
      </c>
      <c r="N309" t="s">
        <v>577</v>
      </c>
      <c r="O309" t="s">
        <v>461</v>
      </c>
      <c r="P309" t="s">
        <v>502</v>
      </c>
      <c r="Q309" t="s">
        <v>615</v>
      </c>
      <c r="R309" t="s">
        <v>558</v>
      </c>
      <c r="S309" t="s">
        <v>616</v>
      </c>
      <c r="T309" t="s">
        <v>563</v>
      </c>
      <c r="U309" t="s">
        <v>560</v>
      </c>
      <c r="V309">
        <v>10</v>
      </c>
      <c r="X309" t="str">
        <f t="shared" si="8"/>
        <v>11 Adult Ed</v>
      </c>
      <c r="Y309" s="5">
        <f t="shared" si="9"/>
        <v>30</v>
      </c>
    </row>
    <row r="310" spans="1:25" x14ac:dyDescent="0.25">
      <c r="A310">
        <v>2024</v>
      </c>
      <c r="B310" t="s">
        <v>514</v>
      </c>
      <c r="C310" t="s">
        <v>26</v>
      </c>
      <c r="D310" t="s">
        <v>299</v>
      </c>
      <c r="E310" t="s">
        <v>44</v>
      </c>
      <c r="F310" t="s">
        <v>44</v>
      </c>
      <c r="G310">
        <v>1</v>
      </c>
      <c r="H310">
        <v>-200</v>
      </c>
      <c r="I310" t="s">
        <v>510</v>
      </c>
      <c r="J310" t="s">
        <v>429</v>
      </c>
      <c r="K310" t="s">
        <v>429</v>
      </c>
      <c r="L310" t="s">
        <v>429</v>
      </c>
      <c r="M310" t="s">
        <v>429</v>
      </c>
      <c r="N310" t="s">
        <v>577</v>
      </c>
      <c r="O310" t="s">
        <v>412</v>
      </c>
      <c r="P310" t="s">
        <v>502</v>
      </c>
      <c r="Q310" t="s">
        <v>615</v>
      </c>
      <c r="R310" t="s">
        <v>558</v>
      </c>
      <c r="S310" t="s">
        <v>616</v>
      </c>
      <c r="T310" t="s">
        <v>563</v>
      </c>
      <c r="U310" t="s">
        <v>560</v>
      </c>
      <c r="V310">
        <v>10</v>
      </c>
      <c r="X310" t="str">
        <f t="shared" si="8"/>
        <v>11 Adult Ed</v>
      </c>
      <c r="Y310" s="5">
        <f t="shared" si="9"/>
        <v>30</v>
      </c>
    </row>
    <row r="311" spans="1:25" x14ac:dyDescent="0.25">
      <c r="A311">
        <v>2024</v>
      </c>
      <c r="B311" t="s">
        <v>514</v>
      </c>
      <c r="C311" t="s">
        <v>26</v>
      </c>
      <c r="D311" t="s">
        <v>300</v>
      </c>
      <c r="E311" t="s">
        <v>45</v>
      </c>
      <c r="F311" t="s">
        <v>45</v>
      </c>
      <c r="G311">
        <v>1</v>
      </c>
      <c r="H311">
        <v>-150</v>
      </c>
      <c r="I311" t="s">
        <v>510</v>
      </c>
      <c r="J311" t="s">
        <v>429</v>
      </c>
      <c r="K311" t="s">
        <v>429</v>
      </c>
      <c r="L311" t="s">
        <v>429</v>
      </c>
      <c r="M311" t="s">
        <v>429</v>
      </c>
      <c r="N311" t="s">
        <v>577</v>
      </c>
      <c r="O311" t="s">
        <v>412</v>
      </c>
      <c r="P311" t="s">
        <v>502</v>
      </c>
      <c r="Q311" t="s">
        <v>615</v>
      </c>
      <c r="R311" t="s">
        <v>558</v>
      </c>
      <c r="S311" t="s">
        <v>616</v>
      </c>
      <c r="T311" t="s">
        <v>563</v>
      </c>
      <c r="U311" t="s">
        <v>560</v>
      </c>
      <c r="V311">
        <v>10</v>
      </c>
      <c r="X311" t="str">
        <f t="shared" si="8"/>
        <v>11 Adult Ed</v>
      </c>
      <c r="Y311" s="5">
        <f t="shared" si="9"/>
        <v>30</v>
      </c>
    </row>
    <row r="312" spans="1:25" x14ac:dyDescent="0.25">
      <c r="A312">
        <v>2024</v>
      </c>
      <c r="B312" t="s">
        <v>514</v>
      </c>
      <c r="C312" t="s">
        <v>26</v>
      </c>
      <c r="D312" t="s">
        <v>301</v>
      </c>
      <c r="E312" t="s">
        <v>46</v>
      </c>
      <c r="F312" t="s">
        <v>46</v>
      </c>
      <c r="G312">
        <v>1</v>
      </c>
      <c r="H312">
        <v>-450</v>
      </c>
      <c r="I312" t="s">
        <v>510</v>
      </c>
      <c r="J312" t="s">
        <v>429</v>
      </c>
      <c r="K312" t="s">
        <v>429</v>
      </c>
      <c r="L312" t="s">
        <v>429</v>
      </c>
      <c r="M312" t="s">
        <v>429</v>
      </c>
      <c r="N312" t="s">
        <v>577</v>
      </c>
      <c r="O312" t="s">
        <v>412</v>
      </c>
      <c r="P312" t="s">
        <v>502</v>
      </c>
      <c r="Q312" t="s">
        <v>615</v>
      </c>
      <c r="R312" t="s">
        <v>558</v>
      </c>
      <c r="S312" t="s">
        <v>616</v>
      </c>
      <c r="T312" t="s">
        <v>563</v>
      </c>
      <c r="U312" t="s">
        <v>560</v>
      </c>
      <c r="V312">
        <v>10</v>
      </c>
      <c r="X312" t="str">
        <f t="shared" si="8"/>
        <v>11 Adult Ed</v>
      </c>
      <c r="Y312" s="5">
        <f t="shared" si="9"/>
        <v>30</v>
      </c>
    </row>
    <row r="313" spans="1:25" x14ac:dyDescent="0.25">
      <c r="A313">
        <v>2024</v>
      </c>
      <c r="B313" t="s">
        <v>514</v>
      </c>
      <c r="C313" t="s">
        <v>26</v>
      </c>
      <c r="D313" t="s">
        <v>302</v>
      </c>
      <c r="E313" t="s">
        <v>47</v>
      </c>
      <c r="F313" t="s">
        <v>47</v>
      </c>
      <c r="G313">
        <v>1</v>
      </c>
      <c r="H313">
        <v>-150</v>
      </c>
      <c r="I313" t="s">
        <v>510</v>
      </c>
      <c r="J313" t="s">
        <v>429</v>
      </c>
      <c r="K313" t="s">
        <v>429</v>
      </c>
      <c r="L313" t="s">
        <v>429</v>
      </c>
      <c r="M313" t="s">
        <v>429</v>
      </c>
      <c r="N313" t="s">
        <v>577</v>
      </c>
      <c r="O313" t="s">
        <v>412</v>
      </c>
      <c r="P313" t="s">
        <v>502</v>
      </c>
      <c r="Q313" t="s">
        <v>615</v>
      </c>
      <c r="R313" t="s">
        <v>558</v>
      </c>
      <c r="S313" t="s">
        <v>616</v>
      </c>
      <c r="T313" t="s">
        <v>563</v>
      </c>
      <c r="U313" t="s">
        <v>560</v>
      </c>
      <c r="V313">
        <v>10</v>
      </c>
      <c r="X313" t="str">
        <f t="shared" si="8"/>
        <v>11 Adult Ed</v>
      </c>
      <c r="Y313" s="5">
        <f t="shared" si="9"/>
        <v>30</v>
      </c>
    </row>
    <row r="314" spans="1:25" x14ac:dyDescent="0.25">
      <c r="A314">
        <v>2024</v>
      </c>
      <c r="B314" t="s">
        <v>514</v>
      </c>
      <c r="C314" t="s">
        <v>26</v>
      </c>
      <c r="D314" t="s">
        <v>303</v>
      </c>
      <c r="E314" t="s">
        <v>48</v>
      </c>
      <c r="F314" t="s">
        <v>48</v>
      </c>
      <c r="G314">
        <v>1</v>
      </c>
      <c r="H314">
        <v>-800</v>
      </c>
      <c r="I314" t="s">
        <v>510</v>
      </c>
      <c r="J314" t="s">
        <v>429</v>
      </c>
      <c r="K314" t="s">
        <v>429</v>
      </c>
      <c r="L314" t="s">
        <v>429</v>
      </c>
      <c r="M314" t="s">
        <v>429</v>
      </c>
      <c r="N314" t="s">
        <v>577</v>
      </c>
      <c r="O314" t="s">
        <v>412</v>
      </c>
      <c r="P314" t="s">
        <v>502</v>
      </c>
      <c r="Q314" t="s">
        <v>615</v>
      </c>
      <c r="R314" t="s">
        <v>558</v>
      </c>
      <c r="S314" t="s">
        <v>616</v>
      </c>
      <c r="T314" t="s">
        <v>563</v>
      </c>
      <c r="U314" t="s">
        <v>560</v>
      </c>
      <c r="V314">
        <v>10</v>
      </c>
      <c r="X314" t="str">
        <f t="shared" si="8"/>
        <v>11 Adult Ed</v>
      </c>
      <c r="Y314" s="5">
        <f t="shared" si="9"/>
        <v>30</v>
      </c>
    </row>
    <row r="315" spans="1:25" x14ac:dyDescent="0.25">
      <c r="A315">
        <v>2024</v>
      </c>
      <c r="B315" t="s">
        <v>514</v>
      </c>
      <c r="C315" t="s">
        <v>26</v>
      </c>
      <c r="D315" t="s">
        <v>304</v>
      </c>
      <c r="E315" t="s">
        <v>49</v>
      </c>
      <c r="F315" t="s">
        <v>49</v>
      </c>
      <c r="G315">
        <v>1</v>
      </c>
      <c r="H315">
        <v>-150</v>
      </c>
      <c r="I315" t="s">
        <v>510</v>
      </c>
      <c r="J315" t="s">
        <v>429</v>
      </c>
      <c r="K315" t="s">
        <v>429</v>
      </c>
      <c r="L315" t="s">
        <v>429</v>
      </c>
      <c r="M315" t="s">
        <v>429</v>
      </c>
      <c r="N315" t="s">
        <v>577</v>
      </c>
      <c r="O315" t="s">
        <v>412</v>
      </c>
      <c r="P315" t="s">
        <v>502</v>
      </c>
      <c r="Q315" t="s">
        <v>615</v>
      </c>
      <c r="R315" t="s">
        <v>558</v>
      </c>
      <c r="S315" t="s">
        <v>616</v>
      </c>
      <c r="T315" t="s">
        <v>563</v>
      </c>
      <c r="U315" t="s">
        <v>560</v>
      </c>
      <c r="V315">
        <v>10</v>
      </c>
      <c r="X315" t="str">
        <f t="shared" si="8"/>
        <v>11 Adult Ed</v>
      </c>
      <c r="Y315" s="5">
        <f t="shared" si="9"/>
        <v>30</v>
      </c>
    </row>
    <row r="316" spans="1:25" x14ac:dyDescent="0.25">
      <c r="A316">
        <v>2024</v>
      </c>
      <c r="B316" t="s">
        <v>514</v>
      </c>
      <c r="C316" t="s">
        <v>26</v>
      </c>
      <c r="D316" t="s">
        <v>305</v>
      </c>
      <c r="E316" t="s">
        <v>89</v>
      </c>
      <c r="F316" t="s">
        <v>89</v>
      </c>
      <c r="G316">
        <v>1</v>
      </c>
      <c r="H316">
        <v>0</v>
      </c>
      <c r="I316" t="s">
        <v>510</v>
      </c>
      <c r="J316" t="s">
        <v>429</v>
      </c>
      <c r="K316" t="s">
        <v>429</v>
      </c>
      <c r="L316" t="s">
        <v>429</v>
      </c>
      <c r="M316" t="s">
        <v>429</v>
      </c>
      <c r="N316" t="s">
        <v>577</v>
      </c>
      <c r="O316" t="s">
        <v>412</v>
      </c>
      <c r="P316" t="s">
        <v>502</v>
      </c>
      <c r="Q316" t="s">
        <v>615</v>
      </c>
      <c r="R316" t="s">
        <v>558</v>
      </c>
      <c r="S316" t="s">
        <v>616</v>
      </c>
      <c r="T316" t="s">
        <v>563</v>
      </c>
      <c r="U316" t="s">
        <v>560</v>
      </c>
      <c r="V316">
        <v>10</v>
      </c>
      <c r="X316" t="str">
        <f t="shared" si="8"/>
        <v>11 Adult Ed</v>
      </c>
      <c r="Y316" s="5">
        <f t="shared" si="9"/>
        <v>30</v>
      </c>
    </row>
    <row r="317" spans="1:25" x14ac:dyDescent="0.25">
      <c r="A317">
        <v>2024</v>
      </c>
      <c r="B317" t="s">
        <v>514</v>
      </c>
      <c r="C317" t="s">
        <v>26</v>
      </c>
      <c r="D317" t="s">
        <v>306</v>
      </c>
      <c r="E317" t="s">
        <v>90</v>
      </c>
      <c r="F317" t="s">
        <v>90</v>
      </c>
      <c r="G317">
        <v>1</v>
      </c>
      <c r="H317">
        <v>-400</v>
      </c>
      <c r="I317" t="s">
        <v>510</v>
      </c>
      <c r="J317" t="s">
        <v>429</v>
      </c>
      <c r="K317" t="s">
        <v>429</v>
      </c>
      <c r="L317" t="s">
        <v>429</v>
      </c>
      <c r="M317" t="s">
        <v>429</v>
      </c>
      <c r="N317" t="s">
        <v>577</v>
      </c>
      <c r="O317" t="s">
        <v>412</v>
      </c>
      <c r="P317" t="s">
        <v>502</v>
      </c>
      <c r="Q317" t="s">
        <v>615</v>
      </c>
      <c r="R317" t="s">
        <v>558</v>
      </c>
      <c r="S317" t="s">
        <v>616</v>
      </c>
      <c r="T317" t="s">
        <v>563</v>
      </c>
      <c r="U317" t="s">
        <v>560</v>
      </c>
      <c r="V317">
        <v>10</v>
      </c>
      <c r="X317" t="str">
        <f t="shared" si="8"/>
        <v>11 Adult Ed</v>
      </c>
      <c r="Y317" s="5">
        <f t="shared" si="9"/>
        <v>30</v>
      </c>
    </row>
    <row r="318" spans="1:25" x14ac:dyDescent="0.25">
      <c r="A318">
        <v>2024</v>
      </c>
      <c r="B318" t="s">
        <v>514</v>
      </c>
      <c r="C318" t="s">
        <v>26</v>
      </c>
      <c r="D318" t="s">
        <v>307</v>
      </c>
      <c r="E318" t="s">
        <v>91</v>
      </c>
      <c r="F318" t="s">
        <v>91</v>
      </c>
      <c r="G318">
        <v>1</v>
      </c>
      <c r="H318">
        <v>-180</v>
      </c>
      <c r="I318" t="s">
        <v>510</v>
      </c>
      <c r="J318" t="s">
        <v>429</v>
      </c>
      <c r="K318" t="s">
        <v>429</v>
      </c>
      <c r="L318" t="s">
        <v>429</v>
      </c>
      <c r="M318" t="s">
        <v>429</v>
      </c>
      <c r="N318" t="s">
        <v>577</v>
      </c>
      <c r="O318" t="s">
        <v>412</v>
      </c>
      <c r="P318" t="s">
        <v>502</v>
      </c>
      <c r="Q318" t="s">
        <v>615</v>
      </c>
      <c r="R318" t="s">
        <v>558</v>
      </c>
      <c r="S318" t="s">
        <v>616</v>
      </c>
      <c r="T318" t="s">
        <v>563</v>
      </c>
      <c r="U318" t="s">
        <v>560</v>
      </c>
      <c r="V318">
        <v>10</v>
      </c>
      <c r="X318" t="str">
        <f t="shared" si="8"/>
        <v>11 Adult Ed</v>
      </c>
      <c r="Y318" s="5">
        <f t="shared" si="9"/>
        <v>30</v>
      </c>
    </row>
    <row r="319" spans="1:25" x14ac:dyDescent="0.25">
      <c r="A319">
        <v>2024</v>
      </c>
      <c r="B319" t="s">
        <v>514</v>
      </c>
      <c r="C319" t="s">
        <v>26</v>
      </c>
      <c r="D319" t="s">
        <v>308</v>
      </c>
      <c r="E319" t="s">
        <v>92</v>
      </c>
      <c r="F319" t="s">
        <v>92</v>
      </c>
      <c r="G319">
        <v>1</v>
      </c>
      <c r="H319">
        <v>-150</v>
      </c>
      <c r="I319" t="s">
        <v>510</v>
      </c>
      <c r="J319" t="s">
        <v>429</v>
      </c>
      <c r="K319" t="s">
        <v>429</v>
      </c>
      <c r="L319" t="s">
        <v>429</v>
      </c>
      <c r="M319" t="s">
        <v>429</v>
      </c>
      <c r="N319" t="s">
        <v>577</v>
      </c>
      <c r="O319" t="s">
        <v>412</v>
      </c>
      <c r="P319" t="s">
        <v>502</v>
      </c>
      <c r="Q319" t="s">
        <v>615</v>
      </c>
      <c r="R319" t="s">
        <v>558</v>
      </c>
      <c r="S319" t="s">
        <v>616</v>
      </c>
      <c r="T319" t="s">
        <v>563</v>
      </c>
      <c r="U319" t="s">
        <v>560</v>
      </c>
      <c r="V319">
        <v>10</v>
      </c>
      <c r="X319" t="str">
        <f t="shared" si="8"/>
        <v>11 Adult Ed</v>
      </c>
      <c r="Y319" s="5">
        <f t="shared" si="9"/>
        <v>30</v>
      </c>
    </row>
    <row r="320" spans="1:25" x14ac:dyDescent="0.25">
      <c r="A320">
        <v>2024</v>
      </c>
      <c r="B320" t="s">
        <v>514</v>
      </c>
      <c r="C320" t="s">
        <v>26</v>
      </c>
      <c r="D320" t="s">
        <v>309</v>
      </c>
      <c r="E320" t="s">
        <v>53</v>
      </c>
      <c r="F320" t="s">
        <v>53</v>
      </c>
      <c r="G320">
        <v>1</v>
      </c>
      <c r="H320">
        <v>-300</v>
      </c>
      <c r="I320" t="s">
        <v>510</v>
      </c>
      <c r="J320" t="s">
        <v>431</v>
      </c>
      <c r="K320" t="s">
        <v>431</v>
      </c>
      <c r="L320" t="s">
        <v>431</v>
      </c>
      <c r="M320" t="s">
        <v>579</v>
      </c>
      <c r="N320" t="s">
        <v>580</v>
      </c>
      <c r="O320" t="s">
        <v>416</v>
      </c>
      <c r="P320" t="s">
        <v>466</v>
      </c>
      <c r="Q320" t="s">
        <v>505</v>
      </c>
      <c r="R320" t="s">
        <v>558</v>
      </c>
      <c r="S320" t="s">
        <v>616</v>
      </c>
      <c r="T320" t="s">
        <v>559</v>
      </c>
      <c r="U320" t="s">
        <v>560</v>
      </c>
      <c r="V320">
        <v>11</v>
      </c>
      <c r="X320" t="str">
        <f t="shared" si="8"/>
        <v>12 Care &amp; Support</v>
      </c>
      <c r="Y320" s="5">
        <f t="shared" si="9"/>
        <v>31</v>
      </c>
    </row>
    <row r="321" spans="1:25" x14ac:dyDescent="0.25">
      <c r="A321">
        <v>2024</v>
      </c>
      <c r="B321" t="s">
        <v>514</v>
      </c>
      <c r="C321" t="s">
        <v>26</v>
      </c>
      <c r="D321" t="s">
        <v>310</v>
      </c>
      <c r="E321" t="s">
        <v>54</v>
      </c>
      <c r="F321" t="s">
        <v>54</v>
      </c>
      <c r="G321">
        <v>1</v>
      </c>
      <c r="H321">
        <v>-200</v>
      </c>
      <c r="I321" t="s">
        <v>510</v>
      </c>
      <c r="J321" t="s">
        <v>431</v>
      </c>
      <c r="K321" t="s">
        <v>431</v>
      </c>
      <c r="L321" t="s">
        <v>431</v>
      </c>
      <c r="M321" t="s">
        <v>579</v>
      </c>
      <c r="N321" t="s">
        <v>580</v>
      </c>
      <c r="O321" t="s">
        <v>416</v>
      </c>
      <c r="P321" t="s">
        <v>466</v>
      </c>
      <c r="Q321" t="s">
        <v>505</v>
      </c>
      <c r="R321" t="s">
        <v>558</v>
      </c>
      <c r="S321" t="s">
        <v>616</v>
      </c>
      <c r="T321" t="s">
        <v>559</v>
      </c>
      <c r="U321" t="s">
        <v>560</v>
      </c>
      <c r="V321">
        <v>11</v>
      </c>
      <c r="X321" t="str">
        <f t="shared" si="8"/>
        <v>12 Care &amp; Support</v>
      </c>
      <c r="Y321" s="5">
        <f t="shared" si="9"/>
        <v>31</v>
      </c>
    </row>
    <row r="322" spans="1:25" x14ac:dyDescent="0.25">
      <c r="A322">
        <v>2024</v>
      </c>
      <c r="B322" t="s">
        <v>514</v>
      </c>
      <c r="C322" t="s">
        <v>26</v>
      </c>
      <c r="D322" t="s">
        <v>311</v>
      </c>
      <c r="E322" t="s">
        <v>55</v>
      </c>
      <c r="F322" t="s">
        <v>55</v>
      </c>
      <c r="G322">
        <v>1</v>
      </c>
      <c r="H322">
        <v>-500</v>
      </c>
      <c r="I322" t="s">
        <v>510</v>
      </c>
      <c r="J322" t="s">
        <v>431</v>
      </c>
      <c r="K322" t="s">
        <v>431</v>
      </c>
      <c r="L322" t="s">
        <v>431</v>
      </c>
      <c r="M322" t="s">
        <v>579</v>
      </c>
      <c r="N322" t="s">
        <v>580</v>
      </c>
      <c r="O322" t="s">
        <v>416</v>
      </c>
      <c r="P322" t="s">
        <v>466</v>
      </c>
      <c r="Q322" t="s">
        <v>505</v>
      </c>
      <c r="R322" t="s">
        <v>558</v>
      </c>
      <c r="S322" t="s">
        <v>616</v>
      </c>
      <c r="T322" t="s">
        <v>559</v>
      </c>
      <c r="U322" t="s">
        <v>560</v>
      </c>
      <c r="V322">
        <v>11</v>
      </c>
      <c r="X322" t="str">
        <f t="shared" si="8"/>
        <v>12 Care &amp; Support</v>
      </c>
      <c r="Y322" s="5">
        <f t="shared" si="9"/>
        <v>31</v>
      </c>
    </row>
    <row r="323" spans="1:25" x14ac:dyDescent="0.25">
      <c r="A323">
        <v>2024</v>
      </c>
      <c r="B323" t="s">
        <v>514</v>
      </c>
      <c r="C323" t="s">
        <v>26</v>
      </c>
      <c r="D323" t="s">
        <v>312</v>
      </c>
      <c r="E323" t="s">
        <v>56</v>
      </c>
      <c r="F323" t="s">
        <v>56</v>
      </c>
      <c r="G323">
        <v>1</v>
      </c>
      <c r="H323">
        <v>-100</v>
      </c>
      <c r="I323" t="s">
        <v>510</v>
      </c>
      <c r="J323" t="s">
        <v>431</v>
      </c>
      <c r="K323" t="s">
        <v>431</v>
      </c>
      <c r="L323" t="s">
        <v>431</v>
      </c>
      <c r="M323" t="s">
        <v>579</v>
      </c>
      <c r="N323" t="s">
        <v>580</v>
      </c>
      <c r="O323" t="s">
        <v>416</v>
      </c>
      <c r="P323" t="s">
        <v>466</v>
      </c>
      <c r="Q323" t="s">
        <v>505</v>
      </c>
      <c r="R323" t="s">
        <v>558</v>
      </c>
      <c r="S323" t="s">
        <v>616</v>
      </c>
      <c r="T323" t="s">
        <v>559</v>
      </c>
      <c r="U323" t="s">
        <v>560</v>
      </c>
      <c r="V323">
        <v>11</v>
      </c>
      <c r="X323" t="str">
        <f t="shared" ref="X323:X386" si="10">J323</f>
        <v>12 Care &amp; Support</v>
      </c>
      <c r="Y323" s="5">
        <f t="shared" ref="Y323:Y386" si="11">IF(X323=X322,Y322,Y322+1)</f>
        <v>31</v>
      </c>
    </row>
    <row r="324" spans="1:25" x14ac:dyDescent="0.25">
      <c r="A324">
        <v>2024</v>
      </c>
      <c r="B324" t="s">
        <v>514</v>
      </c>
      <c r="C324" t="s">
        <v>26</v>
      </c>
      <c r="D324" t="s">
        <v>313</v>
      </c>
      <c r="E324" t="s">
        <v>57</v>
      </c>
      <c r="F324" t="s">
        <v>57</v>
      </c>
      <c r="G324">
        <v>1</v>
      </c>
      <c r="H324">
        <v>-300</v>
      </c>
      <c r="I324" t="s">
        <v>510</v>
      </c>
      <c r="J324" t="s">
        <v>431</v>
      </c>
      <c r="K324" t="s">
        <v>431</v>
      </c>
      <c r="L324" t="s">
        <v>431</v>
      </c>
      <c r="M324" t="s">
        <v>579</v>
      </c>
      <c r="N324" t="s">
        <v>580</v>
      </c>
      <c r="O324" t="s">
        <v>416</v>
      </c>
      <c r="P324" t="s">
        <v>466</v>
      </c>
      <c r="Q324" t="s">
        <v>505</v>
      </c>
      <c r="R324" t="s">
        <v>558</v>
      </c>
      <c r="S324" t="s">
        <v>616</v>
      </c>
      <c r="T324" t="s">
        <v>559</v>
      </c>
      <c r="U324" t="s">
        <v>560</v>
      </c>
      <c r="V324">
        <v>11</v>
      </c>
      <c r="X324" t="str">
        <f t="shared" si="10"/>
        <v>12 Care &amp; Support</v>
      </c>
      <c r="Y324" s="5">
        <f t="shared" si="11"/>
        <v>31</v>
      </c>
    </row>
    <row r="325" spans="1:25" x14ac:dyDescent="0.25">
      <c r="A325">
        <v>2024</v>
      </c>
      <c r="B325" t="s">
        <v>514</v>
      </c>
      <c r="C325" t="s">
        <v>26</v>
      </c>
      <c r="D325" t="s">
        <v>314</v>
      </c>
      <c r="E325" t="s">
        <v>58</v>
      </c>
      <c r="F325" t="s">
        <v>58</v>
      </c>
      <c r="G325">
        <v>1</v>
      </c>
      <c r="H325">
        <v>-1560</v>
      </c>
      <c r="I325" t="s">
        <v>510</v>
      </c>
      <c r="J325" t="s">
        <v>431</v>
      </c>
      <c r="K325" t="s">
        <v>431</v>
      </c>
      <c r="L325" t="s">
        <v>431</v>
      </c>
      <c r="M325" t="s">
        <v>581</v>
      </c>
      <c r="N325" t="s">
        <v>573</v>
      </c>
      <c r="O325" t="s">
        <v>416</v>
      </c>
      <c r="P325" t="s">
        <v>466</v>
      </c>
      <c r="Q325" t="s">
        <v>505</v>
      </c>
      <c r="R325" t="s">
        <v>582</v>
      </c>
      <c r="S325" t="s">
        <v>616</v>
      </c>
      <c r="T325" t="s">
        <v>563</v>
      </c>
      <c r="U325" t="s">
        <v>560</v>
      </c>
      <c r="V325">
        <v>11</v>
      </c>
      <c r="X325" t="str">
        <f t="shared" si="10"/>
        <v>12 Care &amp; Support</v>
      </c>
      <c r="Y325" s="5">
        <f t="shared" si="11"/>
        <v>31</v>
      </c>
    </row>
    <row r="326" spans="1:25" x14ac:dyDescent="0.25">
      <c r="A326">
        <v>2024</v>
      </c>
      <c r="B326" t="s">
        <v>514</v>
      </c>
      <c r="C326" t="s">
        <v>26</v>
      </c>
      <c r="D326" t="s">
        <v>315</v>
      </c>
      <c r="E326" t="s">
        <v>59</v>
      </c>
      <c r="F326" t="s">
        <v>59</v>
      </c>
      <c r="G326">
        <v>1</v>
      </c>
      <c r="H326">
        <v>-53667.66</v>
      </c>
      <c r="I326" t="s">
        <v>510</v>
      </c>
      <c r="J326" t="s">
        <v>431</v>
      </c>
      <c r="K326" t="s">
        <v>431</v>
      </c>
      <c r="L326" t="s">
        <v>431</v>
      </c>
      <c r="M326" t="s">
        <v>581</v>
      </c>
      <c r="N326" t="s">
        <v>573</v>
      </c>
      <c r="O326" t="s">
        <v>416</v>
      </c>
      <c r="P326" t="s">
        <v>466</v>
      </c>
      <c r="Q326" t="s">
        <v>505</v>
      </c>
      <c r="R326" t="s">
        <v>582</v>
      </c>
      <c r="S326" t="s">
        <v>575</v>
      </c>
      <c r="T326" t="s">
        <v>563</v>
      </c>
      <c r="U326" t="s">
        <v>560</v>
      </c>
      <c r="V326">
        <v>11</v>
      </c>
      <c r="X326" t="str">
        <f t="shared" si="10"/>
        <v>12 Care &amp; Support</v>
      </c>
      <c r="Y326" s="5">
        <f t="shared" si="11"/>
        <v>31</v>
      </c>
    </row>
    <row r="327" spans="1:25" x14ac:dyDescent="0.25">
      <c r="A327">
        <v>2024</v>
      </c>
      <c r="B327" t="s">
        <v>514</v>
      </c>
      <c r="C327" t="s">
        <v>26</v>
      </c>
      <c r="D327" t="s">
        <v>316</v>
      </c>
      <c r="E327" t="s">
        <v>60</v>
      </c>
      <c r="F327" t="s">
        <v>60</v>
      </c>
      <c r="G327">
        <v>1</v>
      </c>
      <c r="H327">
        <v>-26446.44</v>
      </c>
      <c r="I327" t="s">
        <v>510</v>
      </c>
      <c r="J327" t="s">
        <v>431</v>
      </c>
      <c r="K327" t="s">
        <v>431</v>
      </c>
      <c r="L327" t="s">
        <v>431</v>
      </c>
      <c r="M327" t="s">
        <v>581</v>
      </c>
      <c r="N327" t="s">
        <v>573</v>
      </c>
      <c r="O327" t="s">
        <v>416</v>
      </c>
      <c r="P327" t="s">
        <v>466</v>
      </c>
      <c r="Q327" t="s">
        <v>505</v>
      </c>
      <c r="R327" t="s">
        <v>582</v>
      </c>
      <c r="S327" t="s">
        <v>616</v>
      </c>
      <c r="T327" t="s">
        <v>563</v>
      </c>
      <c r="U327" t="s">
        <v>560</v>
      </c>
      <c r="V327">
        <v>11</v>
      </c>
      <c r="X327" t="str">
        <f t="shared" si="10"/>
        <v>12 Care &amp; Support</v>
      </c>
      <c r="Y327" s="5">
        <f t="shared" si="11"/>
        <v>31</v>
      </c>
    </row>
    <row r="328" spans="1:25" x14ac:dyDescent="0.25">
      <c r="A328">
        <v>2024</v>
      </c>
      <c r="B328" t="s">
        <v>514</v>
      </c>
      <c r="C328" t="s">
        <v>26</v>
      </c>
      <c r="D328" t="s">
        <v>317</v>
      </c>
      <c r="E328" t="s">
        <v>61</v>
      </c>
      <c r="F328" t="s">
        <v>61</v>
      </c>
      <c r="G328">
        <v>1</v>
      </c>
      <c r="H328">
        <v>-9754.43</v>
      </c>
      <c r="I328" t="s">
        <v>510</v>
      </c>
      <c r="J328" t="s">
        <v>431</v>
      </c>
      <c r="K328" t="s">
        <v>431</v>
      </c>
      <c r="L328" t="s">
        <v>431</v>
      </c>
      <c r="M328" t="s">
        <v>581</v>
      </c>
      <c r="N328" t="s">
        <v>573</v>
      </c>
      <c r="O328" t="s">
        <v>416</v>
      </c>
      <c r="P328" t="s">
        <v>466</v>
      </c>
      <c r="Q328" t="s">
        <v>505</v>
      </c>
      <c r="R328" t="s">
        <v>582</v>
      </c>
      <c r="S328" t="s">
        <v>616</v>
      </c>
      <c r="T328" t="s">
        <v>563</v>
      </c>
      <c r="U328" t="s">
        <v>560</v>
      </c>
      <c r="V328">
        <v>11</v>
      </c>
      <c r="X328" t="str">
        <f t="shared" si="10"/>
        <v>12 Care &amp; Support</v>
      </c>
      <c r="Y328" s="5">
        <f t="shared" si="11"/>
        <v>31</v>
      </c>
    </row>
    <row r="329" spans="1:25" x14ac:dyDescent="0.25">
      <c r="A329">
        <v>2024</v>
      </c>
      <c r="B329" t="s">
        <v>514</v>
      </c>
      <c r="C329" t="s">
        <v>26</v>
      </c>
      <c r="D329" t="s">
        <v>318</v>
      </c>
      <c r="E329" t="s">
        <v>62</v>
      </c>
      <c r="F329" t="s">
        <v>62</v>
      </c>
      <c r="G329">
        <v>1</v>
      </c>
      <c r="H329">
        <v>-5497.95</v>
      </c>
      <c r="I329" t="s">
        <v>510</v>
      </c>
      <c r="J329" t="s">
        <v>431</v>
      </c>
      <c r="K329" t="s">
        <v>431</v>
      </c>
      <c r="L329" t="s">
        <v>431</v>
      </c>
      <c r="M329" t="s">
        <v>581</v>
      </c>
      <c r="N329" t="s">
        <v>573</v>
      </c>
      <c r="O329" t="s">
        <v>416</v>
      </c>
      <c r="P329" t="s">
        <v>466</v>
      </c>
      <c r="Q329" t="s">
        <v>505</v>
      </c>
      <c r="R329" t="s">
        <v>582</v>
      </c>
      <c r="S329" t="s">
        <v>616</v>
      </c>
      <c r="T329" t="s">
        <v>563</v>
      </c>
      <c r="U329" t="s">
        <v>560</v>
      </c>
      <c r="V329">
        <v>11</v>
      </c>
      <c r="X329" t="str">
        <f t="shared" si="10"/>
        <v>12 Care &amp; Support</v>
      </c>
      <c r="Y329" s="5">
        <f t="shared" si="11"/>
        <v>31</v>
      </c>
    </row>
    <row r="330" spans="1:25" x14ac:dyDescent="0.25">
      <c r="A330">
        <v>2024</v>
      </c>
      <c r="B330" t="s">
        <v>514</v>
      </c>
      <c r="C330" t="s">
        <v>26</v>
      </c>
      <c r="D330" t="s">
        <v>319</v>
      </c>
      <c r="E330" t="s">
        <v>63</v>
      </c>
      <c r="F330" t="s">
        <v>63</v>
      </c>
      <c r="G330">
        <v>1</v>
      </c>
      <c r="H330">
        <v>-3800</v>
      </c>
      <c r="I330" t="s">
        <v>510</v>
      </c>
      <c r="J330" t="s">
        <v>431</v>
      </c>
      <c r="K330" t="s">
        <v>431</v>
      </c>
      <c r="L330" t="s">
        <v>431</v>
      </c>
      <c r="M330" t="s">
        <v>581</v>
      </c>
      <c r="N330" t="s">
        <v>573</v>
      </c>
      <c r="O330" t="s">
        <v>416</v>
      </c>
      <c r="P330" t="s">
        <v>466</v>
      </c>
      <c r="Q330" t="s">
        <v>505</v>
      </c>
      <c r="R330" t="s">
        <v>582</v>
      </c>
      <c r="S330" t="s">
        <v>616</v>
      </c>
      <c r="T330" t="s">
        <v>563</v>
      </c>
      <c r="U330" t="s">
        <v>560</v>
      </c>
      <c r="V330">
        <v>11</v>
      </c>
      <c r="X330" t="str">
        <f t="shared" si="10"/>
        <v>12 Care &amp; Support</v>
      </c>
      <c r="Y330" s="5">
        <f t="shared" si="11"/>
        <v>31</v>
      </c>
    </row>
    <row r="331" spans="1:25" x14ac:dyDescent="0.25">
      <c r="A331">
        <v>2024</v>
      </c>
      <c r="B331" t="s">
        <v>514</v>
      </c>
      <c r="C331" t="s">
        <v>26</v>
      </c>
      <c r="D331" t="s">
        <v>320</v>
      </c>
      <c r="E331" t="s">
        <v>64</v>
      </c>
      <c r="F331" t="s">
        <v>64</v>
      </c>
      <c r="G331">
        <v>1</v>
      </c>
      <c r="H331">
        <v>-35009</v>
      </c>
      <c r="I331" t="s">
        <v>510</v>
      </c>
      <c r="J331" t="s">
        <v>431</v>
      </c>
      <c r="K331" t="s">
        <v>431</v>
      </c>
      <c r="L331" t="s">
        <v>431</v>
      </c>
      <c r="M331" t="s">
        <v>581</v>
      </c>
      <c r="N331" t="s">
        <v>573</v>
      </c>
      <c r="O331" t="s">
        <v>416</v>
      </c>
      <c r="P331" t="s">
        <v>466</v>
      </c>
      <c r="Q331" t="s">
        <v>505</v>
      </c>
      <c r="R331" t="s">
        <v>582</v>
      </c>
      <c r="S331" t="s">
        <v>575</v>
      </c>
      <c r="T331" t="s">
        <v>563</v>
      </c>
      <c r="U331" t="s">
        <v>560</v>
      </c>
      <c r="V331">
        <v>11</v>
      </c>
      <c r="X331" t="str">
        <f t="shared" si="10"/>
        <v>12 Care &amp; Support</v>
      </c>
      <c r="Y331" s="5">
        <f t="shared" si="11"/>
        <v>31</v>
      </c>
    </row>
    <row r="332" spans="1:25" x14ac:dyDescent="0.25">
      <c r="A332">
        <v>2024</v>
      </c>
      <c r="B332" t="s">
        <v>514</v>
      </c>
      <c r="C332" t="s">
        <v>26</v>
      </c>
      <c r="D332" t="s">
        <v>321</v>
      </c>
      <c r="E332" t="s">
        <v>65</v>
      </c>
      <c r="F332" t="s">
        <v>65</v>
      </c>
      <c r="G332">
        <v>1</v>
      </c>
      <c r="H332">
        <v>-3500</v>
      </c>
      <c r="I332" t="s">
        <v>510</v>
      </c>
      <c r="J332" t="s">
        <v>431</v>
      </c>
      <c r="K332" t="s">
        <v>431</v>
      </c>
      <c r="L332" t="s">
        <v>431</v>
      </c>
      <c r="M332" t="s">
        <v>581</v>
      </c>
      <c r="N332" t="s">
        <v>573</v>
      </c>
      <c r="O332" t="s">
        <v>416</v>
      </c>
      <c r="P332" t="s">
        <v>466</v>
      </c>
      <c r="Q332" t="s">
        <v>505</v>
      </c>
      <c r="R332" t="s">
        <v>582</v>
      </c>
      <c r="S332" t="s">
        <v>616</v>
      </c>
      <c r="T332" t="s">
        <v>563</v>
      </c>
      <c r="U332" t="s">
        <v>560</v>
      </c>
      <c r="V332">
        <v>11</v>
      </c>
      <c r="X332" t="str">
        <f t="shared" si="10"/>
        <v>12 Care &amp; Support</v>
      </c>
      <c r="Y332" s="5">
        <f t="shared" si="11"/>
        <v>31</v>
      </c>
    </row>
    <row r="333" spans="1:25" x14ac:dyDescent="0.25">
      <c r="A333">
        <v>2024</v>
      </c>
      <c r="B333" t="s">
        <v>514</v>
      </c>
      <c r="C333" t="s">
        <v>26</v>
      </c>
      <c r="D333" t="s">
        <v>322</v>
      </c>
      <c r="E333" t="s">
        <v>103</v>
      </c>
      <c r="F333" t="s">
        <v>103</v>
      </c>
      <c r="G333">
        <v>1</v>
      </c>
      <c r="H333">
        <v>-1300</v>
      </c>
      <c r="I333" t="s">
        <v>510</v>
      </c>
      <c r="J333" t="s">
        <v>437</v>
      </c>
      <c r="K333" t="s">
        <v>437</v>
      </c>
      <c r="L333" t="s">
        <v>437</v>
      </c>
      <c r="M333" t="s">
        <v>437</v>
      </c>
      <c r="N333" t="s">
        <v>590</v>
      </c>
      <c r="O333" t="s">
        <v>412</v>
      </c>
      <c r="P333" t="s">
        <v>502</v>
      </c>
      <c r="Q333" t="s">
        <v>615</v>
      </c>
      <c r="R333" t="s">
        <v>558</v>
      </c>
      <c r="S333" t="s">
        <v>616</v>
      </c>
      <c r="T333" t="s">
        <v>559</v>
      </c>
      <c r="U333" t="s">
        <v>560</v>
      </c>
      <c r="V333">
        <v>12</v>
      </c>
      <c r="X333" t="str">
        <f t="shared" si="10"/>
        <v>13 Membership</v>
      </c>
      <c r="Y333" s="5">
        <f t="shared" si="11"/>
        <v>32</v>
      </c>
    </row>
    <row r="334" spans="1:25" x14ac:dyDescent="0.25">
      <c r="A334">
        <v>2024</v>
      </c>
      <c r="B334" t="s">
        <v>514</v>
      </c>
      <c r="C334" t="s">
        <v>26</v>
      </c>
      <c r="D334" t="s">
        <v>323</v>
      </c>
      <c r="E334" t="s">
        <v>104</v>
      </c>
      <c r="F334" t="s">
        <v>104</v>
      </c>
      <c r="G334">
        <v>1</v>
      </c>
      <c r="H334">
        <v>-300</v>
      </c>
      <c r="I334" t="s">
        <v>510</v>
      </c>
      <c r="J334" t="s">
        <v>437</v>
      </c>
      <c r="K334" t="s">
        <v>437</v>
      </c>
      <c r="L334" t="s">
        <v>437</v>
      </c>
      <c r="M334" t="s">
        <v>437</v>
      </c>
      <c r="N334" t="s">
        <v>590</v>
      </c>
      <c r="O334" t="s">
        <v>412</v>
      </c>
      <c r="P334" t="s">
        <v>502</v>
      </c>
      <c r="Q334" t="s">
        <v>615</v>
      </c>
      <c r="R334" t="s">
        <v>558</v>
      </c>
      <c r="S334" t="s">
        <v>616</v>
      </c>
      <c r="T334" t="s">
        <v>559</v>
      </c>
      <c r="U334" t="s">
        <v>560</v>
      </c>
      <c r="V334">
        <v>12</v>
      </c>
      <c r="X334" t="str">
        <f t="shared" si="10"/>
        <v>13 Membership</v>
      </c>
      <c r="Y334" s="5">
        <f t="shared" si="11"/>
        <v>32</v>
      </c>
    </row>
    <row r="335" spans="1:25" x14ac:dyDescent="0.25">
      <c r="A335">
        <v>2024</v>
      </c>
      <c r="B335" t="s">
        <v>514</v>
      </c>
      <c r="C335" t="s">
        <v>26</v>
      </c>
      <c r="D335" t="s">
        <v>324</v>
      </c>
      <c r="E335" t="s">
        <v>105</v>
      </c>
      <c r="F335" t="s">
        <v>105</v>
      </c>
      <c r="G335">
        <v>1</v>
      </c>
      <c r="H335">
        <v>-150</v>
      </c>
      <c r="I335" t="s">
        <v>510</v>
      </c>
      <c r="J335" t="s">
        <v>437</v>
      </c>
      <c r="K335" t="s">
        <v>437</v>
      </c>
      <c r="L335" t="s">
        <v>437</v>
      </c>
      <c r="M335" t="s">
        <v>437</v>
      </c>
      <c r="N335" t="s">
        <v>590</v>
      </c>
      <c r="O335" t="s">
        <v>412</v>
      </c>
      <c r="P335" t="s">
        <v>502</v>
      </c>
      <c r="Q335" t="s">
        <v>615</v>
      </c>
      <c r="R335" t="s">
        <v>558</v>
      </c>
      <c r="S335" t="s">
        <v>616</v>
      </c>
      <c r="T335" t="s">
        <v>559</v>
      </c>
      <c r="U335" t="s">
        <v>560</v>
      </c>
      <c r="V335">
        <v>12</v>
      </c>
      <c r="X335" t="str">
        <f t="shared" si="10"/>
        <v>13 Membership</v>
      </c>
      <c r="Y335" s="5">
        <f t="shared" si="11"/>
        <v>32</v>
      </c>
    </row>
    <row r="336" spans="1:25" x14ac:dyDescent="0.25">
      <c r="A336">
        <v>2024</v>
      </c>
      <c r="B336" t="s">
        <v>514</v>
      </c>
      <c r="C336" t="s">
        <v>26</v>
      </c>
      <c r="D336" t="s">
        <v>325</v>
      </c>
      <c r="E336" t="s">
        <v>106</v>
      </c>
      <c r="F336" t="s">
        <v>106</v>
      </c>
      <c r="G336">
        <v>1</v>
      </c>
      <c r="H336">
        <v>-300</v>
      </c>
      <c r="I336" t="s">
        <v>510</v>
      </c>
      <c r="J336" t="s">
        <v>437</v>
      </c>
      <c r="K336" t="s">
        <v>437</v>
      </c>
      <c r="L336" t="s">
        <v>437</v>
      </c>
      <c r="M336" t="s">
        <v>437</v>
      </c>
      <c r="N336" t="s">
        <v>590</v>
      </c>
      <c r="O336" t="s">
        <v>412</v>
      </c>
      <c r="P336" t="s">
        <v>502</v>
      </c>
      <c r="Q336" t="s">
        <v>615</v>
      </c>
      <c r="R336" t="s">
        <v>558</v>
      </c>
      <c r="S336" t="s">
        <v>616</v>
      </c>
      <c r="T336" t="s">
        <v>559</v>
      </c>
      <c r="U336" t="s">
        <v>560</v>
      </c>
      <c r="V336">
        <v>12</v>
      </c>
      <c r="X336" t="str">
        <f t="shared" si="10"/>
        <v>13 Membership</v>
      </c>
      <c r="Y336" s="5">
        <f t="shared" si="11"/>
        <v>32</v>
      </c>
    </row>
    <row r="337" spans="1:25" x14ac:dyDescent="0.25">
      <c r="A337">
        <v>2024</v>
      </c>
      <c r="B337" t="s">
        <v>514</v>
      </c>
      <c r="C337" t="s">
        <v>26</v>
      </c>
      <c r="D337" t="s">
        <v>326</v>
      </c>
      <c r="E337" t="s">
        <v>77</v>
      </c>
      <c r="F337" t="s">
        <v>77</v>
      </c>
      <c r="G337">
        <v>1</v>
      </c>
      <c r="H337">
        <v>-500</v>
      </c>
      <c r="I337" t="s">
        <v>510</v>
      </c>
      <c r="J337" t="s">
        <v>434</v>
      </c>
      <c r="K337" t="s">
        <v>434</v>
      </c>
      <c r="L337" t="s">
        <v>434</v>
      </c>
      <c r="M337" t="s">
        <v>434</v>
      </c>
      <c r="N337" t="s">
        <v>588</v>
      </c>
      <c r="O337" t="s">
        <v>412</v>
      </c>
      <c r="P337" t="s">
        <v>466</v>
      </c>
      <c r="Q337" t="s">
        <v>506</v>
      </c>
      <c r="R337" t="s">
        <v>558</v>
      </c>
      <c r="S337" t="s">
        <v>616</v>
      </c>
      <c r="T337" t="s">
        <v>563</v>
      </c>
      <c r="U337" t="s">
        <v>560</v>
      </c>
      <c r="V337">
        <v>13</v>
      </c>
      <c r="X337" t="str">
        <f t="shared" si="10"/>
        <v>14 Creation Care</v>
      </c>
      <c r="Y337" s="5">
        <f t="shared" si="11"/>
        <v>33</v>
      </c>
    </row>
    <row r="338" spans="1:25" x14ac:dyDescent="0.25">
      <c r="A338">
        <v>2024</v>
      </c>
      <c r="B338" t="s">
        <v>514</v>
      </c>
      <c r="C338" t="s">
        <v>26</v>
      </c>
      <c r="D338" t="s">
        <v>327</v>
      </c>
      <c r="E338" t="s">
        <v>78</v>
      </c>
      <c r="F338" t="s">
        <v>78</v>
      </c>
      <c r="G338">
        <v>1</v>
      </c>
      <c r="H338">
        <v>-1000</v>
      </c>
      <c r="I338" t="s">
        <v>510</v>
      </c>
      <c r="J338" t="s">
        <v>434</v>
      </c>
      <c r="K338" t="s">
        <v>434</v>
      </c>
      <c r="L338" t="s">
        <v>434</v>
      </c>
      <c r="M338" t="s">
        <v>434</v>
      </c>
      <c r="N338" t="s">
        <v>588</v>
      </c>
      <c r="O338" t="s">
        <v>412</v>
      </c>
      <c r="P338" t="s">
        <v>466</v>
      </c>
      <c r="Q338" t="s">
        <v>506</v>
      </c>
      <c r="R338" t="s">
        <v>558</v>
      </c>
      <c r="S338" t="s">
        <v>616</v>
      </c>
      <c r="T338" t="s">
        <v>563</v>
      </c>
      <c r="U338" t="s">
        <v>560</v>
      </c>
      <c r="V338">
        <v>13</v>
      </c>
      <c r="X338" t="str">
        <f t="shared" si="10"/>
        <v>14 Creation Care</v>
      </c>
      <c r="Y338" s="5">
        <f t="shared" si="11"/>
        <v>33</v>
      </c>
    </row>
    <row r="339" spans="1:25" x14ac:dyDescent="0.25">
      <c r="A339">
        <v>2024</v>
      </c>
      <c r="B339" t="s">
        <v>514</v>
      </c>
      <c r="C339" t="s">
        <v>26</v>
      </c>
      <c r="D339" t="s">
        <v>328</v>
      </c>
      <c r="E339" t="s">
        <v>79</v>
      </c>
      <c r="F339" t="s">
        <v>79</v>
      </c>
      <c r="G339">
        <v>1</v>
      </c>
      <c r="H339">
        <v>0</v>
      </c>
      <c r="I339" t="s">
        <v>510</v>
      </c>
      <c r="J339" t="s">
        <v>434</v>
      </c>
      <c r="K339" t="s">
        <v>434</v>
      </c>
      <c r="L339" t="s">
        <v>434</v>
      </c>
      <c r="M339" t="s">
        <v>434</v>
      </c>
      <c r="N339" t="s">
        <v>588</v>
      </c>
      <c r="O339" t="s">
        <v>412</v>
      </c>
      <c r="P339" t="s">
        <v>466</v>
      </c>
      <c r="Q339" t="s">
        <v>506</v>
      </c>
      <c r="R339" t="s">
        <v>558</v>
      </c>
      <c r="S339" t="s">
        <v>616</v>
      </c>
      <c r="T339" t="s">
        <v>563</v>
      </c>
      <c r="U339" t="s">
        <v>560</v>
      </c>
      <c r="V339">
        <v>13</v>
      </c>
      <c r="X339" t="str">
        <f t="shared" si="10"/>
        <v>14 Creation Care</v>
      </c>
      <c r="Y339" s="5">
        <f t="shared" si="11"/>
        <v>33</v>
      </c>
    </row>
    <row r="340" spans="1:25" x14ac:dyDescent="0.25">
      <c r="A340">
        <v>2024</v>
      </c>
      <c r="B340" t="s">
        <v>514</v>
      </c>
      <c r="C340" t="s">
        <v>26</v>
      </c>
      <c r="D340" t="s">
        <v>329</v>
      </c>
      <c r="E340" t="s">
        <v>80</v>
      </c>
      <c r="F340" t="s">
        <v>80</v>
      </c>
      <c r="G340">
        <v>1</v>
      </c>
      <c r="H340">
        <v>-1000</v>
      </c>
      <c r="I340" t="s">
        <v>510</v>
      </c>
      <c r="J340" t="s">
        <v>434</v>
      </c>
      <c r="K340" t="s">
        <v>434</v>
      </c>
      <c r="L340" t="s">
        <v>434</v>
      </c>
      <c r="M340" t="s">
        <v>434</v>
      </c>
      <c r="N340" t="s">
        <v>588</v>
      </c>
      <c r="O340" t="s">
        <v>412</v>
      </c>
      <c r="P340" t="s">
        <v>466</v>
      </c>
      <c r="Q340" t="s">
        <v>506</v>
      </c>
      <c r="R340" t="s">
        <v>558</v>
      </c>
      <c r="S340" t="s">
        <v>616</v>
      </c>
      <c r="T340" t="s">
        <v>563</v>
      </c>
      <c r="U340" t="s">
        <v>560</v>
      </c>
      <c r="V340">
        <v>13</v>
      </c>
      <c r="X340" t="str">
        <f t="shared" si="10"/>
        <v>14 Creation Care</v>
      </c>
      <c r="Y340" s="5">
        <f t="shared" si="11"/>
        <v>33</v>
      </c>
    </row>
    <row r="341" spans="1:25" x14ac:dyDescent="0.25">
      <c r="A341">
        <v>2024</v>
      </c>
      <c r="B341" t="s">
        <v>514</v>
      </c>
      <c r="C341" t="s">
        <v>26</v>
      </c>
      <c r="D341" t="s">
        <v>330</v>
      </c>
      <c r="E341" t="s">
        <v>331</v>
      </c>
      <c r="F341" t="s">
        <v>331</v>
      </c>
      <c r="G341">
        <v>1</v>
      </c>
      <c r="H341">
        <v>-2000</v>
      </c>
      <c r="I341" t="s">
        <v>510</v>
      </c>
      <c r="J341" t="s">
        <v>438</v>
      </c>
      <c r="K341" t="s">
        <v>438</v>
      </c>
      <c r="L341" t="s">
        <v>438</v>
      </c>
      <c r="M341" t="s">
        <v>593</v>
      </c>
      <c r="N341" t="s">
        <v>617</v>
      </c>
      <c r="O341" t="s">
        <v>412</v>
      </c>
      <c r="P341" t="s">
        <v>502</v>
      </c>
      <c r="Q341" t="s">
        <v>615</v>
      </c>
      <c r="R341" t="s">
        <v>558</v>
      </c>
      <c r="S341" t="s">
        <v>616</v>
      </c>
      <c r="T341" t="s">
        <v>559</v>
      </c>
      <c r="U341" t="s">
        <v>560</v>
      </c>
      <c r="V341">
        <v>14</v>
      </c>
      <c r="X341" t="str">
        <f t="shared" si="10"/>
        <v>15 Property</v>
      </c>
      <c r="Y341" s="5">
        <f t="shared" si="11"/>
        <v>34</v>
      </c>
    </row>
    <row r="342" spans="1:25" x14ac:dyDescent="0.25">
      <c r="A342">
        <v>2024</v>
      </c>
      <c r="B342" t="s">
        <v>514</v>
      </c>
      <c r="C342" t="s">
        <v>26</v>
      </c>
      <c r="D342" t="s">
        <v>332</v>
      </c>
      <c r="E342" t="s">
        <v>111</v>
      </c>
      <c r="F342" t="s">
        <v>111</v>
      </c>
      <c r="G342">
        <v>1</v>
      </c>
      <c r="H342">
        <v>-700</v>
      </c>
      <c r="I342" t="s">
        <v>510</v>
      </c>
      <c r="J342" t="s">
        <v>438</v>
      </c>
      <c r="K342" t="s">
        <v>438</v>
      </c>
      <c r="L342" t="s">
        <v>438</v>
      </c>
      <c r="M342" t="s">
        <v>593</v>
      </c>
      <c r="N342" t="s">
        <v>594</v>
      </c>
      <c r="O342" t="s">
        <v>412</v>
      </c>
      <c r="P342" t="s">
        <v>502</v>
      </c>
      <c r="Q342" t="s">
        <v>615</v>
      </c>
      <c r="R342" t="s">
        <v>558</v>
      </c>
      <c r="S342" t="s">
        <v>616</v>
      </c>
      <c r="T342" t="s">
        <v>563</v>
      </c>
      <c r="U342" t="s">
        <v>560</v>
      </c>
      <c r="V342">
        <v>14</v>
      </c>
      <c r="X342" t="str">
        <f t="shared" si="10"/>
        <v>15 Property</v>
      </c>
      <c r="Y342" s="5">
        <f t="shared" si="11"/>
        <v>34</v>
      </c>
    </row>
    <row r="343" spans="1:25" x14ac:dyDescent="0.25">
      <c r="A343">
        <v>2024</v>
      </c>
      <c r="B343" t="s">
        <v>514</v>
      </c>
      <c r="C343" t="s">
        <v>26</v>
      </c>
      <c r="D343" t="s">
        <v>333</v>
      </c>
      <c r="E343" t="s">
        <v>112</v>
      </c>
      <c r="F343" t="s">
        <v>112</v>
      </c>
      <c r="G343">
        <v>1</v>
      </c>
      <c r="H343">
        <v>-8500</v>
      </c>
      <c r="I343" t="s">
        <v>510</v>
      </c>
      <c r="J343" t="s">
        <v>438</v>
      </c>
      <c r="K343" t="s">
        <v>438</v>
      </c>
      <c r="L343" t="s">
        <v>438</v>
      </c>
      <c r="M343" t="s">
        <v>593</v>
      </c>
      <c r="N343" t="s">
        <v>594</v>
      </c>
      <c r="O343" t="s">
        <v>412</v>
      </c>
      <c r="P343" t="s">
        <v>502</v>
      </c>
      <c r="Q343" t="s">
        <v>615</v>
      </c>
      <c r="R343" t="s">
        <v>558</v>
      </c>
      <c r="S343" t="s">
        <v>616</v>
      </c>
      <c r="T343" t="s">
        <v>559</v>
      </c>
      <c r="U343" t="s">
        <v>560</v>
      </c>
      <c r="V343">
        <v>14</v>
      </c>
      <c r="X343" t="str">
        <f t="shared" si="10"/>
        <v>15 Property</v>
      </c>
      <c r="Y343" s="5">
        <f t="shared" si="11"/>
        <v>34</v>
      </c>
    </row>
    <row r="344" spans="1:25" x14ac:dyDescent="0.25">
      <c r="A344">
        <v>2024</v>
      </c>
      <c r="B344" t="s">
        <v>514</v>
      </c>
      <c r="C344" t="s">
        <v>26</v>
      </c>
      <c r="D344" t="s">
        <v>334</v>
      </c>
      <c r="E344" t="s">
        <v>113</v>
      </c>
      <c r="F344" t="s">
        <v>113</v>
      </c>
      <c r="G344">
        <v>1</v>
      </c>
      <c r="H344">
        <v>-9800</v>
      </c>
      <c r="I344" t="s">
        <v>510</v>
      </c>
      <c r="J344" t="s">
        <v>438</v>
      </c>
      <c r="K344" t="s">
        <v>438</v>
      </c>
      <c r="L344" t="s">
        <v>438</v>
      </c>
      <c r="M344" t="s">
        <v>593</v>
      </c>
      <c r="N344" t="s">
        <v>594</v>
      </c>
      <c r="O344" t="s">
        <v>412</v>
      </c>
      <c r="P344" t="s">
        <v>502</v>
      </c>
      <c r="Q344" t="s">
        <v>615</v>
      </c>
      <c r="R344" t="s">
        <v>558</v>
      </c>
      <c r="S344" t="s">
        <v>616</v>
      </c>
      <c r="T344" t="s">
        <v>563</v>
      </c>
      <c r="U344" t="s">
        <v>560</v>
      </c>
      <c r="V344">
        <v>14</v>
      </c>
      <c r="X344" t="str">
        <f t="shared" si="10"/>
        <v>15 Property</v>
      </c>
      <c r="Y344" s="5">
        <f t="shared" si="11"/>
        <v>34</v>
      </c>
    </row>
    <row r="345" spans="1:25" x14ac:dyDescent="0.25">
      <c r="A345">
        <v>2024</v>
      </c>
      <c r="B345" t="s">
        <v>514</v>
      </c>
      <c r="C345" t="s">
        <v>26</v>
      </c>
      <c r="D345" t="s">
        <v>335</v>
      </c>
      <c r="E345" t="s">
        <v>114</v>
      </c>
      <c r="F345" t="s">
        <v>114</v>
      </c>
      <c r="G345">
        <v>1</v>
      </c>
      <c r="H345">
        <v>-1000</v>
      </c>
      <c r="I345" t="s">
        <v>510</v>
      </c>
      <c r="J345" t="s">
        <v>438</v>
      </c>
      <c r="K345" t="s">
        <v>438</v>
      </c>
      <c r="L345" t="s">
        <v>438</v>
      </c>
      <c r="M345" t="s">
        <v>593</v>
      </c>
      <c r="N345" t="s">
        <v>594</v>
      </c>
      <c r="O345" t="s">
        <v>412</v>
      </c>
      <c r="P345" t="s">
        <v>502</v>
      </c>
      <c r="Q345" t="s">
        <v>615</v>
      </c>
      <c r="R345" t="s">
        <v>558</v>
      </c>
      <c r="S345" t="s">
        <v>616</v>
      </c>
      <c r="T345" t="s">
        <v>563</v>
      </c>
      <c r="U345" t="s">
        <v>560</v>
      </c>
      <c r="V345">
        <v>14</v>
      </c>
      <c r="X345" t="str">
        <f t="shared" si="10"/>
        <v>15 Property</v>
      </c>
      <c r="Y345" s="5">
        <f t="shared" si="11"/>
        <v>34</v>
      </c>
    </row>
    <row r="346" spans="1:25" x14ac:dyDescent="0.25">
      <c r="A346">
        <v>2024</v>
      </c>
      <c r="B346" t="s">
        <v>514</v>
      </c>
      <c r="C346" t="s">
        <v>26</v>
      </c>
      <c r="D346" t="s">
        <v>336</v>
      </c>
      <c r="E346" t="s">
        <v>115</v>
      </c>
      <c r="F346" t="s">
        <v>115</v>
      </c>
      <c r="G346">
        <v>1</v>
      </c>
      <c r="H346">
        <v>-500</v>
      </c>
      <c r="I346" t="s">
        <v>510</v>
      </c>
      <c r="J346" t="s">
        <v>438</v>
      </c>
      <c r="K346" t="s">
        <v>438</v>
      </c>
      <c r="L346" t="s">
        <v>438</v>
      </c>
      <c r="M346" t="s">
        <v>593</v>
      </c>
      <c r="N346" t="s">
        <v>617</v>
      </c>
      <c r="O346" t="s">
        <v>412</v>
      </c>
      <c r="P346" t="s">
        <v>502</v>
      </c>
      <c r="Q346" t="s">
        <v>615</v>
      </c>
      <c r="R346" t="s">
        <v>558</v>
      </c>
      <c r="S346" t="s">
        <v>616</v>
      </c>
      <c r="T346" t="s">
        <v>563</v>
      </c>
      <c r="U346" t="s">
        <v>560</v>
      </c>
      <c r="V346">
        <v>14</v>
      </c>
      <c r="X346" t="str">
        <f t="shared" si="10"/>
        <v>15 Property</v>
      </c>
      <c r="Y346" s="5">
        <f t="shared" si="11"/>
        <v>34</v>
      </c>
    </row>
    <row r="347" spans="1:25" x14ac:dyDescent="0.25">
      <c r="A347">
        <v>2024</v>
      </c>
      <c r="B347" t="s">
        <v>514</v>
      </c>
      <c r="C347" t="s">
        <v>26</v>
      </c>
      <c r="D347" t="s">
        <v>337</v>
      </c>
      <c r="E347" t="s">
        <v>116</v>
      </c>
      <c r="F347" t="s">
        <v>116</v>
      </c>
      <c r="G347">
        <v>1</v>
      </c>
      <c r="H347">
        <v>-1000</v>
      </c>
      <c r="I347" t="s">
        <v>510</v>
      </c>
      <c r="J347" t="s">
        <v>438</v>
      </c>
      <c r="K347" t="s">
        <v>438</v>
      </c>
      <c r="L347" t="s">
        <v>438</v>
      </c>
      <c r="M347" t="s">
        <v>593</v>
      </c>
      <c r="N347" t="s">
        <v>617</v>
      </c>
      <c r="O347" t="s">
        <v>412</v>
      </c>
      <c r="P347" t="s">
        <v>502</v>
      </c>
      <c r="Q347" t="s">
        <v>615</v>
      </c>
      <c r="R347" t="s">
        <v>558</v>
      </c>
      <c r="S347" t="s">
        <v>616</v>
      </c>
      <c r="T347" t="s">
        <v>563</v>
      </c>
      <c r="U347" t="s">
        <v>560</v>
      </c>
      <c r="V347">
        <v>14</v>
      </c>
      <c r="X347" t="str">
        <f t="shared" si="10"/>
        <v>15 Property</v>
      </c>
      <c r="Y347" s="5">
        <f t="shared" si="11"/>
        <v>34</v>
      </c>
    </row>
    <row r="348" spans="1:25" x14ac:dyDescent="0.25">
      <c r="A348">
        <v>2024</v>
      </c>
      <c r="B348" t="s">
        <v>514</v>
      </c>
      <c r="C348" t="s">
        <v>26</v>
      </c>
      <c r="D348" t="s">
        <v>338</v>
      </c>
      <c r="E348" t="s">
        <v>117</v>
      </c>
      <c r="F348" t="s">
        <v>117</v>
      </c>
      <c r="G348">
        <v>1</v>
      </c>
      <c r="H348">
        <v>-3600</v>
      </c>
      <c r="I348" t="s">
        <v>510</v>
      </c>
      <c r="J348" t="s">
        <v>438</v>
      </c>
      <c r="K348" t="s">
        <v>438</v>
      </c>
      <c r="L348" t="s">
        <v>438</v>
      </c>
      <c r="M348" t="s">
        <v>593</v>
      </c>
      <c r="N348" t="s">
        <v>594</v>
      </c>
      <c r="O348" t="s">
        <v>412</v>
      </c>
      <c r="P348" t="s">
        <v>502</v>
      </c>
      <c r="Q348" t="s">
        <v>615</v>
      </c>
      <c r="R348" t="s">
        <v>558</v>
      </c>
      <c r="S348" t="s">
        <v>616</v>
      </c>
      <c r="T348" t="s">
        <v>563</v>
      </c>
      <c r="U348" t="s">
        <v>560</v>
      </c>
      <c r="V348">
        <v>14</v>
      </c>
      <c r="X348" t="str">
        <f t="shared" si="10"/>
        <v>15 Property</v>
      </c>
      <c r="Y348" s="5">
        <f t="shared" si="11"/>
        <v>34</v>
      </c>
    </row>
    <row r="349" spans="1:25" x14ac:dyDescent="0.25">
      <c r="A349">
        <v>2024</v>
      </c>
      <c r="B349" t="s">
        <v>514</v>
      </c>
      <c r="C349" t="s">
        <v>26</v>
      </c>
      <c r="D349" t="s">
        <v>339</v>
      </c>
      <c r="E349" t="s">
        <v>118</v>
      </c>
      <c r="F349" t="s">
        <v>118</v>
      </c>
      <c r="G349">
        <v>1</v>
      </c>
      <c r="H349">
        <v>-6200</v>
      </c>
      <c r="I349" t="s">
        <v>510</v>
      </c>
      <c r="J349" t="s">
        <v>438</v>
      </c>
      <c r="K349" t="s">
        <v>438</v>
      </c>
      <c r="L349" t="s">
        <v>438</v>
      </c>
      <c r="M349" t="s">
        <v>593</v>
      </c>
      <c r="N349" t="s">
        <v>594</v>
      </c>
      <c r="O349" t="s">
        <v>412</v>
      </c>
      <c r="P349" t="s">
        <v>502</v>
      </c>
      <c r="Q349" t="s">
        <v>615</v>
      </c>
      <c r="R349" t="s">
        <v>558</v>
      </c>
      <c r="S349" t="s">
        <v>616</v>
      </c>
      <c r="T349" t="s">
        <v>559</v>
      </c>
      <c r="U349" t="s">
        <v>560</v>
      </c>
      <c r="V349">
        <v>14</v>
      </c>
      <c r="X349" t="str">
        <f t="shared" si="10"/>
        <v>15 Property</v>
      </c>
      <c r="Y349" s="5">
        <f t="shared" si="11"/>
        <v>34</v>
      </c>
    </row>
    <row r="350" spans="1:25" x14ac:dyDescent="0.25">
      <c r="A350">
        <v>2024</v>
      </c>
      <c r="B350" t="s">
        <v>514</v>
      </c>
      <c r="C350" t="s">
        <v>26</v>
      </c>
      <c r="D350" t="s">
        <v>340</v>
      </c>
      <c r="E350" t="s">
        <v>119</v>
      </c>
      <c r="F350" t="s">
        <v>119</v>
      </c>
      <c r="G350">
        <v>1</v>
      </c>
      <c r="H350">
        <v>-16200</v>
      </c>
      <c r="I350" t="s">
        <v>510</v>
      </c>
      <c r="J350" t="s">
        <v>438</v>
      </c>
      <c r="K350" t="s">
        <v>438</v>
      </c>
      <c r="L350" t="s">
        <v>438</v>
      </c>
      <c r="M350" t="s">
        <v>593</v>
      </c>
      <c r="N350" t="s">
        <v>594</v>
      </c>
      <c r="O350" t="s">
        <v>412</v>
      </c>
      <c r="P350" t="s">
        <v>502</v>
      </c>
      <c r="Q350" t="s">
        <v>615</v>
      </c>
      <c r="R350" t="s">
        <v>558</v>
      </c>
      <c r="S350" t="s">
        <v>616</v>
      </c>
      <c r="T350" t="s">
        <v>563</v>
      </c>
      <c r="U350" t="s">
        <v>560</v>
      </c>
      <c r="V350">
        <v>14</v>
      </c>
      <c r="X350" t="str">
        <f t="shared" si="10"/>
        <v>15 Property</v>
      </c>
      <c r="Y350" s="5">
        <f t="shared" si="11"/>
        <v>34</v>
      </c>
    </row>
    <row r="351" spans="1:25" x14ac:dyDescent="0.25">
      <c r="A351">
        <v>2024</v>
      </c>
      <c r="B351" t="s">
        <v>514</v>
      </c>
      <c r="C351" t="s">
        <v>26</v>
      </c>
      <c r="D351" t="s">
        <v>341</v>
      </c>
      <c r="E351" t="s">
        <v>120</v>
      </c>
      <c r="F351" t="s">
        <v>120</v>
      </c>
      <c r="G351">
        <v>1</v>
      </c>
      <c r="H351">
        <v>0</v>
      </c>
      <c r="I351" t="s">
        <v>510</v>
      </c>
      <c r="J351" t="s">
        <v>438</v>
      </c>
      <c r="K351" t="s">
        <v>438</v>
      </c>
      <c r="L351" t="s">
        <v>438</v>
      </c>
      <c r="M351" t="s">
        <v>593</v>
      </c>
      <c r="N351" t="s">
        <v>594</v>
      </c>
      <c r="O351" t="s">
        <v>412</v>
      </c>
      <c r="P351" t="s">
        <v>502</v>
      </c>
      <c r="Q351" t="s">
        <v>615</v>
      </c>
      <c r="R351" t="s">
        <v>558</v>
      </c>
      <c r="S351" t="s">
        <v>616</v>
      </c>
      <c r="T351" t="s">
        <v>563</v>
      </c>
      <c r="U351" t="s">
        <v>560</v>
      </c>
      <c r="V351">
        <v>14</v>
      </c>
      <c r="X351" t="str">
        <f t="shared" si="10"/>
        <v>15 Property</v>
      </c>
      <c r="Y351" s="5">
        <f t="shared" si="11"/>
        <v>34</v>
      </c>
    </row>
    <row r="352" spans="1:25" x14ac:dyDescent="0.25">
      <c r="A352">
        <v>2024</v>
      </c>
      <c r="B352" t="s">
        <v>514</v>
      </c>
      <c r="C352" t="s">
        <v>26</v>
      </c>
      <c r="D352" t="s">
        <v>342</v>
      </c>
      <c r="E352" t="s">
        <v>121</v>
      </c>
      <c r="F352" t="s">
        <v>121</v>
      </c>
      <c r="G352">
        <v>1</v>
      </c>
      <c r="H352">
        <v>0</v>
      </c>
      <c r="I352" t="s">
        <v>510</v>
      </c>
      <c r="J352" t="s">
        <v>438</v>
      </c>
      <c r="K352" t="s">
        <v>438</v>
      </c>
      <c r="L352" t="s">
        <v>438</v>
      </c>
      <c r="M352" t="s">
        <v>593</v>
      </c>
      <c r="N352" t="s">
        <v>594</v>
      </c>
      <c r="O352" t="s">
        <v>412</v>
      </c>
      <c r="P352" t="s">
        <v>502</v>
      </c>
      <c r="Q352" t="s">
        <v>615</v>
      </c>
      <c r="R352" t="s">
        <v>558</v>
      </c>
      <c r="S352" t="s">
        <v>616</v>
      </c>
      <c r="T352" t="s">
        <v>559</v>
      </c>
      <c r="U352" t="s">
        <v>560</v>
      </c>
      <c r="V352">
        <v>14</v>
      </c>
      <c r="X352" t="str">
        <f t="shared" si="10"/>
        <v>15 Property</v>
      </c>
      <c r="Y352" s="5">
        <f t="shared" si="11"/>
        <v>34</v>
      </c>
    </row>
    <row r="353" spans="1:25" x14ac:dyDescent="0.25">
      <c r="A353">
        <v>2024</v>
      </c>
      <c r="B353" t="s">
        <v>514</v>
      </c>
      <c r="C353" t="s">
        <v>26</v>
      </c>
      <c r="D353" t="s">
        <v>343</v>
      </c>
      <c r="E353" t="s">
        <v>122</v>
      </c>
      <c r="F353" t="s">
        <v>122</v>
      </c>
      <c r="G353">
        <v>1</v>
      </c>
      <c r="H353">
        <v>0</v>
      </c>
      <c r="I353" t="s">
        <v>510</v>
      </c>
      <c r="J353" t="s">
        <v>438</v>
      </c>
      <c r="K353" t="s">
        <v>438</v>
      </c>
      <c r="L353" t="s">
        <v>438</v>
      </c>
      <c r="M353" t="s">
        <v>593</v>
      </c>
      <c r="N353" t="s">
        <v>594</v>
      </c>
      <c r="O353" t="s">
        <v>412</v>
      </c>
      <c r="P353" t="s">
        <v>502</v>
      </c>
      <c r="Q353" t="s">
        <v>615</v>
      </c>
      <c r="R353" t="s">
        <v>558</v>
      </c>
      <c r="S353" t="s">
        <v>616</v>
      </c>
      <c r="T353" t="s">
        <v>563</v>
      </c>
      <c r="U353" t="s">
        <v>560</v>
      </c>
      <c r="V353">
        <v>14</v>
      </c>
      <c r="X353" t="str">
        <f t="shared" si="10"/>
        <v>15 Property</v>
      </c>
      <c r="Y353" s="5">
        <f t="shared" si="11"/>
        <v>34</v>
      </c>
    </row>
    <row r="354" spans="1:25" x14ac:dyDescent="0.25">
      <c r="A354">
        <v>2024</v>
      </c>
      <c r="B354" t="s">
        <v>514</v>
      </c>
      <c r="C354" t="s">
        <v>26</v>
      </c>
      <c r="D354" t="s">
        <v>344</v>
      </c>
      <c r="E354" t="s">
        <v>123</v>
      </c>
      <c r="F354" t="s">
        <v>123</v>
      </c>
      <c r="G354">
        <v>1</v>
      </c>
      <c r="H354">
        <v>0</v>
      </c>
      <c r="I354" t="s">
        <v>510</v>
      </c>
      <c r="J354" t="s">
        <v>438</v>
      </c>
      <c r="K354" t="s">
        <v>438</v>
      </c>
      <c r="L354" t="s">
        <v>438</v>
      </c>
      <c r="M354" t="s">
        <v>593</v>
      </c>
      <c r="N354" t="s">
        <v>594</v>
      </c>
      <c r="O354" t="s">
        <v>412</v>
      </c>
      <c r="P354" t="s">
        <v>502</v>
      </c>
      <c r="Q354" t="s">
        <v>615</v>
      </c>
      <c r="R354" t="s">
        <v>558</v>
      </c>
      <c r="S354" t="s">
        <v>616</v>
      </c>
      <c r="T354" t="s">
        <v>563</v>
      </c>
      <c r="U354" t="s">
        <v>560</v>
      </c>
      <c r="V354">
        <v>14</v>
      </c>
      <c r="X354" t="str">
        <f t="shared" si="10"/>
        <v>15 Property</v>
      </c>
      <c r="Y354" s="5">
        <f t="shared" si="11"/>
        <v>34</v>
      </c>
    </row>
    <row r="355" spans="1:25" x14ac:dyDescent="0.25">
      <c r="A355">
        <v>2024</v>
      </c>
      <c r="B355" t="s">
        <v>514</v>
      </c>
      <c r="C355" t="s">
        <v>26</v>
      </c>
      <c r="D355" t="s">
        <v>345</v>
      </c>
      <c r="E355" t="s">
        <v>124</v>
      </c>
      <c r="F355" t="s">
        <v>124</v>
      </c>
      <c r="G355">
        <v>1</v>
      </c>
      <c r="H355">
        <v>-1400</v>
      </c>
      <c r="I355" t="s">
        <v>510</v>
      </c>
      <c r="J355" t="s">
        <v>438</v>
      </c>
      <c r="K355" t="s">
        <v>438</v>
      </c>
      <c r="L355" t="s">
        <v>438</v>
      </c>
      <c r="M355" t="s">
        <v>593</v>
      </c>
      <c r="N355" t="s">
        <v>617</v>
      </c>
      <c r="O355" t="s">
        <v>412</v>
      </c>
      <c r="P355" t="s">
        <v>502</v>
      </c>
      <c r="Q355" t="s">
        <v>615</v>
      </c>
      <c r="R355" t="s">
        <v>558</v>
      </c>
      <c r="S355" t="s">
        <v>616</v>
      </c>
      <c r="T355" t="s">
        <v>559</v>
      </c>
      <c r="U355" t="s">
        <v>560</v>
      </c>
      <c r="V355">
        <v>14</v>
      </c>
      <c r="X355" t="str">
        <f t="shared" si="10"/>
        <v>15 Property</v>
      </c>
      <c r="Y355" s="5">
        <f t="shared" si="11"/>
        <v>34</v>
      </c>
    </row>
    <row r="356" spans="1:25" x14ac:dyDescent="0.25">
      <c r="A356">
        <v>2024</v>
      </c>
      <c r="B356" t="s">
        <v>514</v>
      </c>
      <c r="C356" t="s">
        <v>26</v>
      </c>
      <c r="D356" t="s">
        <v>346</v>
      </c>
      <c r="E356" t="s">
        <v>125</v>
      </c>
      <c r="F356" t="s">
        <v>125</v>
      </c>
      <c r="G356">
        <v>1</v>
      </c>
      <c r="H356">
        <v>-1000</v>
      </c>
      <c r="I356" t="s">
        <v>510</v>
      </c>
      <c r="J356" t="s">
        <v>438</v>
      </c>
      <c r="K356" t="s">
        <v>438</v>
      </c>
      <c r="L356" t="s">
        <v>438</v>
      </c>
      <c r="M356" t="s">
        <v>593</v>
      </c>
      <c r="N356" t="s">
        <v>617</v>
      </c>
      <c r="O356" t="s">
        <v>412</v>
      </c>
      <c r="P356" t="s">
        <v>502</v>
      </c>
      <c r="Q356" t="s">
        <v>615</v>
      </c>
      <c r="R356" t="s">
        <v>558</v>
      </c>
      <c r="S356" t="s">
        <v>616</v>
      </c>
      <c r="T356" t="s">
        <v>559</v>
      </c>
      <c r="U356" t="s">
        <v>560</v>
      </c>
      <c r="V356">
        <v>14</v>
      </c>
      <c r="X356" t="str">
        <f t="shared" si="10"/>
        <v>15 Property</v>
      </c>
      <c r="Y356" s="5">
        <f t="shared" si="11"/>
        <v>34</v>
      </c>
    </row>
    <row r="357" spans="1:25" x14ac:dyDescent="0.25">
      <c r="A357">
        <v>2024</v>
      </c>
      <c r="B357" t="s">
        <v>514</v>
      </c>
      <c r="C357" t="s">
        <v>26</v>
      </c>
      <c r="D357" t="s">
        <v>347</v>
      </c>
      <c r="E357" t="s">
        <v>126</v>
      </c>
      <c r="F357" t="s">
        <v>126</v>
      </c>
      <c r="G357">
        <v>1</v>
      </c>
      <c r="H357">
        <v>-13200</v>
      </c>
      <c r="I357" t="s">
        <v>510</v>
      </c>
      <c r="J357" t="s">
        <v>438</v>
      </c>
      <c r="K357" t="s">
        <v>438</v>
      </c>
      <c r="L357" t="s">
        <v>438</v>
      </c>
      <c r="M357" t="s">
        <v>593</v>
      </c>
      <c r="N357" t="s">
        <v>617</v>
      </c>
      <c r="O357" t="s">
        <v>412</v>
      </c>
      <c r="P357" t="s">
        <v>502</v>
      </c>
      <c r="Q357" t="s">
        <v>615</v>
      </c>
      <c r="R357" t="s">
        <v>558</v>
      </c>
      <c r="S357" t="s">
        <v>616</v>
      </c>
      <c r="T357" t="s">
        <v>559</v>
      </c>
      <c r="U357" t="s">
        <v>560</v>
      </c>
      <c r="V357">
        <v>14</v>
      </c>
      <c r="X357" t="str">
        <f t="shared" si="10"/>
        <v>15 Property</v>
      </c>
      <c r="Y357" s="5">
        <f t="shared" si="11"/>
        <v>34</v>
      </c>
    </row>
    <row r="358" spans="1:25" x14ac:dyDescent="0.25">
      <c r="A358">
        <v>2024</v>
      </c>
      <c r="B358" t="s">
        <v>514</v>
      </c>
      <c r="C358" t="s">
        <v>26</v>
      </c>
      <c r="D358" t="s">
        <v>348</v>
      </c>
      <c r="E358" t="s">
        <v>127</v>
      </c>
      <c r="F358" t="s">
        <v>127</v>
      </c>
      <c r="G358">
        <v>1</v>
      </c>
      <c r="H358">
        <v>-22000</v>
      </c>
      <c r="I358" t="s">
        <v>510</v>
      </c>
      <c r="J358" t="s">
        <v>438</v>
      </c>
      <c r="K358" t="s">
        <v>438</v>
      </c>
      <c r="L358" t="s">
        <v>438</v>
      </c>
      <c r="M358" t="s">
        <v>593</v>
      </c>
      <c r="N358" t="s">
        <v>617</v>
      </c>
      <c r="O358" t="s">
        <v>412</v>
      </c>
      <c r="P358" t="s">
        <v>502</v>
      </c>
      <c r="Q358" t="s">
        <v>615</v>
      </c>
      <c r="R358" t="s">
        <v>558</v>
      </c>
      <c r="S358" t="s">
        <v>616</v>
      </c>
      <c r="T358" t="s">
        <v>563</v>
      </c>
      <c r="U358" t="s">
        <v>560</v>
      </c>
      <c r="V358">
        <v>14</v>
      </c>
      <c r="X358" t="str">
        <f t="shared" si="10"/>
        <v>15 Property</v>
      </c>
      <c r="Y358" s="5">
        <f t="shared" si="11"/>
        <v>34</v>
      </c>
    </row>
    <row r="359" spans="1:25" x14ac:dyDescent="0.25">
      <c r="A359">
        <v>2024</v>
      </c>
      <c r="B359" t="s">
        <v>514</v>
      </c>
      <c r="C359" t="s">
        <v>26</v>
      </c>
      <c r="D359" t="s">
        <v>349</v>
      </c>
      <c r="E359" t="s">
        <v>128</v>
      </c>
      <c r="F359" t="s">
        <v>128</v>
      </c>
      <c r="G359">
        <v>1</v>
      </c>
      <c r="H359">
        <v>-33500</v>
      </c>
      <c r="I359" t="s">
        <v>510</v>
      </c>
      <c r="J359" t="s">
        <v>438</v>
      </c>
      <c r="K359" t="s">
        <v>438</v>
      </c>
      <c r="L359" t="s">
        <v>438</v>
      </c>
      <c r="M359" t="s">
        <v>593</v>
      </c>
      <c r="N359" t="s">
        <v>617</v>
      </c>
      <c r="O359" t="s">
        <v>412</v>
      </c>
      <c r="P359" t="s">
        <v>502</v>
      </c>
      <c r="Q359" t="s">
        <v>615</v>
      </c>
      <c r="R359" t="s">
        <v>558</v>
      </c>
      <c r="S359" t="s">
        <v>616</v>
      </c>
      <c r="T359" t="s">
        <v>563</v>
      </c>
      <c r="U359" t="s">
        <v>560</v>
      </c>
      <c r="V359">
        <v>14</v>
      </c>
      <c r="X359" t="str">
        <f t="shared" si="10"/>
        <v>15 Property</v>
      </c>
      <c r="Y359" s="5">
        <f t="shared" si="11"/>
        <v>34</v>
      </c>
    </row>
    <row r="360" spans="1:25" x14ac:dyDescent="0.25">
      <c r="A360">
        <v>2024</v>
      </c>
      <c r="B360" t="s">
        <v>514</v>
      </c>
      <c r="C360" t="s">
        <v>26</v>
      </c>
      <c r="D360" t="s">
        <v>350</v>
      </c>
      <c r="E360" t="s">
        <v>129</v>
      </c>
      <c r="F360" t="s">
        <v>129</v>
      </c>
      <c r="G360">
        <v>1</v>
      </c>
      <c r="H360">
        <v>-16400</v>
      </c>
      <c r="I360" t="s">
        <v>510</v>
      </c>
      <c r="J360" t="s">
        <v>438</v>
      </c>
      <c r="K360" t="s">
        <v>438</v>
      </c>
      <c r="L360" t="s">
        <v>438</v>
      </c>
      <c r="M360" t="s">
        <v>593</v>
      </c>
      <c r="N360" t="s">
        <v>617</v>
      </c>
      <c r="O360" t="s">
        <v>412</v>
      </c>
      <c r="P360" t="s">
        <v>502</v>
      </c>
      <c r="Q360" t="s">
        <v>615</v>
      </c>
      <c r="R360" t="s">
        <v>558</v>
      </c>
      <c r="S360" t="s">
        <v>616</v>
      </c>
      <c r="T360" t="s">
        <v>563</v>
      </c>
      <c r="U360" t="s">
        <v>560</v>
      </c>
      <c r="V360">
        <v>14</v>
      </c>
      <c r="X360" t="str">
        <f t="shared" si="10"/>
        <v>15 Property</v>
      </c>
      <c r="Y360" s="5">
        <f t="shared" si="11"/>
        <v>34</v>
      </c>
    </row>
    <row r="361" spans="1:25" x14ac:dyDescent="0.25">
      <c r="A361">
        <v>2024</v>
      </c>
      <c r="B361" t="s">
        <v>514</v>
      </c>
      <c r="C361" t="s">
        <v>26</v>
      </c>
      <c r="D361" t="s">
        <v>351</v>
      </c>
      <c r="E361" t="s">
        <v>130</v>
      </c>
      <c r="F361" t="s">
        <v>130</v>
      </c>
      <c r="G361">
        <v>1</v>
      </c>
      <c r="H361">
        <v>-2200</v>
      </c>
      <c r="I361" t="s">
        <v>510</v>
      </c>
      <c r="J361" t="s">
        <v>438</v>
      </c>
      <c r="K361" t="s">
        <v>438</v>
      </c>
      <c r="L361" t="s">
        <v>438</v>
      </c>
      <c r="M361" t="s">
        <v>593</v>
      </c>
      <c r="N361" t="s">
        <v>617</v>
      </c>
      <c r="O361" t="s">
        <v>412</v>
      </c>
      <c r="P361" t="s">
        <v>502</v>
      </c>
      <c r="Q361" t="s">
        <v>615</v>
      </c>
      <c r="R361" t="s">
        <v>558</v>
      </c>
      <c r="S361" t="s">
        <v>616</v>
      </c>
      <c r="T361" t="s">
        <v>563</v>
      </c>
      <c r="U361" t="s">
        <v>560</v>
      </c>
      <c r="V361">
        <v>14</v>
      </c>
      <c r="X361" t="str">
        <f t="shared" si="10"/>
        <v>15 Property</v>
      </c>
      <c r="Y361" s="5">
        <f t="shared" si="11"/>
        <v>34</v>
      </c>
    </row>
    <row r="362" spans="1:25" x14ac:dyDescent="0.25">
      <c r="A362">
        <v>2024</v>
      </c>
      <c r="B362" t="s">
        <v>514</v>
      </c>
      <c r="C362" t="s">
        <v>26</v>
      </c>
      <c r="D362" t="s">
        <v>352</v>
      </c>
      <c r="E362" t="s">
        <v>131</v>
      </c>
      <c r="F362" t="s">
        <v>131</v>
      </c>
      <c r="G362">
        <v>1</v>
      </c>
      <c r="H362">
        <v>-3500</v>
      </c>
      <c r="I362" t="s">
        <v>510</v>
      </c>
      <c r="J362" t="s">
        <v>438</v>
      </c>
      <c r="K362" t="s">
        <v>438</v>
      </c>
      <c r="L362" t="s">
        <v>438</v>
      </c>
      <c r="M362" t="s">
        <v>593</v>
      </c>
      <c r="N362" t="s">
        <v>617</v>
      </c>
      <c r="O362" t="s">
        <v>412</v>
      </c>
      <c r="P362" t="s">
        <v>502</v>
      </c>
      <c r="Q362" t="s">
        <v>615</v>
      </c>
      <c r="R362" t="s">
        <v>558</v>
      </c>
      <c r="S362" t="s">
        <v>616</v>
      </c>
      <c r="T362" t="s">
        <v>559</v>
      </c>
      <c r="U362" t="s">
        <v>560</v>
      </c>
      <c r="V362">
        <v>14</v>
      </c>
      <c r="X362" t="str">
        <f t="shared" si="10"/>
        <v>15 Property</v>
      </c>
      <c r="Y362" s="5">
        <f t="shared" si="11"/>
        <v>34</v>
      </c>
    </row>
    <row r="363" spans="1:25" x14ac:dyDescent="0.25">
      <c r="A363">
        <v>2024</v>
      </c>
      <c r="B363" t="s">
        <v>514</v>
      </c>
      <c r="C363" t="s">
        <v>26</v>
      </c>
      <c r="D363" t="s">
        <v>353</v>
      </c>
      <c r="E363" t="s">
        <v>132</v>
      </c>
      <c r="F363" t="s">
        <v>132</v>
      </c>
      <c r="G363">
        <v>1</v>
      </c>
      <c r="H363">
        <v>-2500</v>
      </c>
      <c r="I363" t="s">
        <v>510</v>
      </c>
      <c r="J363" t="s">
        <v>438</v>
      </c>
      <c r="K363" t="s">
        <v>438</v>
      </c>
      <c r="L363" t="s">
        <v>438</v>
      </c>
      <c r="M363" t="s">
        <v>593</v>
      </c>
      <c r="N363" t="s">
        <v>617</v>
      </c>
      <c r="O363" t="s">
        <v>412</v>
      </c>
      <c r="P363" t="s">
        <v>502</v>
      </c>
      <c r="Q363" t="s">
        <v>615</v>
      </c>
      <c r="R363" t="s">
        <v>558</v>
      </c>
      <c r="S363" t="s">
        <v>616</v>
      </c>
      <c r="T363" t="s">
        <v>563</v>
      </c>
      <c r="U363" t="s">
        <v>560</v>
      </c>
      <c r="V363">
        <v>14</v>
      </c>
      <c r="X363" t="str">
        <f t="shared" si="10"/>
        <v>15 Property</v>
      </c>
      <c r="Y363" s="5">
        <f t="shared" si="11"/>
        <v>34</v>
      </c>
    </row>
    <row r="364" spans="1:25" x14ac:dyDescent="0.25">
      <c r="A364">
        <v>2024</v>
      </c>
      <c r="B364" t="s">
        <v>514</v>
      </c>
      <c r="C364" t="s">
        <v>26</v>
      </c>
      <c r="D364" t="s">
        <v>354</v>
      </c>
      <c r="E364" t="s">
        <v>133</v>
      </c>
      <c r="F364" t="s">
        <v>133</v>
      </c>
      <c r="G364">
        <v>1</v>
      </c>
      <c r="H364">
        <v>-2500</v>
      </c>
      <c r="I364" t="s">
        <v>510</v>
      </c>
      <c r="J364" t="s">
        <v>438</v>
      </c>
      <c r="K364" t="s">
        <v>438</v>
      </c>
      <c r="L364" t="s">
        <v>438</v>
      </c>
      <c r="M364" t="s">
        <v>593</v>
      </c>
      <c r="N364" t="s">
        <v>617</v>
      </c>
      <c r="O364" t="s">
        <v>412</v>
      </c>
      <c r="P364" t="s">
        <v>502</v>
      </c>
      <c r="Q364" t="s">
        <v>615</v>
      </c>
      <c r="R364" t="s">
        <v>558</v>
      </c>
      <c r="S364" t="s">
        <v>616</v>
      </c>
      <c r="T364" t="s">
        <v>563</v>
      </c>
      <c r="U364" t="s">
        <v>560</v>
      </c>
      <c r="V364">
        <v>14</v>
      </c>
      <c r="X364" t="str">
        <f t="shared" si="10"/>
        <v>15 Property</v>
      </c>
      <c r="Y364" s="5">
        <f t="shared" si="11"/>
        <v>34</v>
      </c>
    </row>
    <row r="365" spans="1:25" x14ac:dyDescent="0.25">
      <c r="A365">
        <v>2024</v>
      </c>
      <c r="B365" t="s">
        <v>514</v>
      </c>
      <c r="C365" t="s">
        <v>26</v>
      </c>
      <c r="D365" t="s">
        <v>355</v>
      </c>
      <c r="E365" t="s">
        <v>134</v>
      </c>
      <c r="F365" t="s">
        <v>134</v>
      </c>
      <c r="G365">
        <v>1</v>
      </c>
      <c r="H365">
        <v>-3800</v>
      </c>
      <c r="I365" t="s">
        <v>510</v>
      </c>
      <c r="J365" t="s">
        <v>438</v>
      </c>
      <c r="K365" t="s">
        <v>438</v>
      </c>
      <c r="L365" t="s">
        <v>438</v>
      </c>
      <c r="M365" t="s">
        <v>593</v>
      </c>
      <c r="N365" t="s">
        <v>617</v>
      </c>
      <c r="O365" t="s">
        <v>412</v>
      </c>
      <c r="P365" t="s">
        <v>502</v>
      </c>
      <c r="Q365" t="s">
        <v>615</v>
      </c>
      <c r="R365" t="s">
        <v>558</v>
      </c>
      <c r="S365" t="s">
        <v>616</v>
      </c>
      <c r="T365" t="s">
        <v>559</v>
      </c>
      <c r="U365" t="s">
        <v>560</v>
      </c>
      <c r="V365">
        <v>14</v>
      </c>
      <c r="X365" t="str">
        <f t="shared" si="10"/>
        <v>15 Property</v>
      </c>
      <c r="Y365" s="5">
        <f t="shared" si="11"/>
        <v>34</v>
      </c>
    </row>
    <row r="366" spans="1:25" x14ac:dyDescent="0.25">
      <c r="A366">
        <v>2024</v>
      </c>
      <c r="B366" t="s">
        <v>514</v>
      </c>
      <c r="C366" t="s">
        <v>26</v>
      </c>
      <c r="D366" t="s">
        <v>356</v>
      </c>
      <c r="E366" t="s">
        <v>135</v>
      </c>
      <c r="F366" t="s">
        <v>135</v>
      </c>
      <c r="G366">
        <v>1</v>
      </c>
      <c r="H366">
        <v>-1000</v>
      </c>
      <c r="I366" t="s">
        <v>510</v>
      </c>
      <c r="J366" t="s">
        <v>438</v>
      </c>
      <c r="K366" t="s">
        <v>438</v>
      </c>
      <c r="L366" t="s">
        <v>438</v>
      </c>
      <c r="M366" t="s">
        <v>593</v>
      </c>
      <c r="N366" t="s">
        <v>617</v>
      </c>
      <c r="O366" t="s">
        <v>412</v>
      </c>
      <c r="P366" t="s">
        <v>502</v>
      </c>
      <c r="Q366" t="s">
        <v>615</v>
      </c>
      <c r="R366" t="s">
        <v>558</v>
      </c>
      <c r="S366" t="s">
        <v>616</v>
      </c>
      <c r="T366" t="s">
        <v>559</v>
      </c>
      <c r="U366" t="s">
        <v>560</v>
      </c>
      <c r="V366">
        <v>14</v>
      </c>
      <c r="X366" t="str">
        <f t="shared" si="10"/>
        <v>15 Property</v>
      </c>
      <c r="Y366" s="5">
        <f t="shared" si="11"/>
        <v>34</v>
      </c>
    </row>
    <row r="367" spans="1:25" x14ac:dyDescent="0.25">
      <c r="A367">
        <v>2024</v>
      </c>
      <c r="B367" t="s">
        <v>514</v>
      </c>
      <c r="C367" t="s">
        <v>26</v>
      </c>
      <c r="D367" t="s">
        <v>357</v>
      </c>
      <c r="E367" t="s">
        <v>136</v>
      </c>
      <c r="F367" t="s">
        <v>136</v>
      </c>
      <c r="G367">
        <v>1</v>
      </c>
      <c r="H367">
        <v>-20000</v>
      </c>
      <c r="I367" t="s">
        <v>510</v>
      </c>
      <c r="J367" t="s">
        <v>438</v>
      </c>
      <c r="K367" t="s">
        <v>438</v>
      </c>
      <c r="L367" t="s">
        <v>438</v>
      </c>
      <c r="M367" t="s">
        <v>593</v>
      </c>
      <c r="N367" t="s">
        <v>617</v>
      </c>
      <c r="O367" t="s">
        <v>412</v>
      </c>
      <c r="P367" t="s">
        <v>502</v>
      </c>
      <c r="Q367" t="s">
        <v>615</v>
      </c>
      <c r="R367" t="s">
        <v>558</v>
      </c>
      <c r="S367" t="s">
        <v>616</v>
      </c>
      <c r="T367" t="s">
        <v>563</v>
      </c>
      <c r="U367" t="s">
        <v>560</v>
      </c>
      <c r="V367">
        <v>14</v>
      </c>
      <c r="X367" t="str">
        <f t="shared" si="10"/>
        <v>15 Property</v>
      </c>
      <c r="Y367" s="5">
        <f t="shared" si="11"/>
        <v>34</v>
      </c>
    </row>
    <row r="368" spans="1:25" x14ac:dyDescent="0.25">
      <c r="A368">
        <v>2024</v>
      </c>
      <c r="B368" t="s">
        <v>514</v>
      </c>
      <c r="C368" t="s">
        <v>26</v>
      </c>
      <c r="D368" t="s">
        <v>358</v>
      </c>
      <c r="E368" t="s">
        <v>359</v>
      </c>
      <c r="F368" t="s">
        <v>359</v>
      </c>
      <c r="G368">
        <v>1</v>
      </c>
      <c r="H368">
        <v>-500</v>
      </c>
      <c r="I368" t="s">
        <v>510</v>
      </c>
      <c r="J368" t="s">
        <v>438</v>
      </c>
      <c r="K368" t="s">
        <v>438</v>
      </c>
      <c r="L368" t="s">
        <v>438</v>
      </c>
      <c r="M368" t="s">
        <v>593</v>
      </c>
      <c r="N368" t="s">
        <v>617</v>
      </c>
      <c r="O368" t="s">
        <v>412</v>
      </c>
      <c r="P368" t="s">
        <v>502</v>
      </c>
      <c r="Q368" t="s">
        <v>615</v>
      </c>
      <c r="R368" t="s">
        <v>558</v>
      </c>
      <c r="S368" t="s">
        <v>616</v>
      </c>
      <c r="T368" t="s">
        <v>563</v>
      </c>
      <c r="U368" t="s">
        <v>560</v>
      </c>
      <c r="V368">
        <v>14</v>
      </c>
      <c r="X368" t="str">
        <f t="shared" si="10"/>
        <v>15 Property</v>
      </c>
      <c r="Y368" s="5">
        <f t="shared" si="11"/>
        <v>34</v>
      </c>
    </row>
    <row r="369" spans="1:25" x14ac:dyDescent="0.25">
      <c r="A369">
        <v>2024</v>
      </c>
      <c r="B369" t="s">
        <v>514</v>
      </c>
      <c r="C369" t="s">
        <v>26</v>
      </c>
      <c r="D369" t="s">
        <v>360</v>
      </c>
      <c r="E369" t="s">
        <v>137</v>
      </c>
      <c r="F369" t="s">
        <v>628</v>
      </c>
      <c r="G369">
        <v>0.88541666666666663</v>
      </c>
      <c r="H369">
        <v>-7306.95</v>
      </c>
      <c r="I369" t="s">
        <v>510</v>
      </c>
      <c r="J369" t="s">
        <v>438</v>
      </c>
      <c r="K369" t="s">
        <v>438</v>
      </c>
      <c r="L369" t="s">
        <v>438</v>
      </c>
      <c r="M369" t="s">
        <v>595</v>
      </c>
      <c r="N369" t="s">
        <v>573</v>
      </c>
      <c r="O369" t="s">
        <v>412</v>
      </c>
      <c r="P369" t="s">
        <v>502</v>
      </c>
      <c r="Q369" t="s">
        <v>615</v>
      </c>
      <c r="R369" t="s">
        <v>596</v>
      </c>
      <c r="S369" t="s">
        <v>616</v>
      </c>
      <c r="T369" t="s">
        <v>563</v>
      </c>
      <c r="U369" t="s">
        <v>560</v>
      </c>
      <c r="V369">
        <v>14</v>
      </c>
      <c r="X369" t="str">
        <f t="shared" si="10"/>
        <v>15 Property</v>
      </c>
      <c r="Y369" s="5">
        <f t="shared" si="11"/>
        <v>34</v>
      </c>
    </row>
    <row r="370" spans="1:25" x14ac:dyDescent="0.25">
      <c r="A370">
        <v>2024</v>
      </c>
      <c r="B370" t="s">
        <v>514</v>
      </c>
      <c r="C370" t="s">
        <v>26</v>
      </c>
      <c r="D370" t="s">
        <v>361</v>
      </c>
      <c r="E370" t="s">
        <v>138</v>
      </c>
      <c r="F370" t="s">
        <v>629</v>
      </c>
      <c r="G370">
        <v>0.88888888888888884</v>
      </c>
      <c r="H370">
        <v>-95515.83</v>
      </c>
      <c r="I370" t="s">
        <v>510</v>
      </c>
      <c r="J370" t="s">
        <v>438</v>
      </c>
      <c r="K370" t="s">
        <v>438</v>
      </c>
      <c r="L370" t="s">
        <v>438</v>
      </c>
      <c r="M370" t="s">
        <v>595</v>
      </c>
      <c r="N370" t="s">
        <v>573</v>
      </c>
      <c r="O370" t="s">
        <v>412</v>
      </c>
      <c r="P370" t="s">
        <v>502</v>
      </c>
      <c r="Q370" t="s">
        <v>615</v>
      </c>
      <c r="R370" t="s">
        <v>596</v>
      </c>
      <c r="S370" t="s">
        <v>575</v>
      </c>
      <c r="T370" t="s">
        <v>563</v>
      </c>
      <c r="U370" t="s">
        <v>560</v>
      </c>
      <c r="V370">
        <v>14</v>
      </c>
      <c r="X370" t="str">
        <f t="shared" si="10"/>
        <v>15 Property</v>
      </c>
      <c r="Y370" s="5">
        <f t="shared" si="11"/>
        <v>34</v>
      </c>
    </row>
    <row r="371" spans="1:25" x14ac:dyDescent="0.25">
      <c r="A371">
        <v>2024</v>
      </c>
      <c r="B371" t="s">
        <v>514</v>
      </c>
      <c r="C371" t="s">
        <v>26</v>
      </c>
      <c r="D371" t="s">
        <v>362</v>
      </c>
      <c r="E371" t="s">
        <v>139</v>
      </c>
      <c r="F371" t="s">
        <v>630</v>
      </c>
      <c r="G371">
        <v>0.89523809523809528</v>
      </c>
      <c r="H371">
        <v>-11000</v>
      </c>
      <c r="I371" t="s">
        <v>510</v>
      </c>
      <c r="J371" t="s">
        <v>438</v>
      </c>
      <c r="K371" t="s">
        <v>438</v>
      </c>
      <c r="L371" t="s">
        <v>438</v>
      </c>
      <c r="M371" t="s">
        <v>595</v>
      </c>
      <c r="N371" t="s">
        <v>573</v>
      </c>
      <c r="O371" t="s">
        <v>412</v>
      </c>
      <c r="P371" t="s">
        <v>502</v>
      </c>
      <c r="Q371" t="s">
        <v>615</v>
      </c>
      <c r="R371" t="s">
        <v>596</v>
      </c>
      <c r="S371" t="s">
        <v>616</v>
      </c>
      <c r="T371" t="s">
        <v>563</v>
      </c>
      <c r="U371" t="s">
        <v>560</v>
      </c>
      <c r="V371">
        <v>14</v>
      </c>
      <c r="X371" t="str">
        <f t="shared" si="10"/>
        <v>15 Property</v>
      </c>
      <c r="Y371" s="5">
        <f t="shared" si="11"/>
        <v>34</v>
      </c>
    </row>
    <row r="372" spans="1:25" x14ac:dyDescent="0.25">
      <c r="A372">
        <v>2024</v>
      </c>
      <c r="B372" t="s">
        <v>514</v>
      </c>
      <c r="C372" t="s">
        <v>26</v>
      </c>
      <c r="D372" t="s">
        <v>363</v>
      </c>
      <c r="E372" t="s">
        <v>140</v>
      </c>
      <c r="F372" t="s">
        <v>631</v>
      </c>
      <c r="G372">
        <v>0.90350877192982448</v>
      </c>
      <c r="H372">
        <v>-3820.62</v>
      </c>
      <c r="I372" t="s">
        <v>510</v>
      </c>
      <c r="J372" t="s">
        <v>438</v>
      </c>
      <c r="K372" t="s">
        <v>438</v>
      </c>
      <c r="L372" t="s">
        <v>438</v>
      </c>
      <c r="M372" t="s">
        <v>595</v>
      </c>
      <c r="N372" t="s">
        <v>573</v>
      </c>
      <c r="O372" t="s">
        <v>412</v>
      </c>
      <c r="P372" t="s">
        <v>502</v>
      </c>
      <c r="Q372" t="s">
        <v>615</v>
      </c>
      <c r="R372" t="s">
        <v>596</v>
      </c>
      <c r="S372" t="s">
        <v>616</v>
      </c>
      <c r="T372" t="s">
        <v>563</v>
      </c>
      <c r="U372" t="s">
        <v>560</v>
      </c>
      <c r="V372">
        <v>14</v>
      </c>
      <c r="X372" t="str">
        <f t="shared" si="10"/>
        <v>15 Property</v>
      </c>
      <c r="Y372" s="5">
        <f t="shared" si="11"/>
        <v>34</v>
      </c>
    </row>
    <row r="373" spans="1:25" x14ac:dyDescent="0.25">
      <c r="A373">
        <v>2024</v>
      </c>
      <c r="B373" t="s">
        <v>514</v>
      </c>
      <c r="C373" t="s">
        <v>26</v>
      </c>
      <c r="D373" t="s">
        <v>364</v>
      </c>
      <c r="E373" t="s">
        <v>141</v>
      </c>
      <c r="F373" t="s">
        <v>632</v>
      </c>
      <c r="G373">
        <v>0.89814814814814825</v>
      </c>
      <c r="H373">
        <v>-1000</v>
      </c>
      <c r="I373" t="s">
        <v>510</v>
      </c>
      <c r="J373" t="s">
        <v>438</v>
      </c>
      <c r="K373" t="s">
        <v>438</v>
      </c>
      <c r="L373" t="s">
        <v>438</v>
      </c>
      <c r="M373" t="s">
        <v>595</v>
      </c>
      <c r="N373" t="s">
        <v>573</v>
      </c>
      <c r="O373" t="s">
        <v>425</v>
      </c>
      <c r="P373" t="s">
        <v>473</v>
      </c>
      <c r="Q373" t="s">
        <v>615</v>
      </c>
      <c r="R373" t="s">
        <v>596</v>
      </c>
      <c r="S373" t="s">
        <v>616</v>
      </c>
      <c r="T373" t="s">
        <v>563</v>
      </c>
      <c r="U373" t="s">
        <v>560</v>
      </c>
      <c r="V373">
        <v>14</v>
      </c>
      <c r="X373" t="str">
        <f t="shared" si="10"/>
        <v>15 Property</v>
      </c>
      <c r="Y373" s="5">
        <f t="shared" si="11"/>
        <v>34</v>
      </c>
    </row>
    <row r="374" spans="1:25" x14ac:dyDescent="0.25">
      <c r="A374">
        <v>2024</v>
      </c>
      <c r="B374" t="s">
        <v>514</v>
      </c>
      <c r="C374" t="s">
        <v>26</v>
      </c>
      <c r="D374" t="s">
        <v>365</v>
      </c>
      <c r="E374" t="s">
        <v>366</v>
      </c>
      <c r="F374" t="s">
        <v>366</v>
      </c>
      <c r="G374">
        <v>1</v>
      </c>
      <c r="H374">
        <v>-15000</v>
      </c>
      <c r="I374" t="s">
        <v>510</v>
      </c>
      <c r="J374" t="s">
        <v>438</v>
      </c>
      <c r="K374" t="s">
        <v>438</v>
      </c>
      <c r="L374" t="s">
        <v>438</v>
      </c>
      <c r="M374" t="s">
        <v>595</v>
      </c>
      <c r="N374" t="s">
        <v>573</v>
      </c>
      <c r="O374" t="s">
        <v>412</v>
      </c>
      <c r="P374" t="s">
        <v>502</v>
      </c>
      <c r="Q374" t="s">
        <v>615</v>
      </c>
      <c r="R374" t="s">
        <v>596</v>
      </c>
      <c r="S374" t="s">
        <v>575</v>
      </c>
      <c r="T374" t="s">
        <v>563</v>
      </c>
      <c r="U374" t="s">
        <v>560</v>
      </c>
      <c r="V374">
        <v>14</v>
      </c>
      <c r="X374" t="str">
        <f t="shared" si="10"/>
        <v>15 Property</v>
      </c>
      <c r="Y374" s="5">
        <f t="shared" si="11"/>
        <v>34</v>
      </c>
    </row>
    <row r="375" spans="1:25" x14ac:dyDescent="0.25">
      <c r="A375">
        <v>2024</v>
      </c>
      <c r="B375" t="s">
        <v>514</v>
      </c>
      <c r="C375" t="s">
        <v>26</v>
      </c>
      <c r="D375" t="s">
        <v>367</v>
      </c>
      <c r="E375" t="s">
        <v>81</v>
      </c>
      <c r="F375" t="s">
        <v>81</v>
      </c>
      <c r="G375">
        <v>1</v>
      </c>
      <c r="H375">
        <v>-20000</v>
      </c>
      <c r="I375" t="s">
        <v>510</v>
      </c>
      <c r="J375" t="s">
        <v>435</v>
      </c>
      <c r="K375" t="s">
        <v>435</v>
      </c>
      <c r="L375" t="s">
        <v>435</v>
      </c>
      <c r="M375" t="s">
        <v>435</v>
      </c>
      <c r="N375" t="s">
        <v>589</v>
      </c>
      <c r="O375" t="s">
        <v>412</v>
      </c>
      <c r="P375" t="s">
        <v>502</v>
      </c>
      <c r="Q375" t="s">
        <v>615</v>
      </c>
      <c r="R375" t="s">
        <v>558</v>
      </c>
      <c r="S375" t="s">
        <v>616</v>
      </c>
      <c r="T375" t="s">
        <v>563</v>
      </c>
      <c r="U375" t="s">
        <v>560</v>
      </c>
      <c r="V375">
        <v>15</v>
      </c>
      <c r="X375" t="str">
        <f t="shared" si="10"/>
        <v>16 Finance</v>
      </c>
      <c r="Y375" s="5">
        <f t="shared" si="11"/>
        <v>35</v>
      </c>
    </row>
    <row r="376" spans="1:25" x14ac:dyDescent="0.25">
      <c r="A376">
        <v>2024</v>
      </c>
      <c r="B376" t="s">
        <v>514</v>
      </c>
      <c r="C376" t="s">
        <v>26</v>
      </c>
      <c r="D376" t="s">
        <v>368</v>
      </c>
      <c r="E376" t="s">
        <v>82</v>
      </c>
      <c r="F376" t="s">
        <v>82</v>
      </c>
      <c r="G376">
        <v>1</v>
      </c>
      <c r="H376">
        <v>-38000</v>
      </c>
      <c r="I376" t="s">
        <v>510</v>
      </c>
      <c r="J376" t="s">
        <v>435</v>
      </c>
      <c r="K376" t="s">
        <v>435</v>
      </c>
      <c r="L376" t="s">
        <v>435</v>
      </c>
      <c r="M376" t="s">
        <v>435</v>
      </c>
      <c r="N376" t="s">
        <v>589</v>
      </c>
      <c r="O376" t="s">
        <v>412</v>
      </c>
      <c r="P376" t="s">
        <v>502</v>
      </c>
      <c r="Q376" t="s">
        <v>615</v>
      </c>
      <c r="R376" t="s">
        <v>558</v>
      </c>
      <c r="S376" t="s">
        <v>616</v>
      </c>
      <c r="T376" t="s">
        <v>559</v>
      </c>
      <c r="U376" t="s">
        <v>560</v>
      </c>
      <c r="V376">
        <v>15</v>
      </c>
      <c r="X376" t="str">
        <f t="shared" si="10"/>
        <v>16 Finance</v>
      </c>
      <c r="Y376" s="5">
        <f t="shared" si="11"/>
        <v>35</v>
      </c>
    </row>
    <row r="377" spans="1:25" x14ac:dyDescent="0.25">
      <c r="A377">
        <v>2024</v>
      </c>
      <c r="B377" t="s">
        <v>514</v>
      </c>
      <c r="C377" t="s">
        <v>26</v>
      </c>
      <c r="D377" t="s">
        <v>369</v>
      </c>
      <c r="E377" t="s">
        <v>83</v>
      </c>
      <c r="F377" t="s">
        <v>83</v>
      </c>
      <c r="G377">
        <v>1</v>
      </c>
      <c r="H377">
        <v>-33000</v>
      </c>
      <c r="I377" t="s">
        <v>510</v>
      </c>
      <c r="J377" t="s">
        <v>435</v>
      </c>
      <c r="K377" t="s">
        <v>435</v>
      </c>
      <c r="L377" t="s">
        <v>435</v>
      </c>
      <c r="M377" t="s">
        <v>435</v>
      </c>
      <c r="N377" t="s">
        <v>589</v>
      </c>
      <c r="O377" t="s">
        <v>412</v>
      </c>
      <c r="P377" t="s">
        <v>502</v>
      </c>
      <c r="Q377" t="s">
        <v>615</v>
      </c>
      <c r="R377" t="s">
        <v>558</v>
      </c>
      <c r="S377" t="s">
        <v>616</v>
      </c>
      <c r="T377" t="s">
        <v>563</v>
      </c>
      <c r="U377" t="s">
        <v>560</v>
      </c>
      <c r="V377">
        <v>15</v>
      </c>
      <c r="X377" t="str">
        <f t="shared" si="10"/>
        <v>16 Finance</v>
      </c>
      <c r="Y377" s="5">
        <f t="shared" si="11"/>
        <v>35</v>
      </c>
    </row>
    <row r="378" spans="1:25" x14ac:dyDescent="0.25">
      <c r="A378">
        <v>2024</v>
      </c>
      <c r="B378" t="s">
        <v>514</v>
      </c>
      <c r="C378" t="s">
        <v>26</v>
      </c>
      <c r="D378" t="s">
        <v>370</v>
      </c>
      <c r="E378" t="s">
        <v>464</v>
      </c>
      <c r="F378" t="s">
        <v>464</v>
      </c>
      <c r="G378">
        <v>1</v>
      </c>
      <c r="H378">
        <v>-2000</v>
      </c>
      <c r="I378" t="s">
        <v>510</v>
      </c>
      <c r="J378" t="s">
        <v>435</v>
      </c>
      <c r="K378" t="s">
        <v>435</v>
      </c>
      <c r="L378" t="s">
        <v>435</v>
      </c>
      <c r="M378" t="s">
        <v>435</v>
      </c>
      <c r="N378" t="s">
        <v>589</v>
      </c>
      <c r="O378" t="s">
        <v>412</v>
      </c>
      <c r="P378" t="s">
        <v>502</v>
      </c>
      <c r="Q378" t="s">
        <v>615</v>
      </c>
      <c r="R378" t="s">
        <v>558</v>
      </c>
      <c r="S378" t="s">
        <v>616</v>
      </c>
      <c r="T378" t="s">
        <v>559</v>
      </c>
      <c r="U378" t="s">
        <v>560</v>
      </c>
      <c r="V378">
        <v>15</v>
      </c>
      <c r="X378" t="str">
        <f t="shared" si="10"/>
        <v>16 Finance</v>
      </c>
      <c r="Y378" s="5">
        <f t="shared" si="11"/>
        <v>35</v>
      </c>
    </row>
    <row r="379" spans="1:25" x14ac:dyDescent="0.25">
      <c r="A379">
        <v>2024</v>
      </c>
      <c r="B379" t="s">
        <v>514</v>
      </c>
      <c r="C379" t="s">
        <v>26</v>
      </c>
      <c r="D379" t="s">
        <v>371</v>
      </c>
      <c r="E379" t="s">
        <v>84</v>
      </c>
      <c r="F379" t="s">
        <v>84</v>
      </c>
      <c r="G379">
        <v>1</v>
      </c>
      <c r="H379">
        <v>-1000</v>
      </c>
      <c r="I379" t="s">
        <v>510</v>
      </c>
      <c r="J379" t="s">
        <v>435</v>
      </c>
      <c r="K379" t="s">
        <v>435</v>
      </c>
      <c r="L379" t="s">
        <v>435</v>
      </c>
      <c r="M379" t="s">
        <v>435</v>
      </c>
      <c r="N379" t="s">
        <v>589</v>
      </c>
      <c r="O379" t="s">
        <v>412</v>
      </c>
      <c r="P379" t="s">
        <v>502</v>
      </c>
      <c r="Q379" t="s">
        <v>615</v>
      </c>
      <c r="R379" t="s">
        <v>558</v>
      </c>
      <c r="S379" t="s">
        <v>616</v>
      </c>
      <c r="T379" t="s">
        <v>559</v>
      </c>
      <c r="U379" t="s">
        <v>560</v>
      </c>
      <c r="V379">
        <v>15</v>
      </c>
      <c r="X379" t="str">
        <f t="shared" si="10"/>
        <v>16 Finance</v>
      </c>
      <c r="Y379" s="5">
        <f t="shared" si="11"/>
        <v>35</v>
      </c>
    </row>
    <row r="380" spans="1:25" x14ac:dyDescent="0.25">
      <c r="A380">
        <v>2024</v>
      </c>
      <c r="B380" t="s">
        <v>514</v>
      </c>
      <c r="C380" t="s">
        <v>26</v>
      </c>
      <c r="D380" t="s">
        <v>372</v>
      </c>
      <c r="E380" t="s">
        <v>85</v>
      </c>
      <c r="F380" t="s">
        <v>85</v>
      </c>
      <c r="G380">
        <v>1</v>
      </c>
      <c r="H380">
        <v>-6000</v>
      </c>
      <c r="I380" t="s">
        <v>510</v>
      </c>
      <c r="J380" t="s">
        <v>435</v>
      </c>
      <c r="K380" t="s">
        <v>435</v>
      </c>
      <c r="L380" t="s">
        <v>435</v>
      </c>
      <c r="M380" t="s">
        <v>435</v>
      </c>
      <c r="N380" t="s">
        <v>589</v>
      </c>
      <c r="O380" t="s">
        <v>412</v>
      </c>
      <c r="P380" t="s">
        <v>502</v>
      </c>
      <c r="Q380" t="s">
        <v>615</v>
      </c>
      <c r="R380" t="s">
        <v>558</v>
      </c>
      <c r="S380" t="s">
        <v>616</v>
      </c>
      <c r="T380" t="s">
        <v>559</v>
      </c>
      <c r="U380" t="s">
        <v>560</v>
      </c>
      <c r="V380">
        <v>15</v>
      </c>
      <c r="X380" t="str">
        <f t="shared" si="10"/>
        <v>16 Finance</v>
      </c>
      <c r="Y380" s="5">
        <f t="shared" si="11"/>
        <v>35</v>
      </c>
    </row>
    <row r="381" spans="1:25" x14ac:dyDescent="0.25">
      <c r="A381">
        <v>2024</v>
      </c>
      <c r="B381" t="s">
        <v>514</v>
      </c>
      <c r="C381" t="s">
        <v>26</v>
      </c>
      <c r="D381" t="s">
        <v>373</v>
      </c>
      <c r="E381" t="s">
        <v>86</v>
      </c>
      <c r="F381" t="s">
        <v>86</v>
      </c>
      <c r="G381">
        <v>1</v>
      </c>
      <c r="H381">
        <v>-250</v>
      </c>
      <c r="I381" t="s">
        <v>510</v>
      </c>
      <c r="J381" t="s">
        <v>435</v>
      </c>
      <c r="K381" t="s">
        <v>435</v>
      </c>
      <c r="L381" t="s">
        <v>435</v>
      </c>
      <c r="M381" t="s">
        <v>435</v>
      </c>
      <c r="N381" t="s">
        <v>589</v>
      </c>
      <c r="O381" t="s">
        <v>412</v>
      </c>
      <c r="P381" t="s">
        <v>502</v>
      </c>
      <c r="Q381" t="s">
        <v>615</v>
      </c>
      <c r="R381" t="s">
        <v>558</v>
      </c>
      <c r="S381" t="s">
        <v>616</v>
      </c>
      <c r="T381" t="s">
        <v>559</v>
      </c>
      <c r="U381" t="s">
        <v>560</v>
      </c>
      <c r="V381">
        <v>15</v>
      </c>
      <c r="X381" t="str">
        <f t="shared" si="10"/>
        <v>16 Finance</v>
      </c>
      <c r="Y381" s="5">
        <f t="shared" si="11"/>
        <v>35</v>
      </c>
    </row>
    <row r="382" spans="1:25" x14ac:dyDescent="0.25">
      <c r="A382">
        <v>2024</v>
      </c>
      <c r="B382" t="s">
        <v>514</v>
      </c>
      <c r="C382" t="s">
        <v>26</v>
      </c>
      <c r="D382" t="s">
        <v>374</v>
      </c>
      <c r="E382" t="s">
        <v>87</v>
      </c>
      <c r="F382" t="s">
        <v>87</v>
      </c>
      <c r="G382">
        <v>1</v>
      </c>
      <c r="H382">
        <v>-5000</v>
      </c>
      <c r="I382" t="s">
        <v>510</v>
      </c>
      <c r="J382" t="s">
        <v>435</v>
      </c>
      <c r="K382" t="s">
        <v>435</v>
      </c>
      <c r="L382" t="s">
        <v>435</v>
      </c>
      <c r="M382" t="s">
        <v>435</v>
      </c>
      <c r="N382" t="s">
        <v>589</v>
      </c>
      <c r="O382" t="s">
        <v>412</v>
      </c>
      <c r="P382" t="s">
        <v>502</v>
      </c>
      <c r="Q382" t="s">
        <v>615</v>
      </c>
      <c r="R382" t="s">
        <v>558</v>
      </c>
      <c r="S382" t="s">
        <v>616</v>
      </c>
      <c r="T382" t="s">
        <v>559</v>
      </c>
      <c r="U382" t="s">
        <v>560</v>
      </c>
      <c r="V382">
        <v>15</v>
      </c>
      <c r="X382" t="str">
        <f t="shared" si="10"/>
        <v>16 Finance</v>
      </c>
      <c r="Y382" s="5">
        <f t="shared" si="11"/>
        <v>35</v>
      </c>
    </row>
    <row r="383" spans="1:25" x14ac:dyDescent="0.25">
      <c r="A383">
        <v>2024</v>
      </c>
      <c r="B383" t="s">
        <v>514</v>
      </c>
      <c r="C383" t="s">
        <v>26</v>
      </c>
      <c r="D383" t="s">
        <v>375</v>
      </c>
      <c r="E383" t="s">
        <v>88</v>
      </c>
      <c r="F383" t="s">
        <v>88</v>
      </c>
      <c r="G383">
        <v>1</v>
      </c>
      <c r="H383">
        <v>-200</v>
      </c>
      <c r="I383" t="s">
        <v>510</v>
      </c>
      <c r="J383" t="s">
        <v>435</v>
      </c>
      <c r="K383" t="s">
        <v>435</v>
      </c>
      <c r="L383" t="s">
        <v>435</v>
      </c>
      <c r="M383" t="s">
        <v>435</v>
      </c>
      <c r="N383" t="s">
        <v>589</v>
      </c>
      <c r="O383" t="s">
        <v>412</v>
      </c>
      <c r="P383" t="s">
        <v>502</v>
      </c>
      <c r="Q383" t="s">
        <v>615</v>
      </c>
      <c r="R383" t="s">
        <v>558</v>
      </c>
      <c r="S383" t="s">
        <v>616</v>
      </c>
      <c r="T383" t="s">
        <v>559</v>
      </c>
      <c r="U383" t="s">
        <v>560</v>
      </c>
      <c r="V383">
        <v>15</v>
      </c>
      <c r="X383" t="str">
        <f t="shared" si="10"/>
        <v>16 Finance</v>
      </c>
      <c r="Y383" s="5">
        <f t="shared" si="11"/>
        <v>35</v>
      </c>
    </row>
    <row r="384" spans="1:25" x14ac:dyDescent="0.25">
      <c r="A384">
        <v>2024</v>
      </c>
      <c r="B384" t="s">
        <v>514</v>
      </c>
      <c r="C384" t="s">
        <v>26</v>
      </c>
      <c r="D384" t="s">
        <v>376</v>
      </c>
      <c r="E384" t="s">
        <v>50</v>
      </c>
      <c r="F384" t="s">
        <v>50</v>
      </c>
      <c r="G384">
        <v>1</v>
      </c>
      <c r="H384">
        <v>-1925</v>
      </c>
      <c r="I384" t="s">
        <v>510</v>
      </c>
      <c r="J384" t="s">
        <v>430</v>
      </c>
      <c r="K384" t="s">
        <v>430</v>
      </c>
      <c r="L384" t="s">
        <v>430</v>
      </c>
      <c r="M384" t="s">
        <v>430</v>
      </c>
      <c r="N384" t="s">
        <v>578</v>
      </c>
      <c r="O384" t="s">
        <v>412</v>
      </c>
      <c r="P384" t="s">
        <v>502</v>
      </c>
      <c r="Q384" t="s">
        <v>615</v>
      </c>
      <c r="R384" t="s">
        <v>558</v>
      </c>
      <c r="S384" t="s">
        <v>616</v>
      </c>
      <c r="T384" t="s">
        <v>563</v>
      </c>
      <c r="U384" t="s">
        <v>560</v>
      </c>
      <c r="V384">
        <v>16</v>
      </c>
      <c r="X384" t="str">
        <f t="shared" si="10"/>
        <v>17 Archives</v>
      </c>
      <c r="Y384" s="5">
        <f t="shared" si="11"/>
        <v>36</v>
      </c>
    </row>
    <row r="385" spans="1:25" x14ac:dyDescent="0.25">
      <c r="A385">
        <v>2024</v>
      </c>
      <c r="B385" t="s">
        <v>514</v>
      </c>
      <c r="C385" t="s">
        <v>26</v>
      </c>
      <c r="D385" t="s">
        <v>377</v>
      </c>
      <c r="E385" t="s">
        <v>51</v>
      </c>
      <c r="F385" t="s">
        <v>51</v>
      </c>
      <c r="G385">
        <v>1</v>
      </c>
      <c r="H385">
        <v>-750</v>
      </c>
      <c r="I385" t="s">
        <v>510</v>
      </c>
      <c r="J385" t="s">
        <v>430</v>
      </c>
      <c r="K385" t="s">
        <v>430</v>
      </c>
      <c r="L385" t="s">
        <v>430</v>
      </c>
      <c r="M385" t="s">
        <v>430</v>
      </c>
      <c r="N385" t="s">
        <v>578</v>
      </c>
      <c r="O385" t="s">
        <v>425</v>
      </c>
      <c r="P385" t="s">
        <v>473</v>
      </c>
      <c r="Q385" t="s">
        <v>615</v>
      </c>
      <c r="R385" t="s">
        <v>558</v>
      </c>
      <c r="S385" t="s">
        <v>616</v>
      </c>
      <c r="T385" t="s">
        <v>563</v>
      </c>
      <c r="U385" t="s">
        <v>560</v>
      </c>
      <c r="V385">
        <v>16</v>
      </c>
      <c r="X385" t="str">
        <f t="shared" si="10"/>
        <v>17 Archives</v>
      </c>
      <c r="Y385" s="5">
        <f t="shared" si="11"/>
        <v>36</v>
      </c>
    </row>
    <row r="386" spans="1:25" x14ac:dyDescent="0.25">
      <c r="A386">
        <v>2024</v>
      </c>
      <c r="B386" t="s">
        <v>514</v>
      </c>
      <c r="C386" t="s">
        <v>26</v>
      </c>
      <c r="D386" t="s">
        <v>378</v>
      </c>
      <c r="E386" t="s">
        <v>52</v>
      </c>
      <c r="F386" t="s">
        <v>52</v>
      </c>
      <c r="G386">
        <v>1</v>
      </c>
      <c r="H386">
        <v>-650</v>
      </c>
      <c r="I386" t="s">
        <v>510</v>
      </c>
      <c r="J386" t="s">
        <v>430</v>
      </c>
      <c r="K386" t="s">
        <v>430</v>
      </c>
      <c r="L386" t="s">
        <v>430</v>
      </c>
      <c r="M386" t="s">
        <v>430</v>
      </c>
      <c r="N386" t="s">
        <v>578</v>
      </c>
      <c r="O386" t="s">
        <v>412</v>
      </c>
      <c r="P386" t="s">
        <v>502</v>
      </c>
      <c r="Q386" t="s">
        <v>615</v>
      </c>
      <c r="R386" t="s">
        <v>558</v>
      </c>
      <c r="S386" t="s">
        <v>616</v>
      </c>
      <c r="T386" t="s">
        <v>563</v>
      </c>
      <c r="U386" t="s">
        <v>560</v>
      </c>
      <c r="V386">
        <v>16</v>
      </c>
      <c r="X386" t="str">
        <f t="shared" si="10"/>
        <v>17 Archives</v>
      </c>
      <c r="Y386" s="5">
        <f t="shared" si="11"/>
        <v>36</v>
      </c>
    </row>
    <row r="387" spans="1:25" x14ac:dyDescent="0.25">
      <c r="A387">
        <v>2024</v>
      </c>
      <c r="B387" t="s">
        <v>514</v>
      </c>
      <c r="C387" t="s">
        <v>26</v>
      </c>
      <c r="D387" t="s">
        <v>379</v>
      </c>
      <c r="E387" t="s">
        <v>27</v>
      </c>
      <c r="F387" t="s">
        <v>27</v>
      </c>
      <c r="G387">
        <v>1</v>
      </c>
      <c r="H387">
        <v>-3500</v>
      </c>
      <c r="I387" t="s">
        <v>510</v>
      </c>
      <c r="J387" t="s">
        <v>428</v>
      </c>
      <c r="K387" t="s">
        <v>428</v>
      </c>
      <c r="L387" t="s">
        <v>428</v>
      </c>
      <c r="M387" t="s">
        <v>571</v>
      </c>
      <c r="N387" t="s">
        <v>572</v>
      </c>
      <c r="O387" t="s">
        <v>412</v>
      </c>
      <c r="P387" t="s">
        <v>502</v>
      </c>
      <c r="Q387" t="s">
        <v>615</v>
      </c>
      <c r="R387" t="s">
        <v>558</v>
      </c>
      <c r="S387" t="s">
        <v>616</v>
      </c>
      <c r="T387" t="s">
        <v>559</v>
      </c>
      <c r="U387" t="s">
        <v>560</v>
      </c>
      <c r="V387">
        <v>17</v>
      </c>
      <c r="X387" t="str">
        <f t="shared" ref="X387:X450" si="12">J387</f>
        <v>18 Administration</v>
      </c>
      <c r="Y387" s="5">
        <f t="shared" ref="Y387:Y450" si="13">IF(X387=X386,Y386,Y386+1)</f>
        <v>37</v>
      </c>
    </row>
    <row r="388" spans="1:25" x14ac:dyDescent="0.25">
      <c r="A388">
        <v>2024</v>
      </c>
      <c r="B388" t="s">
        <v>514</v>
      </c>
      <c r="C388" t="s">
        <v>26</v>
      </c>
      <c r="D388" t="s">
        <v>380</v>
      </c>
      <c r="E388" t="s">
        <v>458</v>
      </c>
      <c r="F388" t="s">
        <v>458</v>
      </c>
      <c r="G388">
        <v>1</v>
      </c>
      <c r="H388">
        <v>0</v>
      </c>
      <c r="I388" t="s">
        <v>510</v>
      </c>
      <c r="J388" t="s">
        <v>428</v>
      </c>
      <c r="K388" t="s">
        <v>428</v>
      </c>
      <c r="L388" t="s">
        <v>428</v>
      </c>
      <c r="M388" t="s">
        <v>571</v>
      </c>
      <c r="N388" t="s">
        <v>573</v>
      </c>
      <c r="O388" t="s">
        <v>412</v>
      </c>
      <c r="P388" t="s">
        <v>473</v>
      </c>
      <c r="Q388" t="s">
        <v>615</v>
      </c>
      <c r="R388" t="s">
        <v>574</v>
      </c>
      <c r="S388" t="s">
        <v>575</v>
      </c>
      <c r="T388" t="s">
        <v>563</v>
      </c>
      <c r="U388" t="s">
        <v>560</v>
      </c>
      <c r="V388">
        <v>17</v>
      </c>
      <c r="X388" t="str">
        <f t="shared" si="12"/>
        <v>18 Administration</v>
      </c>
      <c r="Y388" s="5">
        <f t="shared" si="13"/>
        <v>37</v>
      </c>
    </row>
    <row r="389" spans="1:25" x14ac:dyDescent="0.25">
      <c r="A389">
        <v>2024</v>
      </c>
      <c r="B389" t="s">
        <v>514</v>
      </c>
      <c r="C389" t="s">
        <v>26</v>
      </c>
      <c r="D389" t="s">
        <v>381</v>
      </c>
      <c r="E389" t="s">
        <v>28</v>
      </c>
      <c r="F389" t="s">
        <v>28</v>
      </c>
      <c r="G389">
        <v>1</v>
      </c>
      <c r="H389">
        <v>-750</v>
      </c>
      <c r="I389" t="s">
        <v>510</v>
      </c>
      <c r="J389" t="s">
        <v>428</v>
      </c>
      <c r="K389" t="s">
        <v>428</v>
      </c>
      <c r="L389" t="s">
        <v>428</v>
      </c>
      <c r="M389" t="s">
        <v>571</v>
      </c>
      <c r="N389" t="s">
        <v>572</v>
      </c>
      <c r="O389" t="s">
        <v>412</v>
      </c>
      <c r="P389" t="s">
        <v>502</v>
      </c>
      <c r="Q389" t="s">
        <v>615</v>
      </c>
      <c r="R389" t="s">
        <v>558</v>
      </c>
      <c r="S389" t="s">
        <v>616</v>
      </c>
      <c r="T389" t="s">
        <v>563</v>
      </c>
      <c r="U389" t="s">
        <v>560</v>
      </c>
      <c r="V389">
        <v>17</v>
      </c>
      <c r="X389" t="str">
        <f t="shared" si="12"/>
        <v>18 Administration</v>
      </c>
      <c r="Y389" s="5">
        <f t="shared" si="13"/>
        <v>37</v>
      </c>
    </row>
    <row r="390" spans="1:25" x14ac:dyDescent="0.25">
      <c r="A390">
        <v>2024</v>
      </c>
      <c r="B390" t="s">
        <v>514</v>
      </c>
      <c r="C390" t="s">
        <v>26</v>
      </c>
      <c r="D390" t="s">
        <v>382</v>
      </c>
      <c r="E390" t="s">
        <v>29</v>
      </c>
      <c r="F390" t="s">
        <v>29</v>
      </c>
      <c r="G390">
        <v>1</v>
      </c>
      <c r="H390">
        <v>-18000</v>
      </c>
      <c r="I390" t="s">
        <v>510</v>
      </c>
      <c r="J390" t="s">
        <v>428</v>
      </c>
      <c r="K390" t="s">
        <v>428</v>
      </c>
      <c r="L390" t="s">
        <v>428</v>
      </c>
      <c r="M390" t="s">
        <v>571</v>
      </c>
      <c r="N390" t="s">
        <v>572</v>
      </c>
      <c r="O390" t="s">
        <v>412</v>
      </c>
      <c r="P390" t="s">
        <v>502</v>
      </c>
      <c r="Q390" t="s">
        <v>615</v>
      </c>
      <c r="R390" t="s">
        <v>558</v>
      </c>
      <c r="S390" t="s">
        <v>616</v>
      </c>
      <c r="T390" t="s">
        <v>563</v>
      </c>
      <c r="U390" t="s">
        <v>560</v>
      </c>
      <c r="V390">
        <v>17</v>
      </c>
      <c r="X390" t="str">
        <f t="shared" si="12"/>
        <v>18 Administration</v>
      </c>
      <c r="Y390" s="5">
        <f t="shared" si="13"/>
        <v>37</v>
      </c>
    </row>
    <row r="391" spans="1:25" x14ac:dyDescent="0.25">
      <c r="A391">
        <v>2024</v>
      </c>
      <c r="B391" t="s">
        <v>514</v>
      </c>
      <c r="C391" t="s">
        <v>26</v>
      </c>
      <c r="D391" t="s">
        <v>383</v>
      </c>
      <c r="E391" t="s">
        <v>30</v>
      </c>
      <c r="F391" t="s">
        <v>30</v>
      </c>
      <c r="G391">
        <v>1</v>
      </c>
      <c r="H391">
        <v>-4000</v>
      </c>
      <c r="I391" t="s">
        <v>510</v>
      </c>
      <c r="J391" t="s">
        <v>428</v>
      </c>
      <c r="K391" t="s">
        <v>428</v>
      </c>
      <c r="L391" t="s">
        <v>428</v>
      </c>
      <c r="M391" t="s">
        <v>571</v>
      </c>
      <c r="N391" t="s">
        <v>572</v>
      </c>
      <c r="O391" t="s">
        <v>412</v>
      </c>
      <c r="P391" t="s">
        <v>502</v>
      </c>
      <c r="Q391" t="s">
        <v>615</v>
      </c>
      <c r="R391" t="s">
        <v>558</v>
      </c>
      <c r="S391" t="s">
        <v>616</v>
      </c>
      <c r="T391" t="s">
        <v>563</v>
      </c>
      <c r="U391" t="s">
        <v>560</v>
      </c>
      <c r="V391">
        <v>17</v>
      </c>
      <c r="X391" t="str">
        <f t="shared" si="12"/>
        <v>18 Administration</v>
      </c>
      <c r="Y391" s="5">
        <f t="shared" si="13"/>
        <v>37</v>
      </c>
    </row>
    <row r="392" spans="1:25" x14ac:dyDescent="0.25">
      <c r="A392">
        <v>2024</v>
      </c>
      <c r="B392" t="s">
        <v>514</v>
      </c>
      <c r="C392" t="s">
        <v>26</v>
      </c>
      <c r="D392" t="s">
        <v>384</v>
      </c>
      <c r="E392" t="s">
        <v>31</v>
      </c>
      <c r="F392" t="s">
        <v>31</v>
      </c>
      <c r="G392">
        <v>1</v>
      </c>
      <c r="H392">
        <v>-3000</v>
      </c>
      <c r="I392" t="s">
        <v>510</v>
      </c>
      <c r="J392" t="s">
        <v>428</v>
      </c>
      <c r="K392" t="s">
        <v>428</v>
      </c>
      <c r="L392" t="s">
        <v>428</v>
      </c>
      <c r="M392" t="s">
        <v>571</v>
      </c>
      <c r="N392" t="s">
        <v>572</v>
      </c>
      <c r="O392" t="s">
        <v>412</v>
      </c>
      <c r="P392" t="s">
        <v>502</v>
      </c>
      <c r="Q392" t="s">
        <v>615</v>
      </c>
      <c r="R392" t="s">
        <v>558</v>
      </c>
      <c r="S392" t="s">
        <v>616</v>
      </c>
      <c r="T392" t="s">
        <v>563</v>
      </c>
      <c r="U392" t="s">
        <v>560</v>
      </c>
      <c r="V392">
        <v>17</v>
      </c>
      <c r="X392" t="str">
        <f t="shared" si="12"/>
        <v>18 Administration</v>
      </c>
      <c r="Y392" s="5">
        <f t="shared" si="13"/>
        <v>37</v>
      </c>
    </row>
    <row r="393" spans="1:25" x14ac:dyDescent="0.25">
      <c r="A393">
        <v>2024</v>
      </c>
      <c r="B393" t="s">
        <v>514</v>
      </c>
      <c r="C393" t="s">
        <v>26</v>
      </c>
      <c r="D393" t="s">
        <v>385</v>
      </c>
      <c r="E393" t="s">
        <v>32</v>
      </c>
      <c r="F393" t="s">
        <v>32</v>
      </c>
      <c r="G393">
        <v>1</v>
      </c>
      <c r="H393">
        <v>-1500</v>
      </c>
      <c r="I393" t="s">
        <v>510</v>
      </c>
      <c r="J393" t="s">
        <v>428</v>
      </c>
      <c r="K393" t="s">
        <v>428</v>
      </c>
      <c r="L393" t="s">
        <v>428</v>
      </c>
      <c r="M393" t="s">
        <v>571</v>
      </c>
      <c r="N393" t="s">
        <v>572</v>
      </c>
      <c r="O393" t="s">
        <v>412</v>
      </c>
      <c r="P393" t="s">
        <v>502</v>
      </c>
      <c r="Q393" t="s">
        <v>615</v>
      </c>
      <c r="R393" t="s">
        <v>558</v>
      </c>
      <c r="S393" t="s">
        <v>616</v>
      </c>
      <c r="T393" t="s">
        <v>563</v>
      </c>
      <c r="U393" t="s">
        <v>560</v>
      </c>
      <c r="V393">
        <v>17</v>
      </c>
      <c r="X393" t="str">
        <f t="shared" si="12"/>
        <v>18 Administration</v>
      </c>
      <c r="Y393" s="5">
        <f t="shared" si="13"/>
        <v>37</v>
      </c>
    </row>
    <row r="394" spans="1:25" x14ac:dyDescent="0.25">
      <c r="A394">
        <v>2024</v>
      </c>
      <c r="B394" t="s">
        <v>514</v>
      </c>
      <c r="C394" t="s">
        <v>26</v>
      </c>
      <c r="D394" t="s">
        <v>386</v>
      </c>
      <c r="E394" t="s">
        <v>33</v>
      </c>
      <c r="F394" t="s">
        <v>33</v>
      </c>
      <c r="G394">
        <v>1</v>
      </c>
      <c r="H394">
        <v>-1000</v>
      </c>
      <c r="I394" t="s">
        <v>510</v>
      </c>
      <c r="J394" t="s">
        <v>428</v>
      </c>
      <c r="K394" t="s">
        <v>428</v>
      </c>
      <c r="L394" t="s">
        <v>428</v>
      </c>
      <c r="M394" t="s">
        <v>571</v>
      </c>
      <c r="N394" t="s">
        <v>572</v>
      </c>
      <c r="O394" t="s">
        <v>412</v>
      </c>
      <c r="P394" t="s">
        <v>502</v>
      </c>
      <c r="Q394" t="s">
        <v>615</v>
      </c>
      <c r="R394" t="s">
        <v>558</v>
      </c>
      <c r="S394" t="s">
        <v>616</v>
      </c>
      <c r="T394" t="s">
        <v>559</v>
      </c>
      <c r="U394" t="s">
        <v>560</v>
      </c>
      <c r="V394">
        <v>17</v>
      </c>
      <c r="X394" t="str">
        <f t="shared" si="12"/>
        <v>18 Administration</v>
      </c>
      <c r="Y394" s="5">
        <f t="shared" si="13"/>
        <v>37</v>
      </c>
    </row>
    <row r="395" spans="1:25" x14ac:dyDescent="0.25">
      <c r="A395">
        <v>2024</v>
      </c>
      <c r="B395" t="s">
        <v>514</v>
      </c>
      <c r="C395" t="s">
        <v>26</v>
      </c>
      <c r="D395" t="s">
        <v>387</v>
      </c>
      <c r="E395" t="s">
        <v>34</v>
      </c>
      <c r="F395" t="s">
        <v>34</v>
      </c>
      <c r="G395">
        <v>1</v>
      </c>
      <c r="H395">
        <v>-2800</v>
      </c>
      <c r="I395" t="s">
        <v>510</v>
      </c>
      <c r="J395" t="s">
        <v>428</v>
      </c>
      <c r="K395" t="s">
        <v>428</v>
      </c>
      <c r="L395" t="s">
        <v>428</v>
      </c>
      <c r="M395" t="s">
        <v>571</v>
      </c>
      <c r="N395" t="s">
        <v>572</v>
      </c>
      <c r="O395" t="s">
        <v>412</v>
      </c>
      <c r="P395" t="s">
        <v>502</v>
      </c>
      <c r="Q395" t="s">
        <v>615</v>
      </c>
      <c r="R395" t="s">
        <v>558</v>
      </c>
      <c r="S395" t="s">
        <v>616</v>
      </c>
      <c r="T395" t="s">
        <v>559</v>
      </c>
      <c r="U395" t="s">
        <v>560</v>
      </c>
      <c r="V395">
        <v>17</v>
      </c>
      <c r="X395" t="str">
        <f t="shared" si="12"/>
        <v>18 Administration</v>
      </c>
      <c r="Y395" s="5">
        <f t="shared" si="13"/>
        <v>37</v>
      </c>
    </row>
    <row r="396" spans="1:25" x14ac:dyDescent="0.25">
      <c r="A396">
        <v>2024</v>
      </c>
      <c r="B396" t="s">
        <v>514</v>
      </c>
      <c r="C396" t="s">
        <v>26</v>
      </c>
      <c r="D396" t="s">
        <v>388</v>
      </c>
      <c r="E396" t="s">
        <v>35</v>
      </c>
      <c r="F396" t="s">
        <v>35</v>
      </c>
      <c r="G396">
        <v>1</v>
      </c>
      <c r="H396">
        <v>-1600</v>
      </c>
      <c r="I396" t="s">
        <v>510</v>
      </c>
      <c r="J396" t="s">
        <v>428</v>
      </c>
      <c r="K396" t="s">
        <v>428</v>
      </c>
      <c r="L396" t="s">
        <v>428</v>
      </c>
      <c r="M396" t="s">
        <v>571</v>
      </c>
      <c r="N396" t="s">
        <v>572</v>
      </c>
      <c r="O396" t="s">
        <v>412</v>
      </c>
      <c r="P396" t="s">
        <v>502</v>
      </c>
      <c r="Q396" t="s">
        <v>615</v>
      </c>
      <c r="R396" t="s">
        <v>558</v>
      </c>
      <c r="S396" t="s">
        <v>616</v>
      </c>
      <c r="T396" t="s">
        <v>563</v>
      </c>
      <c r="U396" t="s">
        <v>560</v>
      </c>
      <c r="V396">
        <v>17</v>
      </c>
      <c r="X396" t="str">
        <f t="shared" si="12"/>
        <v>18 Administration</v>
      </c>
      <c r="Y396" s="5">
        <f t="shared" si="13"/>
        <v>37</v>
      </c>
    </row>
    <row r="397" spans="1:25" x14ac:dyDescent="0.25">
      <c r="A397">
        <v>2024</v>
      </c>
      <c r="B397" t="s">
        <v>514</v>
      </c>
      <c r="C397" t="s">
        <v>26</v>
      </c>
      <c r="D397" t="s">
        <v>389</v>
      </c>
      <c r="E397" t="s">
        <v>390</v>
      </c>
      <c r="F397" t="s">
        <v>637</v>
      </c>
      <c r="G397">
        <v>0.8352205960901613</v>
      </c>
      <c r="H397">
        <v>-500</v>
      </c>
      <c r="I397" t="s">
        <v>510</v>
      </c>
      <c r="J397" t="s">
        <v>428</v>
      </c>
      <c r="K397" t="s">
        <v>428</v>
      </c>
      <c r="L397" t="s">
        <v>428</v>
      </c>
      <c r="M397" t="s">
        <v>571</v>
      </c>
      <c r="N397" t="s">
        <v>573</v>
      </c>
      <c r="O397" t="s">
        <v>425</v>
      </c>
      <c r="P397" t="s">
        <v>473</v>
      </c>
      <c r="Q397" t="s">
        <v>615</v>
      </c>
      <c r="R397" t="s">
        <v>558</v>
      </c>
      <c r="S397" t="s">
        <v>616</v>
      </c>
      <c r="T397" t="s">
        <v>563</v>
      </c>
      <c r="U397" t="s">
        <v>560</v>
      </c>
      <c r="V397">
        <v>17</v>
      </c>
      <c r="X397" t="str">
        <f t="shared" si="12"/>
        <v>18 Administration</v>
      </c>
      <c r="Y397" s="5">
        <f t="shared" si="13"/>
        <v>37</v>
      </c>
    </row>
    <row r="398" spans="1:25" x14ac:dyDescent="0.25">
      <c r="A398">
        <v>2024</v>
      </c>
      <c r="B398" t="s">
        <v>514</v>
      </c>
      <c r="C398" t="s">
        <v>26</v>
      </c>
      <c r="D398" t="s">
        <v>391</v>
      </c>
      <c r="E398" t="s">
        <v>36</v>
      </c>
      <c r="F398" t="s">
        <v>36</v>
      </c>
      <c r="G398">
        <v>1</v>
      </c>
      <c r="H398">
        <v>-500</v>
      </c>
      <c r="I398" t="s">
        <v>510</v>
      </c>
      <c r="J398" t="s">
        <v>428</v>
      </c>
      <c r="K398" t="s">
        <v>428</v>
      </c>
      <c r="L398" t="s">
        <v>428</v>
      </c>
      <c r="M398" t="s">
        <v>571</v>
      </c>
      <c r="N398" t="s">
        <v>572</v>
      </c>
      <c r="O398" t="s">
        <v>412</v>
      </c>
      <c r="P398" t="s">
        <v>502</v>
      </c>
      <c r="Q398" t="s">
        <v>615</v>
      </c>
      <c r="R398" t="s">
        <v>558</v>
      </c>
      <c r="S398" t="s">
        <v>616</v>
      </c>
      <c r="T398" t="s">
        <v>563</v>
      </c>
      <c r="U398" t="s">
        <v>560</v>
      </c>
      <c r="V398">
        <v>17</v>
      </c>
      <c r="X398" t="str">
        <f t="shared" si="12"/>
        <v>18 Administration</v>
      </c>
      <c r="Y398" s="5">
        <f t="shared" si="13"/>
        <v>37</v>
      </c>
    </row>
    <row r="399" spans="1:25" x14ac:dyDescent="0.25">
      <c r="A399">
        <v>2024</v>
      </c>
      <c r="B399" t="s">
        <v>514</v>
      </c>
      <c r="C399" t="s">
        <v>26</v>
      </c>
      <c r="D399" t="s">
        <v>392</v>
      </c>
      <c r="E399" t="s">
        <v>37</v>
      </c>
      <c r="F399" t="s">
        <v>37</v>
      </c>
      <c r="G399">
        <v>1</v>
      </c>
      <c r="H399">
        <v>-4000</v>
      </c>
      <c r="I399" t="s">
        <v>510</v>
      </c>
      <c r="J399" t="s">
        <v>428</v>
      </c>
      <c r="K399" t="s">
        <v>428</v>
      </c>
      <c r="L399" t="s">
        <v>428</v>
      </c>
      <c r="M399" t="s">
        <v>571</v>
      </c>
      <c r="N399" t="s">
        <v>572</v>
      </c>
      <c r="O399" t="s">
        <v>412</v>
      </c>
      <c r="P399" t="s">
        <v>502</v>
      </c>
      <c r="Q399" t="s">
        <v>615</v>
      </c>
      <c r="R399" t="s">
        <v>558</v>
      </c>
      <c r="S399" t="s">
        <v>616</v>
      </c>
      <c r="T399" t="s">
        <v>563</v>
      </c>
      <c r="U399" t="s">
        <v>560</v>
      </c>
      <c r="V399">
        <v>17</v>
      </c>
      <c r="X399" t="str">
        <f t="shared" si="12"/>
        <v>18 Administration</v>
      </c>
      <c r="Y399" s="5">
        <f t="shared" si="13"/>
        <v>37</v>
      </c>
    </row>
    <row r="400" spans="1:25" x14ac:dyDescent="0.25">
      <c r="A400">
        <v>2024</v>
      </c>
      <c r="B400" t="s">
        <v>514</v>
      </c>
      <c r="C400" t="s">
        <v>26</v>
      </c>
      <c r="D400" t="s">
        <v>393</v>
      </c>
      <c r="E400" t="s">
        <v>38</v>
      </c>
      <c r="F400" t="s">
        <v>38</v>
      </c>
      <c r="G400">
        <v>1</v>
      </c>
      <c r="H400">
        <v>-4000</v>
      </c>
      <c r="I400" t="s">
        <v>510</v>
      </c>
      <c r="J400" t="s">
        <v>428</v>
      </c>
      <c r="K400" t="s">
        <v>428</v>
      </c>
      <c r="L400" t="s">
        <v>428</v>
      </c>
      <c r="M400" t="s">
        <v>571</v>
      </c>
      <c r="N400" t="s">
        <v>572</v>
      </c>
      <c r="O400" t="s">
        <v>412</v>
      </c>
      <c r="P400" t="s">
        <v>502</v>
      </c>
      <c r="Q400" t="s">
        <v>615</v>
      </c>
      <c r="R400" t="s">
        <v>558</v>
      </c>
      <c r="S400" t="s">
        <v>616</v>
      </c>
      <c r="T400" t="s">
        <v>563</v>
      </c>
      <c r="U400" t="s">
        <v>560</v>
      </c>
      <c r="V400">
        <v>17</v>
      </c>
      <c r="X400" t="str">
        <f t="shared" si="12"/>
        <v>18 Administration</v>
      </c>
      <c r="Y400" s="5">
        <f t="shared" si="13"/>
        <v>37</v>
      </c>
    </row>
    <row r="401" spans="1:25" x14ac:dyDescent="0.25">
      <c r="A401">
        <v>2024</v>
      </c>
      <c r="B401" t="s">
        <v>514</v>
      </c>
      <c r="C401" t="s">
        <v>26</v>
      </c>
      <c r="D401" t="s">
        <v>394</v>
      </c>
      <c r="E401" t="s">
        <v>39</v>
      </c>
      <c r="F401" t="s">
        <v>39</v>
      </c>
      <c r="G401">
        <v>1</v>
      </c>
      <c r="H401">
        <v>-6847.81</v>
      </c>
      <c r="I401" t="s">
        <v>510</v>
      </c>
      <c r="J401" t="s">
        <v>428</v>
      </c>
      <c r="K401" t="s">
        <v>428</v>
      </c>
      <c r="L401" t="s">
        <v>428</v>
      </c>
      <c r="M401" t="s">
        <v>576</v>
      </c>
      <c r="N401" t="s">
        <v>573</v>
      </c>
      <c r="O401" t="s">
        <v>412</v>
      </c>
      <c r="P401" t="s">
        <v>502</v>
      </c>
      <c r="Q401" t="s">
        <v>615</v>
      </c>
      <c r="R401" t="s">
        <v>572</v>
      </c>
      <c r="S401" t="s">
        <v>616</v>
      </c>
      <c r="T401" t="s">
        <v>559</v>
      </c>
      <c r="U401" t="s">
        <v>560</v>
      </c>
      <c r="V401">
        <v>17</v>
      </c>
      <c r="X401" t="str">
        <f t="shared" si="12"/>
        <v>18 Administration</v>
      </c>
      <c r="Y401" s="5">
        <f t="shared" si="13"/>
        <v>37</v>
      </c>
    </row>
    <row r="402" spans="1:25" x14ac:dyDescent="0.25">
      <c r="A402">
        <v>2024</v>
      </c>
      <c r="B402" t="s">
        <v>514</v>
      </c>
      <c r="C402" t="s">
        <v>26</v>
      </c>
      <c r="D402" t="s">
        <v>395</v>
      </c>
      <c r="E402" t="s">
        <v>40</v>
      </c>
      <c r="F402" t="s">
        <v>40</v>
      </c>
      <c r="G402">
        <v>1</v>
      </c>
      <c r="H402">
        <v>-89514</v>
      </c>
      <c r="I402" t="s">
        <v>510</v>
      </c>
      <c r="J402" t="s">
        <v>428</v>
      </c>
      <c r="K402" t="s">
        <v>428</v>
      </c>
      <c r="L402" t="s">
        <v>428</v>
      </c>
      <c r="M402" t="s">
        <v>576</v>
      </c>
      <c r="N402" t="s">
        <v>573</v>
      </c>
      <c r="O402" t="s">
        <v>412</v>
      </c>
      <c r="P402" t="s">
        <v>502</v>
      </c>
      <c r="Q402" t="s">
        <v>615</v>
      </c>
      <c r="R402" t="s">
        <v>572</v>
      </c>
      <c r="S402" t="s">
        <v>575</v>
      </c>
      <c r="T402" t="s">
        <v>559</v>
      </c>
      <c r="U402" t="s">
        <v>560</v>
      </c>
      <c r="V402">
        <v>17</v>
      </c>
      <c r="X402" t="str">
        <f t="shared" si="12"/>
        <v>18 Administration</v>
      </c>
      <c r="Y402" s="5">
        <f t="shared" si="13"/>
        <v>37</v>
      </c>
    </row>
    <row r="403" spans="1:25" x14ac:dyDescent="0.25">
      <c r="A403">
        <v>2024</v>
      </c>
      <c r="B403" t="s">
        <v>514</v>
      </c>
      <c r="C403" t="s">
        <v>26</v>
      </c>
      <c r="D403" t="s">
        <v>396</v>
      </c>
      <c r="E403" t="s">
        <v>41</v>
      </c>
      <c r="F403" t="s">
        <v>41</v>
      </c>
      <c r="G403">
        <v>1</v>
      </c>
      <c r="H403">
        <v>-2680</v>
      </c>
      <c r="I403" t="s">
        <v>510</v>
      </c>
      <c r="J403" t="s">
        <v>428</v>
      </c>
      <c r="K403" t="s">
        <v>428</v>
      </c>
      <c r="L403" t="s">
        <v>428</v>
      </c>
      <c r="M403" t="s">
        <v>576</v>
      </c>
      <c r="N403" t="s">
        <v>573</v>
      </c>
      <c r="O403" t="s">
        <v>412</v>
      </c>
      <c r="P403" t="s">
        <v>502</v>
      </c>
      <c r="Q403" t="s">
        <v>615</v>
      </c>
      <c r="R403" t="s">
        <v>572</v>
      </c>
      <c r="S403" t="s">
        <v>616</v>
      </c>
      <c r="T403" t="s">
        <v>559</v>
      </c>
      <c r="U403" t="s">
        <v>560</v>
      </c>
      <c r="V403">
        <v>17</v>
      </c>
      <c r="X403" t="str">
        <f t="shared" si="12"/>
        <v>18 Administration</v>
      </c>
      <c r="Y403" s="5">
        <f t="shared" si="13"/>
        <v>37</v>
      </c>
    </row>
    <row r="404" spans="1:25" x14ac:dyDescent="0.25">
      <c r="A404">
        <v>2024</v>
      </c>
      <c r="B404" t="s">
        <v>514</v>
      </c>
      <c r="C404" t="s">
        <v>26</v>
      </c>
      <c r="D404" t="s">
        <v>397</v>
      </c>
      <c r="E404" t="s">
        <v>42</v>
      </c>
      <c r="F404" t="s">
        <v>42</v>
      </c>
      <c r="G404">
        <v>1</v>
      </c>
      <c r="H404">
        <v>-11000</v>
      </c>
      <c r="I404" t="s">
        <v>510</v>
      </c>
      <c r="J404" t="s">
        <v>428</v>
      </c>
      <c r="K404" t="s">
        <v>428</v>
      </c>
      <c r="L404" t="s">
        <v>428</v>
      </c>
      <c r="M404" t="s">
        <v>576</v>
      </c>
      <c r="N404" t="s">
        <v>573</v>
      </c>
      <c r="O404" t="s">
        <v>412</v>
      </c>
      <c r="P404" t="s">
        <v>502</v>
      </c>
      <c r="Q404" t="s">
        <v>615</v>
      </c>
      <c r="R404" t="s">
        <v>572</v>
      </c>
      <c r="S404" t="s">
        <v>616</v>
      </c>
      <c r="T404" t="s">
        <v>559</v>
      </c>
      <c r="U404" t="s">
        <v>560</v>
      </c>
      <c r="V404">
        <v>17</v>
      </c>
      <c r="X404" t="str">
        <f t="shared" si="12"/>
        <v>18 Administration</v>
      </c>
      <c r="Y404" s="5">
        <f t="shared" si="13"/>
        <v>37</v>
      </c>
    </row>
    <row r="405" spans="1:25" x14ac:dyDescent="0.25">
      <c r="A405">
        <v>2024</v>
      </c>
      <c r="B405" t="s">
        <v>514</v>
      </c>
      <c r="C405" t="s">
        <v>26</v>
      </c>
      <c r="D405" t="s">
        <v>398</v>
      </c>
      <c r="E405" t="s">
        <v>43</v>
      </c>
      <c r="F405" t="s">
        <v>626</v>
      </c>
      <c r="G405">
        <v>0.875</v>
      </c>
      <c r="H405">
        <v>-1000</v>
      </c>
      <c r="I405" t="s">
        <v>510</v>
      </c>
      <c r="J405" t="s">
        <v>428</v>
      </c>
      <c r="K405" t="s">
        <v>428</v>
      </c>
      <c r="L405" t="s">
        <v>428</v>
      </c>
      <c r="M405" t="s">
        <v>576</v>
      </c>
      <c r="N405" t="s">
        <v>573</v>
      </c>
      <c r="O405" t="s">
        <v>425</v>
      </c>
      <c r="P405" t="s">
        <v>473</v>
      </c>
      <c r="Q405" t="s">
        <v>615</v>
      </c>
      <c r="R405" t="s">
        <v>572</v>
      </c>
      <c r="S405" t="s">
        <v>616</v>
      </c>
      <c r="T405" t="s">
        <v>559</v>
      </c>
      <c r="U405" t="s">
        <v>560</v>
      </c>
      <c r="V405">
        <v>17</v>
      </c>
      <c r="X405" t="str">
        <f t="shared" si="12"/>
        <v>18 Administration</v>
      </c>
      <c r="Y405" s="5">
        <f t="shared" si="13"/>
        <v>37</v>
      </c>
    </row>
    <row r="406" spans="1:25" x14ac:dyDescent="0.25">
      <c r="A406">
        <v>2024</v>
      </c>
      <c r="B406" t="s">
        <v>514</v>
      </c>
      <c r="C406" t="s">
        <v>26</v>
      </c>
      <c r="D406" t="s">
        <v>399</v>
      </c>
      <c r="E406" t="s">
        <v>66</v>
      </c>
      <c r="F406" t="s">
        <v>66</v>
      </c>
      <c r="G406">
        <v>1</v>
      </c>
      <c r="H406">
        <v>-1000</v>
      </c>
      <c r="I406" t="s">
        <v>510</v>
      </c>
      <c r="J406" t="s">
        <v>432</v>
      </c>
      <c r="K406" t="s">
        <v>432</v>
      </c>
      <c r="L406" t="s">
        <v>432</v>
      </c>
      <c r="M406" t="s">
        <v>583</v>
      </c>
      <c r="N406" t="s">
        <v>584</v>
      </c>
      <c r="O406" t="s">
        <v>412</v>
      </c>
      <c r="P406" t="s">
        <v>502</v>
      </c>
      <c r="Q406" t="s">
        <v>615</v>
      </c>
      <c r="R406" t="s">
        <v>558</v>
      </c>
      <c r="S406" t="s">
        <v>616</v>
      </c>
      <c r="T406" t="s">
        <v>563</v>
      </c>
      <c r="U406" t="s">
        <v>560</v>
      </c>
      <c r="V406">
        <v>18</v>
      </c>
      <c r="X406" t="str">
        <f t="shared" si="12"/>
        <v>19 Communications</v>
      </c>
      <c r="Y406" s="5">
        <f t="shared" si="13"/>
        <v>38</v>
      </c>
    </row>
    <row r="407" spans="1:25" x14ac:dyDescent="0.25">
      <c r="A407">
        <v>2024</v>
      </c>
      <c r="B407" t="s">
        <v>514</v>
      </c>
      <c r="C407" t="s">
        <v>26</v>
      </c>
      <c r="D407" t="s">
        <v>400</v>
      </c>
      <c r="E407" t="s">
        <v>67</v>
      </c>
      <c r="F407" t="s">
        <v>67</v>
      </c>
      <c r="G407">
        <v>1</v>
      </c>
      <c r="H407">
        <v>-1000</v>
      </c>
      <c r="I407" t="s">
        <v>510</v>
      </c>
      <c r="J407" t="s">
        <v>432</v>
      </c>
      <c r="K407" t="s">
        <v>432</v>
      </c>
      <c r="L407" t="s">
        <v>432</v>
      </c>
      <c r="M407" t="s">
        <v>583</v>
      </c>
      <c r="N407" t="s">
        <v>584</v>
      </c>
      <c r="O407" t="s">
        <v>412</v>
      </c>
      <c r="P407" t="s">
        <v>502</v>
      </c>
      <c r="Q407" t="s">
        <v>615</v>
      </c>
      <c r="R407" t="s">
        <v>558</v>
      </c>
      <c r="S407" t="s">
        <v>616</v>
      </c>
      <c r="T407" t="s">
        <v>563</v>
      </c>
      <c r="U407" t="s">
        <v>560</v>
      </c>
      <c r="V407">
        <v>18</v>
      </c>
      <c r="X407" t="str">
        <f t="shared" si="12"/>
        <v>19 Communications</v>
      </c>
      <c r="Y407" s="5">
        <f t="shared" si="13"/>
        <v>38</v>
      </c>
    </row>
    <row r="408" spans="1:25" x14ac:dyDescent="0.25">
      <c r="A408">
        <v>2024</v>
      </c>
      <c r="B408" t="s">
        <v>514</v>
      </c>
      <c r="C408" t="s">
        <v>26</v>
      </c>
      <c r="D408" t="s">
        <v>401</v>
      </c>
      <c r="E408" t="s">
        <v>68</v>
      </c>
      <c r="F408" t="s">
        <v>68</v>
      </c>
      <c r="G408">
        <v>1</v>
      </c>
      <c r="H408">
        <v>-1500</v>
      </c>
      <c r="I408" t="s">
        <v>510</v>
      </c>
      <c r="J408" t="s">
        <v>432</v>
      </c>
      <c r="K408" t="s">
        <v>432</v>
      </c>
      <c r="L408" t="s">
        <v>432</v>
      </c>
      <c r="M408" t="s">
        <v>583</v>
      </c>
      <c r="N408" t="s">
        <v>584</v>
      </c>
      <c r="O408" t="s">
        <v>412</v>
      </c>
      <c r="P408" t="s">
        <v>502</v>
      </c>
      <c r="Q408" t="s">
        <v>615</v>
      </c>
      <c r="R408" t="s">
        <v>558</v>
      </c>
      <c r="S408" t="s">
        <v>616</v>
      </c>
      <c r="T408" t="s">
        <v>563</v>
      </c>
      <c r="U408" t="s">
        <v>560</v>
      </c>
      <c r="V408">
        <v>18</v>
      </c>
      <c r="X408" t="str">
        <f t="shared" si="12"/>
        <v>19 Communications</v>
      </c>
      <c r="Y408" s="5">
        <f t="shared" si="13"/>
        <v>38</v>
      </c>
    </row>
    <row r="409" spans="1:25" x14ac:dyDescent="0.25">
      <c r="A409">
        <v>2024</v>
      </c>
      <c r="B409" t="s">
        <v>514</v>
      </c>
      <c r="C409" t="s">
        <v>26</v>
      </c>
      <c r="D409" t="s">
        <v>402</v>
      </c>
      <c r="E409" t="s">
        <v>69</v>
      </c>
      <c r="F409" t="s">
        <v>69</v>
      </c>
      <c r="G409">
        <v>1</v>
      </c>
      <c r="H409">
        <v>-500</v>
      </c>
      <c r="I409" t="s">
        <v>510</v>
      </c>
      <c r="J409" t="s">
        <v>432</v>
      </c>
      <c r="K409" t="s">
        <v>432</v>
      </c>
      <c r="L409" t="s">
        <v>432</v>
      </c>
      <c r="M409" t="s">
        <v>583</v>
      </c>
      <c r="N409" t="s">
        <v>584</v>
      </c>
      <c r="O409" t="s">
        <v>412</v>
      </c>
      <c r="P409" t="s">
        <v>502</v>
      </c>
      <c r="Q409" t="s">
        <v>615</v>
      </c>
      <c r="R409" t="s">
        <v>558</v>
      </c>
      <c r="S409" t="s">
        <v>616</v>
      </c>
      <c r="T409" t="s">
        <v>563</v>
      </c>
      <c r="U409" t="s">
        <v>560</v>
      </c>
      <c r="V409">
        <v>18</v>
      </c>
      <c r="X409" t="str">
        <f t="shared" si="12"/>
        <v>19 Communications</v>
      </c>
      <c r="Y409" s="5">
        <f t="shared" si="13"/>
        <v>38</v>
      </c>
    </row>
    <row r="410" spans="1:25" x14ac:dyDescent="0.25">
      <c r="A410">
        <v>2024</v>
      </c>
      <c r="B410" t="s">
        <v>514</v>
      </c>
      <c r="C410" t="s">
        <v>26</v>
      </c>
      <c r="D410" t="s">
        <v>403</v>
      </c>
      <c r="E410" t="s">
        <v>70</v>
      </c>
      <c r="F410" t="s">
        <v>70</v>
      </c>
      <c r="G410">
        <v>1</v>
      </c>
      <c r="H410">
        <v>-2000</v>
      </c>
      <c r="I410" t="s">
        <v>510</v>
      </c>
      <c r="J410" t="s">
        <v>432</v>
      </c>
      <c r="K410" t="s">
        <v>432</v>
      </c>
      <c r="L410" t="s">
        <v>432</v>
      </c>
      <c r="M410" t="s">
        <v>583</v>
      </c>
      <c r="N410" t="s">
        <v>584</v>
      </c>
      <c r="O410" t="s">
        <v>412</v>
      </c>
      <c r="P410" t="s">
        <v>502</v>
      </c>
      <c r="Q410" t="s">
        <v>615</v>
      </c>
      <c r="R410" t="s">
        <v>558</v>
      </c>
      <c r="S410" t="s">
        <v>616</v>
      </c>
      <c r="T410" t="s">
        <v>563</v>
      </c>
      <c r="U410" t="s">
        <v>560</v>
      </c>
      <c r="V410">
        <v>18</v>
      </c>
      <c r="X410" t="str">
        <f t="shared" si="12"/>
        <v>19 Communications</v>
      </c>
      <c r="Y410" s="5">
        <f t="shared" si="13"/>
        <v>38</v>
      </c>
    </row>
    <row r="411" spans="1:25" x14ac:dyDescent="0.25">
      <c r="A411">
        <v>2024</v>
      </c>
      <c r="B411" t="s">
        <v>514</v>
      </c>
      <c r="C411" t="s">
        <v>26</v>
      </c>
      <c r="D411" t="s">
        <v>404</v>
      </c>
      <c r="E411" t="s">
        <v>452</v>
      </c>
      <c r="F411" t="s">
        <v>452</v>
      </c>
      <c r="G411">
        <v>1</v>
      </c>
      <c r="H411">
        <v>-1000</v>
      </c>
      <c r="I411" t="s">
        <v>510</v>
      </c>
      <c r="J411" t="s">
        <v>432</v>
      </c>
      <c r="K411" t="s">
        <v>432</v>
      </c>
      <c r="L411" t="s">
        <v>432</v>
      </c>
      <c r="M411" t="s">
        <v>583</v>
      </c>
      <c r="N411" t="s">
        <v>584</v>
      </c>
      <c r="O411" t="s">
        <v>412</v>
      </c>
      <c r="P411" t="s">
        <v>502</v>
      </c>
      <c r="Q411" t="s">
        <v>615</v>
      </c>
      <c r="R411" t="s">
        <v>558</v>
      </c>
      <c r="S411" t="s">
        <v>616</v>
      </c>
      <c r="T411" t="s">
        <v>563</v>
      </c>
      <c r="U411" t="s">
        <v>560</v>
      </c>
      <c r="V411">
        <v>18</v>
      </c>
      <c r="X411" t="str">
        <f t="shared" si="12"/>
        <v>19 Communications</v>
      </c>
      <c r="Y411" s="5">
        <f t="shared" si="13"/>
        <v>38</v>
      </c>
    </row>
    <row r="412" spans="1:25" x14ac:dyDescent="0.25">
      <c r="A412">
        <v>2024</v>
      </c>
      <c r="B412" t="s">
        <v>514</v>
      </c>
      <c r="C412" t="s">
        <v>26</v>
      </c>
      <c r="D412" t="s">
        <v>405</v>
      </c>
      <c r="E412" t="s">
        <v>71</v>
      </c>
      <c r="F412" t="s">
        <v>71</v>
      </c>
      <c r="G412">
        <v>1</v>
      </c>
      <c r="H412">
        <v>-40000</v>
      </c>
      <c r="I412" t="s">
        <v>510</v>
      </c>
      <c r="J412" t="s">
        <v>432</v>
      </c>
      <c r="K412" t="s">
        <v>432</v>
      </c>
      <c r="L412" t="s">
        <v>432</v>
      </c>
      <c r="M412" t="s">
        <v>585</v>
      </c>
      <c r="N412" t="s">
        <v>573</v>
      </c>
      <c r="O412" t="s">
        <v>412</v>
      </c>
      <c r="P412" t="s">
        <v>502</v>
      </c>
      <c r="Q412" t="s">
        <v>615</v>
      </c>
      <c r="R412" t="s">
        <v>542</v>
      </c>
      <c r="S412" t="s">
        <v>575</v>
      </c>
      <c r="T412" t="s">
        <v>563</v>
      </c>
      <c r="U412" t="s">
        <v>560</v>
      </c>
      <c r="V412">
        <v>18</v>
      </c>
      <c r="X412" t="str">
        <f t="shared" si="12"/>
        <v>19 Communications</v>
      </c>
      <c r="Y412" s="5">
        <f t="shared" si="13"/>
        <v>38</v>
      </c>
    </row>
    <row r="413" spans="1:25" x14ac:dyDescent="0.25">
      <c r="A413">
        <v>2024</v>
      </c>
      <c r="B413" t="s">
        <v>514</v>
      </c>
      <c r="C413" t="s">
        <v>26</v>
      </c>
      <c r="D413" t="s">
        <v>406</v>
      </c>
      <c r="E413" t="s">
        <v>72</v>
      </c>
      <c r="F413" t="s">
        <v>72</v>
      </c>
      <c r="G413">
        <v>1</v>
      </c>
      <c r="H413">
        <v>0</v>
      </c>
      <c r="I413" t="s">
        <v>510</v>
      </c>
      <c r="J413" t="s">
        <v>432</v>
      </c>
      <c r="K413" t="s">
        <v>432</v>
      </c>
      <c r="L413" t="s">
        <v>432</v>
      </c>
      <c r="M413" t="s">
        <v>585</v>
      </c>
      <c r="N413" t="s">
        <v>573</v>
      </c>
      <c r="O413" t="s">
        <v>412</v>
      </c>
      <c r="P413" t="s">
        <v>502</v>
      </c>
      <c r="Q413" t="s">
        <v>615</v>
      </c>
      <c r="R413" t="s">
        <v>542</v>
      </c>
      <c r="S413" t="s">
        <v>616</v>
      </c>
      <c r="T413" t="s">
        <v>563</v>
      </c>
      <c r="U413" t="s">
        <v>560</v>
      </c>
      <c r="V413">
        <v>18</v>
      </c>
      <c r="X413" t="str">
        <f t="shared" si="12"/>
        <v>19 Communications</v>
      </c>
      <c r="Y413" s="5">
        <f t="shared" si="13"/>
        <v>38</v>
      </c>
    </row>
    <row r="414" spans="1:25" x14ac:dyDescent="0.25">
      <c r="A414">
        <v>2024</v>
      </c>
      <c r="B414" t="s">
        <v>514</v>
      </c>
      <c r="C414" t="s">
        <v>26</v>
      </c>
      <c r="D414" t="s">
        <v>407</v>
      </c>
      <c r="E414" t="s">
        <v>73</v>
      </c>
      <c r="F414" t="s">
        <v>73</v>
      </c>
      <c r="G414">
        <v>1</v>
      </c>
      <c r="H414">
        <v>0</v>
      </c>
      <c r="I414" t="s">
        <v>510</v>
      </c>
      <c r="J414" t="s">
        <v>432</v>
      </c>
      <c r="K414" t="s">
        <v>432</v>
      </c>
      <c r="L414" t="s">
        <v>432</v>
      </c>
      <c r="M414" t="s">
        <v>585</v>
      </c>
      <c r="N414" t="s">
        <v>573</v>
      </c>
      <c r="O414" t="s">
        <v>412</v>
      </c>
      <c r="P414" t="s">
        <v>502</v>
      </c>
      <c r="Q414" t="s">
        <v>615</v>
      </c>
      <c r="R414" t="s">
        <v>542</v>
      </c>
      <c r="S414" t="s">
        <v>616</v>
      </c>
      <c r="T414" t="s">
        <v>563</v>
      </c>
      <c r="U414" t="s">
        <v>560</v>
      </c>
      <c r="V414">
        <v>18</v>
      </c>
      <c r="X414" t="str">
        <f t="shared" si="12"/>
        <v>19 Communications</v>
      </c>
      <c r="Y414" s="5">
        <f t="shared" si="13"/>
        <v>38</v>
      </c>
    </row>
    <row r="415" spans="1:25" x14ac:dyDescent="0.25">
      <c r="A415">
        <v>2024</v>
      </c>
      <c r="B415" t="s">
        <v>514</v>
      </c>
      <c r="C415" t="s">
        <v>26</v>
      </c>
      <c r="D415" t="s">
        <v>408</v>
      </c>
      <c r="E415" t="s">
        <v>74</v>
      </c>
      <c r="F415" t="s">
        <v>627</v>
      </c>
      <c r="G415">
        <v>0.83006535947712423</v>
      </c>
      <c r="H415">
        <v>0</v>
      </c>
      <c r="I415" t="s">
        <v>510</v>
      </c>
      <c r="J415" t="s">
        <v>432</v>
      </c>
      <c r="K415" t="s">
        <v>432</v>
      </c>
      <c r="L415" t="s">
        <v>432</v>
      </c>
      <c r="M415" t="s">
        <v>585</v>
      </c>
      <c r="N415" t="s">
        <v>573</v>
      </c>
      <c r="O415" t="s">
        <v>425</v>
      </c>
      <c r="P415" t="s">
        <v>473</v>
      </c>
      <c r="Q415" t="s">
        <v>615</v>
      </c>
      <c r="R415" t="s">
        <v>542</v>
      </c>
      <c r="S415" t="s">
        <v>616</v>
      </c>
      <c r="T415" t="s">
        <v>563</v>
      </c>
      <c r="U415" t="s">
        <v>560</v>
      </c>
      <c r="V415">
        <v>18</v>
      </c>
      <c r="X415" t="str">
        <f t="shared" si="12"/>
        <v>19 Communications</v>
      </c>
      <c r="Y415" s="5">
        <f t="shared" si="13"/>
        <v>38</v>
      </c>
    </row>
    <row r="416" spans="1:25" x14ac:dyDescent="0.25">
      <c r="A416">
        <v>2024</v>
      </c>
      <c r="B416" t="s">
        <v>619</v>
      </c>
      <c r="C416" t="s">
        <v>5</v>
      </c>
      <c r="D416" t="s">
        <v>188</v>
      </c>
      <c r="E416" t="s">
        <v>6</v>
      </c>
      <c r="F416" t="s">
        <v>6</v>
      </c>
      <c r="G416">
        <v>1</v>
      </c>
      <c r="H416">
        <v>14000</v>
      </c>
      <c r="I416" t="s">
        <v>530</v>
      </c>
      <c r="J416" t="s">
        <v>411</v>
      </c>
      <c r="K416" t="s">
        <v>411</v>
      </c>
      <c r="L416" t="s">
        <v>411</v>
      </c>
      <c r="M416" t="s">
        <v>411</v>
      </c>
      <c r="N416" t="s">
        <v>557</v>
      </c>
      <c r="O416" t="s">
        <v>412</v>
      </c>
      <c r="P416" t="s">
        <v>502</v>
      </c>
      <c r="Q416" t="s">
        <v>615</v>
      </c>
      <c r="R416" t="s">
        <v>558</v>
      </c>
      <c r="S416" t="s">
        <v>616</v>
      </c>
      <c r="T416" t="s">
        <v>559</v>
      </c>
      <c r="U416" t="s">
        <v>560</v>
      </c>
      <c r="V416">
        <v>1</v>
      </c>
      <c r="X416" t="str">
        <f t="shared" si="12"/>
        <v>01 Classis Assessments</v>
      </c>
      <c r="Y416" s="5">
        <f t="shared" si="13"/>
        <v>39</v>
      </c>
    </row>
    <row r="417" spans="1:25" x14ac:dyDescent="0.25">
      <c r="A417">
        <v>2024</v>
      </c>
      <c r="B417" t="s">
        <v>619</v>
      </c>
      <c r="C417" t="s">
        <v>5</v>
      </c>
      <c r="D417" t="s">
        <v>189</v>
      </c>
      <c r="E417" t="s">
        <v>7</v>
      </c>
      <c r="F417" t="s">
        <v>7</v>
      </c>
      <c r="G417">
        <v>1</v>
      </c>
      <c r="H417">
        <v>369050.00000000012</v>
      </c>
      <c r="I417" t="s">
        <v>530</v>
      </c>
      <c r="J417" t="s">
        <v>413</v>
      </c>
      <c r="K417" t="s">
        <v>413</v>
      </c>
      <c r="L417" t="s">
        <v>413</v>
      </c>
      <c r="M417" t="s">
        <v>413</v>
      </c>
      <c r="N417" t="s">
        <v>561</v>
      </c>
      <c r="O417" t="s">
        <v>412</v>
      </c>
      <c r="P417" t="s">
        <v>502</v>
      </c>
      <c r="Q417" t="s">
        <v>615</v>
      </c>
      <c r="R417" t="s">
        <v>558</v>
      </c>
      <c r="S417" t="s">
        <v>616</v>
      </c>
      <c r="T417" t="s">
        <v>559</v>
      </c>
      <c r="U417" t="s">
        <v>560</v>
      </c>
      <c r="V417">
        <v>2</v>
      </c>
      <c r="X417" t="str">
        <f t="shared" si="12"/>
        <v>02 Contributions</v>
      </c>
      <c r="Y417" s="5">
        <f t="shared" si="13"/>
        <v>40</v>
      </c>
    </row>
    <row r="418" spans="1:25" x14ac:dyDescent="0.25">
      <c r="A418">
        <v>2024</v>
      </c>
      <c r="B418" t="s">
        <v>619</v>
      </c>
      <c r="C418" t="s">
        <v>5</v>
      </c>
      <c r="D418" t="s">
        <v>190</v>
      </c>
      <c r="E418" t="s">
        <v>8</v>
      </c>
      <c r="F418" t="s">
        <v>8</v>
      </c>
      <c r="G418">
        <v>1</v>
      </c>
      <c r="H418">
        <v>8000</v>
      </c>
      <c r="I418" t="s">
        <v>530</v>
      </c>
      <c r="J418" t="s">
        <v>413</v>
      </c>
      <c r="K418" t="s">
        <v>413</v>
      </c>
      <c r="L418" t="s">
        <v>413</v>
      </c>
      <c r="M418" t="s">
        <v>413</v>
      </c>
      <c r="N418" t="s">
        <v>557</v>
      </c>
      <c r="O418" t="s">
        <v>412</v>
      </c>
      <c r="P418" t="s">
        <v>502</v>
      </c>
      <c r="Q418" t="s">
        <v>615</v>
      </c>
      <c r="R418" t="s">
        <v>558</v>
      </c>
      <c r="S418" t="s">
        <v>616</v>
      </c>
      <c r="T418" t="s">
        <v>559</v>
      </c>
      <c r="U418" t="s">
        <v>560</v>
      </c>
      <c r="V418">
        <v>2</v>
      </c>
      <c r="X418" t="str">
        <f t="shared" si="12"/>
        <v>02 Contributions</v>
      </c>
      <c r="Y418" s="5">
        <f t="shared" si="13"/>
        <v>40</v>
      </c>
    </row>
    <row r="419" spans="1:25" x14ac:dyDescent="0.25">
      <c r="A419">
        <v>2024</v>
      </c>
      <c r="B419" t="s">
        <v>619</v>
      </c>
      <c r="C419" t="s">
        <v>5</v>
      </c>
      <c r="D419" t="s">
        <v>191</v>
      </c>
      <c r="E419" t="s">
        <v>9</v>
      </c>
      <c r="F419" t="s">
        <v>9</v>
      </c>
      <c r="G419">
        <v>1</v>
      </c>
      <c r="H419">
        <v>10000</v>
      </c>
      <c r="I419" t="s">
        <v>530</v>
      </c>
      <c r="J419" t="s">
        <v>413</v>
      </c>
      <c r="K419" t="s">
        <v>413</v>
      </c>
      <c r="L419" t="s">
        <v>413</v>
      </c>
      <c r="M419" t="s">
        <v>413</v>
      </c>
      <c r="N419" t="s">
        <v>557</v>
      </c>
      <c r="O419" t="s">
        <v>412</v>
      </c>
      <c r="P419" t="s">
        <v>502</v>
      </c>
      <c r="Q419" t="s">
        <v>615</v>
      </c>
      <c r="R419" t="s">
        <v>558</v>
      </c>
      <c r="S419" t="s">
        <v>616</v>
      </c>
      <c r="T419" t="s">
        <v>559</v>
      </c>
      <c r="U419" t="s">
        <v>560</v>
      </c>
      <c r="V419">
        <v>2</v>
      </c>
      <c r="X419" t="str">
        <f t="shared" si="12"/>
        <v>02 Contributions</v>
      </c>
      <c r="Y419" s="5">
        <f t="shared" si="13"/>
        <v>40</v>
      </c>
    </row>
    <row r="420" spans="1:25" x14ac:dyDescent="0.25">
      <c r="A420">
        <v>2024</v>
      </c>
      <c r="B420" t="s">
        <v>619</v>
      </c>
      <c r="C420" t="s">
        <v>5</v>
      </c>
      <c r="D420" t="s">
        <v>192</v>
      </c>
      <c r="E420" t="s">
        <v>193</v>
      </c>
      <c r="F420" t="s">
        <v>193</v>
      </c>
      <c r="G420">
        <v>1</v>
      </c>
      <c r="H420">
        <v>3000</v>
      </c>
      <c r="I420" t="s">
        <v>530</v>
      </c>
      <c r="J420" t="s">
        <v>413</v>
      </c>
      <c r="K420" t="s">
        <v>413</v>
      </c>
      <c r="L420" t="s">
        <v>413</v>
      </c>
      <c r="M420" t="s">
        <v>413</v>
      </c>
      <c r="N420" t="s">
        <v>557</v>
      </c>
      <c r="O420" t="s">
        <v>414</v>
      </c>
      <c r="P420" t="s">
        <v>466</v>
      </c>
      <c r="Q420" t="s">
        <v>615</v>
      </c>
      <c r="R420" t="s">
        <v>558</v>
      </c>
      <c r="S420" t="s">
        <v>616</v>
      </c>
      <c r="T420" t="s">
        <v>559</v>
      </c>
      <c r="U420" t="s">
        <v>562</v>
      </c>
      <c r="V420">
        <v>2</v>
      </c>
      <c r="X420" t="str">
        <f t="shared" si="12"/>
        <v>02 Contributions</v>
      </c>
      <c r="Y420" s="5">
        <f t="shared" si="13"/>
        <v>40</v>
      </c>
    </row>
    <row r="421" spans="1:25" x14ac:dyDescent="0.25">
      <c r="A421">
        <v>2024</v>
      </c>
      <c r="B421" t="s">
        <v>619</v>
      </c>
      <c r="C421" t="s">
        <v>5</v>
      </c>
      <c r="D421" t="s">
        <v>194</v>
      </c>
      <c r="E421" t="s">
        <v>415</v>
      </c>
      <c r="F421" t="s">
        <v>415</v>
      </c>
      <c r="G421">
        <v>1</v>
      </c>
      <c r="H421">
        <v>3000</v>
      </c>
      <c r="I421" t="s">
        <v>530</v>
      </c>
      <c r="J421" t="s">
        <v>413</v>
      </c>
      <c r="K421" t="s">
        <v>413</v>
      </c>
      <c r="L421" t="s">
        <v>413</v>
      </c>
      <c r="M421" t="s">
        <v>413</v>
      </c>
      <c r="N421" t="s">
        <v>557</v>
      </c>
      <c r="O421" t="s">
        <v>414</v>
      </c>
      <c r="P421" t="s">
        <v>466</v>
      </c>
      <c r="Q421" t="s">
        <v>615</v>
      </c>
      <c r="R421" t="s">
        <v>558</v>
      </c>
      <c r="S421" t="s">
        <v>616</v>
      </c>
      <c r="T421" t="s">
        <v>559</v>
      </c>
      <c r="U421" t="s">
        <v>562</v>
      </c>
      <c r="V421">
        <v>2</v>
      </c>
      <c r="X421" t="str">
        <f t="shared" si="12"/>
        <v>02 Contributions</v>
      </c>
      <c r="Y421" s="5">
        <f t="shared" si="13"/>
        <v>40</v>
      </c>
    </row>
    <row r="422" spans="1:25" x14ac:dyDescent="0.25">
      <c r="A422">
        <v>2024</v>
      </c>
      <c r="B422" t="s">
        <v>619</v>
      </c>
      <c r="C422" t="s">
        <v>5</v>
      </c>
      <c r="D422" t="s">
        <v>195</v>
      </c>
      <c r="E422" t="s">
        <v>196</v>
      </c>
      <c r="F422" t="s">
        <v>196</v>
      </c>
      <c r="G422">
        <v>1</v>
      </c>
      <c r="H422">
        <v>3000</v>
      </c>
      <c r="I422" t="s">
        <v>530</v>
      </c>
      <c r="J422" t="s">
        <v>413</v>
      </c>
      <c r="K422" t="s">
        <v>413</v>
      </c>
      <c r="L422" t="s">
        <v>413</v>
      </c>
      <c r="M422" t="s">
        <v>413</v>
      </c>
      <c r="N422" t="s">
        <v>557</v>
      </c>
      <c r="O422" t="s">
        <v>414</v>
      </c>
      <c r="P422" t="s">
        <v>466</v>
      </c>
      <c r="Q422" t="s">
        <v>615</v>
      </c>
      <c r="R422" t="s">
        <v>558</v>
      </c>
      <c r="S422" t="s">
        <v>616</v>
      </c>
      <c r="T422" t="s">
        <v>559</v>
      </c>
      <c r="U422" t="s">
        <v>562</v>
      </c>
      <c r="V422">
        <v>2</v>
      </c>
      <c r="X422" t="str">
        <f t="shared" si="12"/>
        <v>02 Contributions</v>
      </c>
      <c r="Y422" s="5">
        <f t="shared" si="13"/>
        <v>40</v>
      </c>
    </row>
    <row r="423" spans="1:25" x14ac:dyDescent="0.25">
      <c r="A423">
        <v>2024</v>
      </c>
      <c r="B423" t="s">
        <v>619</v>
      </c>
      <c r="C423" t="s">
        <v>5</v>
      </c>
      <c r="D423" t="s">
        <v>197</v>
      </c>
      <c r="E423" t="s">
        <v>198</v>
      </c>
      <c r="F423" t="s">
        <v>198</v>
      </c>
      <c r="G423">
        <v>1</v>
      </c>
      <c r="H423">
        <v>1000</v>
      </c>
      <c r="I423" t="s">
        <v>530</v>
      </c>
      <c r="J423" t="s">
        <v>413</v>
      </c>
      <c r="K423" t="s">
        <v>413</v>
      </c>
      <c r="L423" t="s">
        <v>413</v>
      </c>
      <c r="M423" t="s">
        <v>413</v>
      </c>
      <c r="N423" t="s">
        <v>557</v>
      </c>
      <c r="O423" t="s">
        <v>414</v>
      </c>
      <c r="P423" t="s">
        <v>466</v>
      </c>
      <c r="Q423" t="s">
        <v>615</v>
      </c>
      <c r="R423" t="s">
        <v>558</v>
      </c>
      <c r="S423" t="s">
        <v>616</v>
      </c>
      <c r="T423" t="s">
        <v>559</v>
      </c>
      <c r="U423" t="s">
        <v>560</v>
      </c>
      <c r="V423">
        <v>2</v>
      </c>
      <c r="X423" t="str">
        <f t="shared" si="12"/>
        <v>02 Contributions</v>
      </c>
      <c r="Y423" s="5">
        <f t="shared" si="13"/>
        <v>40</v>
      </c>
    </row>
    <row r="424" spans="1:25" x14ac:dyDescent="0.25">
      <c r="A424">
        <v>2024</v>
      </c>
      <c r="B424" t="s">
        <v>619</v>
      </c>
      <c r="C424" t="s">
        <v>5</v>
      </c>
      <c r="D424" t="s">
        <v>199</v>
      </c>
      <c r="E424" t="s">
        <v>10</v>
      </c>
      <c r="F424" t="s">
        <v>10</v>
      </c>
      <c r="G424">
        <v>1</v>
      </c>
      <c r="H424">
        <v>32500</v>
      </c>
      <c r="I424" t="s">
        <v>530</v>
      </c>
      <c r="J424" t="s">
        <v>413</v>
      </c>
      <c r="K424" t="s">
        <v>413</v>
      </c>
      <c r="L424" t="s">
        <v>413</v>
      </c>
      <c r="M424" t="s">
        <v>413</v>
      </c>
      <c r="N424" t="s">
        <v>561</v>
      </c>
      <c r="O424" t="s">
        <v>412</v>
      </c>
      <c r="P424" t="s">
        <v>502</v>
      </c>
      <c r="Q424" t="s">
        <v>615</v>
      </c>
      <c r="R424" t="s">
        <v>558</v>
      </c>
      <c r="S424" t="s">
        <v>616</v>
      </c>
      <c r="T424" t="s">
        <v>559</v>
      </c>
      <c r="U424" t="s">
        <v>560</v>
      </c>
      <c r="V424">
        <v>2</v>
      </c>
      <c r="X424" t="str">
        <f t="shared" si="12"/>
        <v>02 Contributions</v>
      </c>
      <c r="Y424" s="5">
        <f t="shared" si="13"/>
        <v>40</v>
      </c>
    </row>
    <row r="425" spans="1:25" x14ac:dyDescent="0.25">
      <c r="A425">
        <v>2024</v>
      </c>
      <c r="B425" t="s">
        <v>619</v>
      </c>
      <c r="C425" t="s">
        <v>5</v>
      </c>
      <c r="D425" t="s">
        <v>200</v>
      </c>
      <c r="E425" t="s">
        <v>12</v>
      </c>
      <c r="F425" t="s">
        <v>12</v>
      </c>
      <c r="G425">
        <v>1</v>
      </c>
      <c r="H425">
        <v>8000</v>
      </c>
      <c r="I425" t="s">
        <v>530</v>
      </c>
      <c r="J425" t="s">
        <v>413</v>
      </c>
      <c r="K425" t="s">
        <v>413</v>
      </c>
      <c r="L425" t="s">
        <v>413</v>
      </c>
      <c r="M425" t="s">
        <v>413</v>
      </c>
      <c r="N425" t="s">
        <v>557</v>
      </c>
      <c r="O425" t="s">
        <v>416</v>
      </c>
      <c r="P425" t="s">
        <v>502</v>
      </c>
      <c r="Q425" t="s">
        <v>615</v>
      </c>
      <c r="R425" t="s">
        <v>558</v>
      </c>
      <c r="S425" t="s">
        <v>616</v>
      </c>
      <c r="T425" t="s">
        <v>563</v>
      </c>
      <c r="U425" t="s">
        <v>560</v>
      </c>
      <c r="V425">
        <v>2</v>
      </c>
      <c r="X425" t="str">
        <f t="shared" si="12"/>
        <v>02 Contributions</v>
      </c>
      <c r="Y425" s="5">
        <f t="shared" si="13"/>
        <v>40</v>
      </c>
    </row>
    <row r="426" spans="1:25" x14ac:dyDescent="0.25">
      <c r="A426">
        <v>2024</v>
      </c>
      <c r="B426" t="s">
        <v>619</v>
      </c>
      <c r="C426" t="s">
        <v>5</v>
      </c>
      <c r="D426" t="s">
        <v>201</v>
      </c>
      <c r="E426" t="s">
        <v>465</v>
      </c>
      <c r="F426" t="s">
        <v>465</v>
      </c>
      <c r="G426">
        <v>1</v>
      </c>
      <c r="H426">
        <v>200</v>
      </c>
      <c r="I426" t="s">
        <v>530</v>
      </c>
      <c r="J426" t="s">
        <v>413</v>
      </c>
      <c r="K426" t="s">
        <v>413</v>
      </c>
      <c r="L426" t="s">
        <v>413</v>
      </c>
      <c r="M426" t="s">
        <v>413</v>
      </c>
      <c r="N426" t="s">
        <v>557</v>
      </c>
      <c r="O426" t="s">
        <v>412</v>
      </c>
      <c r="P426" t="s">
        <v>502</v>
      </c>
      <c r="Q426" t="s">
        <v>615</v>
      </c>
      <c r="R426" t="s">
        <v>558</v>
      </c>
      <c r="S426" t="s">
        <v>616</v>
      </c>
      <c r="T426" t="s">
        <v>559</v>
      </c>
      <c r="U426" t="s">
        <v>560</v>
      </c>
      <c r="V426">
        <v>2</v>
      </c>
      <c r="X426" t="str">
        <f t="shared" si="12"/>
        <v>02 Contributions</v>
      </c>
      <c r="Y426" s="5">
        <f t="shared" si="13"/>
        <v>40</v>
      </c>
    </row>
    <row r="427" spans="1:25" x14ac:dyDescent="0.25">
      <c r="A427">
        <v>2024</v>
      </c>
      <c r="B427" t="s">
        <v>619</v>
      </c>
      <c r="C427" t="s">
        <v>5</v>
      </c>
      <c r="D427" t="s">
        <v>202</v>
      </c>
      <c r="E427" t="s">
        <v>11</v>
      </c>
      <c r="F427" t="s">
        <v>11</v>
      </c>
      <c r="G427">
        <v>1</v>
      </c>
      <c r="H427">
        <v>0</v>
      </c>
      <c r="I427" t="s">
        <v>530</v>
      </c>
      <c r="J427" t="s">
        <v>413</v>
      </c>
      <c r="K427" t="s">
        <v>413</v>
      </c>
      <c r="L427" t="s">
        <v>413</v>
      </c>
      <c r="M427" t="s">
        <v>413</v>
      </c>
      <c r="N427" t="s">
        <v>557</v>
      </c>
      <c r="O427" t="s">
        <v>412</v>
      </c>
      <c r="P427" t="s">
        <v>502</v>
      </c>
      <c r="Q427" t="s">
        <v>615</v>
      </c>
      <c r="R427" t="s">
        <v>558</v>
      </c>
      <c r="S427" t="s">
        <v>616</v>
      </c>
      <c r="T427" t="s">
        <v>559</v>
      </c>
      <c r="U427" t="s">
        <v>560</v>
      </c>
      <c r="V427">
        <v>2</v>
      </c>
      <c r="X427" t="str">
        <f t="shared" si="12"/>
        <v>02 Contributions</v>
      </c>
      <c r="Y427" s="5">
        <f t="shared" si="13"/>
        <v>40</v>
      </c>
    </row>
    <row r="428" spans="1:25" x14ac:dyDescent="0.25">
      <c r="A428">
        <v>2024</v>
      </c>
      <c r="B428" t="s">
        <v>619</v>
      </c>
      <c r="C428" t="s">
        <v>5</v>
      </c>
      <c r="D428" t="s">
        <v>203</v>
      </c>
      <c r="E428" t="s">
        <v>17</v>
      </c>
      <c r="F428" t="s">
        <v>17</v>
      </c>
      <c r="G428">
        <v>1</v>
      </c>
      <c r="H428">
        <v>208078.08945</v>
      </c>
      <c r="I428" t="s">
        <v>530</v>
      </c>
      <c r="J428" t="s">
        <v>422</v>
      </c>
      <c r="K428" t="s">
        <v>422</v>
      </c>
      <c r="L428" t="s">
        <v>422</v>
      </c>
      <c r="M428" t="s">
        <v>422</v>
      </c>
      <c r="N428" t="s">
        <v>565</v>
      </c>
      <c r="O428" t="s">
        <v>412</v>
      </c>
      <c r="P428" t="s">
        <v>502</v>
      </c>
      <c r="Q428" t="s">
        <v>615</v>
      </c>
      <c r="R428" t="s">
        <v>558</v>
      </c>
      <c r="S428" t="s">
        <v>616</v>
      </c>
      <c r="T428" t="s">
        <v>563</v>
      </c>
      <c r="U428" t="s">
        <v>560</v>
      </c>
      <c r="V428">
        <v>3</v>
      </c>
      <c r="X428" t="str">
        <f t="shared" si="12"/>
        <v>03 Investment Income</v>
      </c>
      <c r="Y428" s="5">
        <f t="shared" si="13"/>
        <v>41</v>
      </c>
    </row>
    <row r="429" spans="1:25" x14ac:dyDescent="0.25">
      <c r="A429">
        <v>2024</v>
      </c>
      <c r="B429" t="s">
        <v>619</v>
      </c>
      <c r="C429" t="s">
        <v>5</v>
      </c>
      <c r="D429" t="s">
        <v>459</v>
      </c>
      <c r="E429" t="s">
        <v>460</v>
      </c>
      <c r="F429" t="s">
        <v>460</v>
      </c>
      <c r="G429">
        <v>1</v>
      </c>
      <c r="H429">
        <v>0</v>
      </c>
      <c r="I429" t="s">
        <v>530</v>
      </c>
      <c r="J429" t="s">
        <v>422</v>
      </c>
      <c r="K429" t="s">
        <v>422</v>
      </c>
      <c r="L429" t="s">
        <v>422</v>
      </c>
      <c r="M429" t="s">
        <v>422</v>
      </c>
      <c r="N429" t="s">
        <v>565</v>
      </c>
      <c r="O429" t="s">
        <v>412</v>
      </c>
      <c r="P429" t="s">
        <v>502</v>
      </c>
      <c r="Q429" t="s">
        <v>615</v>
      </c>
      <c r="R429" t="s">
        <v>558</v>
      </c>
      <c r="S429" t="s">
        <v>616</v>
      </c>
      <c r="T429" t="s">
        <v>563</v>
      </c>
      <c r="U429" t="s">
        <v>566</v>
      </c>
      <c r="V429">
        <v>3</v>
      </c>
      <c r="X429" t="str">
        <f t="shared" si="12"/>
        <v>03 Investment Income</v>
      </c>
      <c r="Y429" s="5">
        <f t="shared" si="13"/>
        <v>41</v>
      </c>
    </row>
    <row r="430" spans="1:25" x14ac:dyDescent="0.25">
      <c r="A430">
        <v>2024</v>
      </c>
      <c r="B430" t="s">
        <v>619</v>
      </c>
      <c r="C430" t="s">
        <v>5</v>
      </c>
      <c r="D430" t="s">
        <v>204</v>
      </c>
      <c r="E430" t="s">
        <v>18</v>
      </c>
      <c r="F430" t="s">
        <v>18</v>
      </c>
      <c r="G430">
        <v>1</v>
      </c>
      <c r="H430">
        <v>140000</v>
      </c>
      <c r="I430" t="s">
        <v>530</v>
      </c>
      <c r="J430" t="s">
        <v>422</v>
      </c>
      <c r="K430" t="s">
        <v>422</v>
      </c>
      <c r="L430" t="s">
        <v>422</v>
      </c>
      <c r="M430" t="s">
        <v>422</v>
      </c>
      <c r="N430" t="s">
        <v>567</v>
      </c>
      <c r="O430" t="s">
        <v>412</v>
      </c>
      <c r="P430" t="s">
        <v>502</v>
      </c>
      <c r="Q430" t="s">
        <v>615</v>
      </c>
      <c r="R430" t="s">
        <v>558</v>
      </c>
      <c r="S430" t="s">
        <v>616</v>
      </c>
      <c r="T430" t="s">
        <v>563</v>
      </c>
      <c r="U430" t="s">
        <v>560</v>
      </c>
      <c r="V430">
        <v>3</v>
      </c>
      <c r="X430" t="str">
        <f t="shared" si="12"/>
        <v>03 Investment Income</v>
      </c>
      <c r="Y430" s="5">
        <f t="shared" si="13"/>
        <v>41</v>
      </c>
    </row>
    <row r="431" spans="1:25" x14ac:dyDescent="0.25">
      <c r="A431">
        <v>2024</v>
      </c>
      <c r="B431" t="s">
        <v>619</v>
      </c>
      <c r="C431" t="s">
        <v>5</v>
      </c>
      <c r="D431" t="s">
        <v>205</v>
      </c>
      <c r="E431" t="s">
        <v>19</v>
      </c>
      <c r="F431" t="s">
        <v>19</v>
      </c>
      <c r="G431">
        <v>1</v>
      </c>
      <c r="H431">
        <v>17000</v>
      </c>
      <c r="I431" t="s">
        <v>530</v>
      </c>
      <c r="J431" t="s">
        <v>422</v>
      </c>
      <c r="K431" t="s">
        <v>422</v>
      </c>
      <c r="L431" t="s">
        <v>422</v>
      </c>
      <c r="M431" t="s">
        <v>422</v>
      </c>
      <c r="N431" t="s">
        <v>567</v>
      </c>
      <c r="O431" t="s">
        <v>412</v>
      </c>
      <c r="P431" t="s">
        <v>502</v>
      </c>
      <c r="Q431" t="s">
        <v>615</v>
      </c>
      <c r="R431" t="s">
        <v>558</v>
      </c>
      <c r="S431" t="s">
        <v>616</v>
      </c>
      <c r="T431" t="s">
        <v>563</v>
      </c>
      <c r="U431" t="s">
        <v>560</v>
      </c>
      <c r="V431">
        <v>3</v>
      </c>
      <c r="X431" t="str">
        <f t="shared" si="12"/>
        <v>03 Investment Income</v>
      </c>
      <c r="Y431" s="5">
        <f t="shared" si="13"/>
        <v>41</v>
      </c>
    </row>
    <row r="432" spans="1:25" x14ac:dyDescent="0.25">
      <c r="A432">
        <v>2024</v>
      </c>
      <c r="B432" t="s">
        <v>619</v>
      </c>
      <c r="C432" t="s">
        <v>5</v>
      </c>
      <c r="D432" t="s">
        <v>206</v>
      </c>
      <c r="E432" t="s">
        <v>20</v>
      </c>
      <c r="F432" t="s">
        <v>20</v>
      </c>
      <c r="G432">
        <v>1</v>
      </c>
      <c r="H432">
        <v>38881.331472500002</v>
      </c>
      <c r="I432" t="s">
        <v>530</v>
      </c>
      <c r="J432" t="s">
        <v>422</v>
      </c>
      <c r="K432" t="s">
        <v>422</v>
      </c>
      <c r="L432" t="s">
        <v>422</v>
      </c>
      <c r="M432" t="s">
        <v>422</v>
      </c>
      <c r="N432" t="s">
        <v>568</v>
      </c>
      <c r="O432" t="s">
        <v>423</v>
      </c>
      <c r="P432" t="s">
        <v>466</v>
      </c>
      <c r="Q432" t="s">
        <v>615</v>
      </c>
      <c r="R432" t="s">
        <v>558</v>
      </c>
      <c r="S432" t="s">
        <v>616</v>
      </c>
      <c r="T432" t="s">
        <v>563</v>
      </c>
      <c r="U432" t="s">
        <v>560</v>
      </c>
      <c r="V432">
        <v>3</v>
      </c>
      <c r="X432" t="str">
        <f t="shared" si="12"/>
        <v>03 Investment Income</v>
      </c>
      <c r="Y432" s="5">
        <f t="shared" si="13"/>
        <v>41</v>
      </c>
    </row>
    <row r="433" spans="1:25" x14ac:dyDescent="0.25">
      <c r="A433">
        <v>2024</v>
      </c>
      <c r="B433" t="s">
        <v>619</v>
      </c>
      <c r="C433" t="s">
        <v>5</v>
      </c>
      <c r="D433" t="s">
        <v>424</v>
      </c>
      <c r="E433" t="s">
        <v>21</v>
      </c>
      <c r="F433" t="s">
        <v>21</v>
      </c>
      <c r="G433">
        <v>1</v>
      </c>
      <c r="H433">
        <v>26238.100597500001</v>
      </c>
      <c r="I433" t="s">
        <v>530</v>
      </c>
      <c r="J433" t="s">
        <v>422</v>
      </c>
      <c r="K433" t="s">
        <v>422</v>
      </c>
      <c r="L433" t="s">
        <v>422</v>
      </c>
      <c r="M433" t="s">
        <v>422</v>
      </c>
      <c r="N433" t="s">
        <v>569</v>
      </c>
      <c r="O433" t="s">
        <v>425</v>
      </c>
      <c r="P433" t="s">
        <v>473</v>
      </c>
      <c r="Q433" t="s">
        <v>615</v>
      </c>
      <c r="R433" t="s">
        <v>558</v>
      </c>
      <c r="S433" t="s">
        <v>616</v>
      </c>
      <c r="T433" t="s">
        <v>563</v>
      </c>
      <c r="U433" t="s">
        <v>560</v>
      </c>
      <c r="V433">
        <v>3</v>
      </c>
      <c r="X433" t="str">
        <f t="shared" si="12"/>
        <v>03 Investment Income</v>
      </c>
      <c r="Y433" s="5">
        <f t="shared" si="13"/>
        <v>41</v>
      </c>
    </row>
    <row r="434" spans="1:25" x14ac:dyDescent="0.25">
      <c r="A434">
        <v>2024</v>
      </c>
      <c r="B434" t="s">
        <v>619</v>
      </c>
      <c r="C434" t="s">
        <v>5</v>
      </c>
      <c r="D434" t="s">
        <v>418</v>
      </c>
      <c r="E434" t="s">
        <v>14</v>
      </c>
      <c r="F434" t="s">
        <v>14</v>
      </c>
      <c r="G434">
        <v>1</v>
      </c>
      <c r="H434">
        <v>68000</v>
      </c>
      <c r="I434" t="s">
        <v>530</v>
      </c>
      <c r="J434" t="s">
        <v>419</v>
      </c>
      <c r="K434" t="s">
        <v>419</v>
      </c>
      <c r="L434" t="s">
        <v>419</v>
      </c>
      <c r="M434" t="s">
        <v>419</v>
      </c>
      <c r="N434" t="s">
        <v>564</v>
      </c>
      <c r="O434" t="s">
        <v>412</v>
      </c>
      <c r="P434" t="s">
        <v>502</v>
      </c>
      <c r="Q434" t="s">
        <v>615</v>
      </c>
      <c r="R434" t="s">
        <v>558</v>
      </c>
      <c r="S434" t="s">
        <v>616</v>
      </c>
      <c r="T434" t="s">
        <v>563</v>
      </c>
      <c r="U434" t="s">
        <v>560</v>
      </c>
      <c r="V434">
        <v>4</v>
      </c>
      <c r="X434" t="str">
        <f t="shared" si="12"/>
        <v>04 Covenant Income</v>
      </c>
      <c r="Y434" s="5">
        <f t="shared" si="13"/>
        <v>42</v>
      </c>
    </row>
    <row r="435" spans="1:25" x14ac:dyDescent="0.25">
      <c r="A435">
        <v>2024</v>
      </c>
      <c r="B435" t="s">
        <v>619</v>
      </c>
      <c r="C435" t="s">
        <v>5</v>
      </c>
      <c r="D435" t="s">
        <v>420</v>
      </c>
      <c r="E435" t="s">
        <v>15</v>
      </c>
      <c r="F435" t="s">
        <v>15</v>
      </c>
      <c r="G435">
        <v>1</v>
      </c>
      <c r="H435">
        <v>96767.153749999998</v>
      </c>
      <c r="I435" t="s">
        <v>530</v>
      </c>
      <c r="J435" t="s">
        <v>419</v>
      </c>
      <c r="K435" t="s">
        <v>419</v>
      </c>
      <c r="L435" t="s">
        <v>419</v>
      </c>
      <c r="M435" t="s">
        <v>419</v>
      </c>
      <c r="N435" t="s">
        <v>564</v>
      </c>
      <c r="O435" t="s">
        <v>416</v>
      </c>
      <c r="P435" t="s">
        <v>466</v>
      </c>
      <c r="Q435" t="s">
        <v>615</v>
      </c>
      <c r="R435" t="s">
        <v>558</v>
      </c>
      <c r="S435" t="s">
        <v>616</v>
      </c>
      <c r="T435" t="s">
        <v>563</v>
      </c>
      <c r="U435" t="s">
        <v>560</v>
      </c>
      <c r="V435">
        <v>4</v>
      </c>
      <c r="X435" t="str">
        <f t="shared" si="12"/>
        <v>04 Covenant Income</v>
      </c>
      <c r="Y435" s="5">
        <f t="shared" si="13"/>
        <v>42</v>
      </c>
    </row>
    <row r="436" spans="1:25" x14ac:dyDescent="0.25">
      <c r="A436">
        <v>2024</v>
      </c>
      <c r="B436" t="s">
        <v>619</v>
      </c>
      <c r="C436" t="s">
        <v>5</v>
      </c>
      <c r="D436" t="s">
        <v>421</v>
      </c>
      <c r="E436" t="s">
        <v>16</v>
      </c>
      <c r="F436" t="s">
        <v>16</v>
      </c>
      <c r="G436">
        <v>1</v>
      </c>
      <c r="H436">
        <v>100000</v>
      </c>
      <c r="I436" t="s">
        <v>530</v>
      </c>
      <c r="J436" t="s">
        <v>419</v>
      </c>
      <c r="K436" t="s">
        <v>419</v>
      </c>
      <c r="L436" t="s">
        <v>419</v>
      </c>
      <c r="M436" t="s">
        <v>419</v>
      </c>
      <c r="N436" t="s">
        <v>564</v>
      </c>
      <c r="O436" t="s">
        <v>416</v>
      </c>
      <c r="P436" t="s">
        <v>466</v>
      </c>
      <c r="Q436" t="s">
        <v>615</v>
      </c>
      <c r="R436" t="s">
        <v>558</v>
      </c>
      <c r="S436" t="s">
        <v>616</v>
      </c>
      <c r="T436" t="s">
        <v>563</v>
      </c>
      <c r="U436" t="s">
        <v>560</v>
      </c>
      <c r="V436">
        <v>4</v>
      </c>
      <c r="X436" t="str">
        <f t="shared" si="12"/>
        <v>04 Covenant Income</v>
      </c>
      <c r="Y436" s="5">
        <f t="shared" si="13"/>
        <v>42</v>
      </c>
    </row>
    <row r="437" spans="1:25" x14ac:dyDescent="0.25">
      <c r="A437">
        <v>2024</v>
      </c>
      <c r="B437" t="s">
        <v>619</v>
      </c>
      <c r="C437" t="s">
        <v>5</v>
      </c>
      <c r="D437" t="s">
        <v>207</v>
      </c>
      <c r="E437" t="s">
        <v>22</v>
      </c>
      <c r="F437" t="s">
        <v>22</v>
      </c>
      <c r="G437">
        <v>1</v>
      </c>
      <c r="H437">
        <v>10000</v>
      </c>
      <c r="I437" t="s">
        <v>530</v>
      </c>
      <c r="J437" t="s">
        <v>426</v>
      </c>
      <c r="K437" t="s">
        <v>426</v>
      </c>
      <c r="L437" t="s">
        <v>426</v>
      </c>
      <c r="M437" t="s">
        <v>426</v>
      </c>
      <c r="N437" t="s">
        <v>570</v>
      </c>
      <c r="O437" t="s">
        <v>412</v>
      </c>
      <c r="P437" t="s">
        <v>502</v>
      </c>
      <c r="Q437" t="s">
        <v>615</v>
      </c>
      <c r="R437" t="s">
        <v>558</v>
      </c>
      <c r="S437" t="s">
        <v>616</v>
      </c>
      <c r="T437" t="s">
        <v>563</v>
      </c>
      <c r="U437" t="s">
        <v>560</v>
      </c>
      <c r="V437">
        <v>5</v>
      </c>
      <c r="X437" t="str">
        <f t="shared" si="12"/>
        <v>05 Other Income</v>
      </c>
      <c r="Y437" s="5">
        <f t="shared" si="13"/>
        <v>43</v>
      </c>
    </row>
    <row r="438" spans="1:25" x14ac:dyDescent="0.25">
      <c r="A438">
        <v>2024</v>
      </c>
      <c r="B438" t="s">
        <v>619</v>
      </c>
      <c r="C438" t="s">
        <v>5</v>
      </c>
      <c r="D438" t="s">
        <v>208</v>
      </c>
      <c r="E438" t="s">
        <v>23</v>
      </c>
      <c r="F438" t="s">
        <v>23</v>
      </c>
      <c r="G438">
        <v>1</v>
      </c>
      <c r="H438">
        <v>3000</v>
      </c>
      <c r="I438" t="s">
        <v>530</v>
      </c>
      <c r="J438" t="s">
        <v>426</v>
      </c>
      <c r="K438" t="s">
        <v>426</v>
      </c>
      <c r="L438" t="s">
        <v>426</v>
      </c>
      <c r="M438" t="s">
        <v>426</v>
      </c>
      <c r="N438" t="s">
        <v>570</v>
      </c>
      <c r="O438" t="s">
        <v>412</v>
      </c>
      <c r="P438" t="s">
        <v>502</v>
      </c>
      <c r="Q438" t="s">
        <v>615</v>
      </c>
      <c r="R438" t="s">
        <v>558</v>
      </c>
      <c r="S438" t="s">
        <v>616</v>
      </c>
      <c r="T438" t="s">
        <v>563</v>
      </c>
      <c r="U438" t="s">
        <v>560</v>
      </c>
      <c r="V438">
        <v>5</v>
      </c>
      <c r="X438" t="str">
        <f t="shared" si="12"/>
        <v>05 Other Income</v>
      </c>
      <c r="Y438" s="5">
        <f t="shared" si="13"/>
        <v>43</v>
      </c>
    </row>
    <row r="439" spans="1:25" x14ac:dyDescent="0.25">
      <c r="A439">
        <v>2024</v>
      </c>
      <c r="B439" t="s">
        <v>619</v>
      </c>
      <c r="C439" t="s">
        <v>5</v>
      </c>
      <c r="D439" t="s">
        <v>209</v>
      </c>
      <c r="E439" t="s">
        <v>24</v>
      </c>
      <c r="F439" t="s">
        <v>24</v>
      </c>
      <c r="G439">
        <v>1</v>
      </c>
      <c r="H439">
        <v>18000</v>
      </c>
      <c r="I439" t="s">
        <v>530</v>
      </c>
      <c r="J439" t="s">
        <v>426</v>
      </c>
      <c r="K439" t="s">
        <v>426</v>
      </c>
      <c r="L439" t="s">
        <v>426</v>
      </c>
      <c r="M439" t="s">
        <v>426</v>
      </c>
      <c r="N439" t="s">
        <v>570</v>
      </c>
      <c r="O439" t="s">
        <v>412</v>
      </c>
      <c r="P439" t="s">
        <v>502</v>
      </c>
      <c r="Q439" t="s">
        <v>615</v>
      </c>
      <c r="R439" t="s">
        <v>558</v>
      </c>
      <c r="S439" t="s">
        <v>616</v>
      </c>
      <c r="T439" t="s">
        <v>563</v>
      </c>
      <c r="U439" t="s">
        <v>560</v>
      </c>
      <c r="V439">
        <v>5</v>
      </c>
      <c r="X439" t="str">
        <f t="shared" si="12"/>
        <v>05 Other Income</v>
      </c>
      <c r="Y439" s="5">
        <f t="shared" si="13"/>
        <v>43</v>
      </c>
    </row>
    <row r="440" spans="1:25" x14ac:dyDescent="0.25">
      <c r="A440">
        <v>2024</v>
      </c>
      <c r="B440" t="s">
        <v>619</v>
      </c>
      <c r="C440" t="s">
        <v>5</v>
      </c>
      <c r="D440" t="s">
        <v>210</v>
      </c>
      <c r="E440" t="s">
        <v>211</v>
      </c>
      <c r="F440" t="s">
        <v>211</v>
      </c>
      <c r="G440">
        <v>1</v>
      </c>
      <c r="H440">
        <v>1100</v>
      </c>
      <c r="I440" t="s">
        <v>530</v>
      </c>
      <c r="J440" t="s">
        <v>426</v>
      </c>
      <c r="K440" t="s">
        <v>426</v>
      </c>
      <c r="L440" t="s">
        <v>426</v>
      </c>
      <c r="M440" t="s">
        <v>426</v>
      </c>
      <c r="N440" t="s">
        <v>570</v>
      </c>
      <c r="O440" t="s">
        <v>412</v>
      </c>
      <c r="P440" t="s">
        <v>502</v>
      </c>
      <c r="Q440" t="s">
        <v>615</v>
      </c>
      <c r="R440" t="s">
        <v>558</v>
      </c>
      <c r="S440" t="s">
        <v>616</v>
      </c>
      <c r="T440" t="s">
        <v>563</v>
      </c>
      <c r="U440" t="s">
        <v>560</v>
      </c>
      <c r="V440">
        <v>5</v>
      </c>
      <c r="X440" t="str">
        <f t="shared" si="12"/>
        <v>05 Other Income</v>
      </c>
      <c r="Y440" s="5">
        <f t="shared" si="13"/>
        <v>43</v>
      </c>
    </row>
    <row r="441" spans="1:25" x14ac:dyDescent="0.25">
      <c r="A441">
        <v>2024</v>
      </c>
      <c r="B441" t="s">
        <v>619</v>
      </c>
      <c r="C441" t="s">
        <v>5</v>
      </c>
      <c r="D441" t="s">
        <v>212</v>
      </c>
      <c r="E441" t="s">
        <v>25</v>
      </c>
      <c r="F441" t="s">
        <v>25</v>
      </c>
      <c r="G441">
        <v>1</v>
      </c>
      <c r="H441">
        <v>1000</v>
      </c>
      <c r="I441" t="s">
        <v>530</v>
      </c>
      <c r="J441" t="s">
        <v>426</v>
      </c>
      <c r="K441" t="s">
        <v>426</v>
      </c>
      <c r="L441" t="s">
        <v>426</v>
      </c>
      <c r="M441" t="s">
        <v>426</v>
      </c>
      <c r="N441" t="s">
        <v>570</v>
      </c>
      <c r="O441" t="s">
        <v>427</v>
      </c>
      <c r="P441" t="s">
        <v>502</v>
      </c>
      <c r="Q441" t="s">
        <v>615</v>
      </c>
      <c r="R441" t="s">
        <v>558</v>
      </c>
      <c r="S441" t="s">
        <v>616</v>
      </c>
      <c r="T441" t="s">
        <v>563</v>
      </c>
      <c r="U441" t="s">
        <v>560</v>
      </c>
      <c r="V441">
        <v>5</v>
      </c>
      <c r="X441" t="str">
        <f t="shared" si="12"/>
        <v>05 Other Income</v>
      </c>
      <c r="Y441" s="5">
        <f t="shared" si="13"/>
        <v>43</v>
      </c>
    </row>
    <row r="442" spans="1:25" x14ac:dyDescent="0.25">
      <c r="A442">
        <v>2024</v>
      </c>
      <c r="B442" t="s">
        <v>619</v>
      </c>
      <c r="C442" t="s">
        <v>5</v>
      </c>
      <c r="D442" t="s">
        <v>213</v>
      </c>
      <c r="E442" t="s">
        <v>214</v>
      </c>
      <c r="F442" t="s">
        <v>214</v>
      </c>
      <c r="G442">
        <v>1</v>
      </c>
      <c r="H442">
        <v>5000</v>
      </c>
      <c r="I442" t="s">
        <v>530</v>
      </c>
      <c r="J442" t="s">
        <v>426</v>
      </c>
      <c r="K442" t="s">
        <v>426</v>
      </c>
      <c r="L442" t="s">
        <v>426</v>
      </c>
      <c r="M442" t="s">
        <v>426</v>
      </c>
      <c r="N442" t="s">
        <v>570</v>
      </c>
      <c r="O442" t="s">
        <v>461</v>
      </c>
      <c r="P442" t="s">
        <v>502</v>
      </c>
      <c r="Q442" t="s">
        <v>615</v>
      </c>
      <c r="R442" t="s">
        <v>558</v>
      </c>
      <c r="S442" t="s">
        <v>616</v>
      </c>
      <c r="T442" t="s">
        <v>563</v>
      </c>
      <c r="U442" t="s">
        <v>560</v>
      </c>
      <c r="V442">
        <v>5</v>
      </c>
      <c r="X442" t="str">
        <f t="shared" si="12"/>
        <v>05 Other Income</v>
      </c>
      <c r="Y442" s="5">
        <f t="shared" si="13"/>
        <v>43</v>
      </c>
    </row>
    <row r="443" spans="1:25" x14ac:dyDescent="0.25">
      <c r="A443">
        <v>2024</v>
      </c>
      <c r="B443" t="s">
        <v>619</v>
      </c>
      <c r="C443" t="s">
        <v>26</v>
      </c>
      <c r="D443" t="s">
        <v>215</v>
      </c>
      <c r="E443" t="s">
        <v>462</v>
      </c>
      <c r="F443" t="s">
        <v>462</v>
      </c>
      <c r="G443">
        <v>1</v>
      </c>
      <c r="H443">
        <v>-18000</v>
      </c>
      <c r="I443" t="s">
        <v>530</v>
      </c>
      <c r="J443" t="s">
        <v>439</v>
      </c>
      <c r="K443" t="s">
        <v>439</v>
      </c>
      <c r="L443" t="s">
        <v>439</v>
      </c>
      <c r="M443" t="s">
        <v>597</v>
      </c>
      <c r="N443" t="s">
        <v>598</v>
      </c>
      <c r="O443" t="s">
        <v>412</v>
      </c>
      <c r="P443" t="s">
        <v>473</v>
      </c>
      <c r="Q443" t="s">
        <v>615</v>
      </c>
      <c r="R443" t="s">
        <v>574</v>
      </c>
      <c r="S443" t="s">
        <v>575</v>
      </c>
      <c r="T443" t="s">
        <v>563</v>
      </c>
      <c r="U443" t="s">
        <v>560</v>
      </c>
      <c r="V443">
        <v>6</v>
      </c>
      <c r="X443" t="str">
        <f t="shared" si="12"/>
        <v>07 Worship &amp; Arts</v>
      </c>
      <c r="Y443" s="5">
        <f t="shared" si="13"/>
        <v>44</v>
      </c>
    </row>
    <row r="444" spans="1:25" x14ac:dyDescent="0.25">
      <c r="A444">
        <v>2024</v>
      </c>
      <c r="B444" t="s">
        <v>619</v>
      </c>
      <c r="C444" t="s">
        <v>26</v>
      </c>
      <c r="D444" t="s">
        <v>216</v>
      </c>
      <c r="E444" t="s">
        <v>142</v>
      </c>
      <c r="F444" t="s">
        <v>142</v>
      </c>
      <c r="G444">
        <v>1</v>
      </c>
      <c r="H444">
        <v>-200</v>
      </c>
      <c r="I444" t="s">
        <v>530</v>
      </c>
      <c r="J444" t="s">
        <v>439</v>
      </c>
      <c r="K444" t="s">
        <v>439</v>
      </c>
      <c r="L444" t="s">
        <v>439</v>
      </c>
      <c r="M444" t="s">
        <v>597</v>
      </c>
      <c r="N444" t="s">
        <v>598</v>
      </c>
      <c r="O444" t="s">
        <v>412</v>
      </c>
      <c r="P444" t="s">
        <v>502</v>
      </c>
      <c r="Q444" t="s">
        <v>615</v>
      </c>
      <c r="R444" t="s">
        <v>558</v>
      </c>
      <c r="S444" t="s">
        <v>616</v>
      </c>
      <c r="T444" t="s">
        <v>559</v>
      </c>
      <c r="U444" t="s">
        <v>560</v>
      </c>
      <c r="V444">
        <v>6</v>
      </c>
      <c r="X444" t="str">
        <f t="shared" si="12"/>
        <v>07 Worship &amp; Arts</v>
      </c>
      <c r="Y444" s="5">
        <f t="shared" si="13"/>
        <v>44</v>
      </c>
    </row>
    <row r="445" spans="1:25" x14ac:dyDescent="0.25">
      <c r="A445">
        <v>2024</v>
      </c>
      <c r="B445" t="s">
        <v>619</v>
      </c>
      <c r="C445" t="s">
        <v>26</v>
      </c>
      <c r="D445" t="s">
        <v>217</v>
      </c>
      <c r="E445" t="s">
        <v>143</v>
      </c>
      <c r="F445" t="s">
        <v>143</v>
      </c>
      <c r="G445">
        <v>1</v>
      </c>
      <c r="H445">
        <v>-700</v>
      </c>
      <c r="I445" t="s">
        <v>530</v>
      </c>
      <c r="J445" t="s">
        <v>439</v>
      </c>
      <c r="K445" t="s">
        <v>439</v>
      </c>
      <c r="L445" t="s">
        <v>439</v>
      </c>
      <c r="M445" t="s">
        <v>597</v>
      </c>
      <c r="N445" t="s">
        <v>598</v>
      </c>
      <c r="O445" t="s">
        <v>412</v>
      </c>
      <c r="P445" t="s">
        <v>502</v>
      </c>
      <c r="Q445" t="s">
        <v>615</v>
      </c>
      <c r="R445" t="s">
        <v>558</v>
      </c>
      <c r="S445" t="s">
        <v>616</v>
      </c>
      <c r="T445" t="s">
        <v>559</v>
      </c>
      <c r="U445" t="s">
        <v>560</v>
      </c>
      <c r="V445">
        <v>6</v>
      </c>
      <c r="X445" t="str">
        <f t="shared" si="12"/>
        <v>07 Worship &amp; Arts</v>
      </c>
      <c r="Y445" s="5">
        <f t="shared" si="13"/>
        <v>44</v>
      </c>
    </row>
    <row r="446" spans="1:25" x14ac:dyDescent="0.25">
      <c r="A446">
        <v>2024</v>
      </c>
      <c r="B446" t="s">
        <v>619</v>
      </c>
      <c r="C446" t="s">
        <v>26</v>
      </c>
      <c r="D446" t="s">
        <v>218</v>
      </c>
      <c r="E446" t="s">
        <v>144</v>
      </c>
      <c r="F446" t="s">
        <v>144</v>
      </c>
      <c r="G446">
        <v>1</v>
      </c>
      <c r="H446">
        <v>-12000</v>
      </c>
      <c r="I446" t="s">
        <v>530</v>
      </c>
      <c r="J446" t="s">
        <v>439</v>
      </c>
      <c r="K446" t="s">
        <v>439</v>
      </c>
      <c r="L446" t="s">
        <v>439</v>
      </c>
      <c r="M446" t="s">
        <v>597</v>
      </c>
      <c r="N446" t="s">
        <v>598</v>
      </c>
      <c r="O446" t="s">
        <v>412</v>
      </c>
      <c r="P446" t="s">
        <v>502</v>
      </c>
      <c r="Q446" t="s">
        <v>615</v>
      </c>
      <c r="R446" t="s">
        <v>558</v>
      </c>
      <c r="S446" t="s">
        <v>616</v>
      </c>
      <c r="T446" t="s">
        <v>559</v>
      </c>
      <c r="U446" t="s">
        <v>560</v>
      </c>
      <c r="V446">
        <v>6</v>
      </c>
      <c r="X446" t="str">
        <f t="shared" si="12"/>
        <v>07 Worship &amp; Arts</v>
      </c>
      <c r="Y446" s="5">
        <f t="shared" si="13"/>
        <v>44</v>
      </c>
    </row>
    <row r="447" spans="1:25" x14ac:dyDescent="0.25">
      <c r="A447">
        <v>2024</v>
      </c>
      <c r="B447" t="s">
        <v>619</v>
      </c>
      <c r="C447" t="s">
        <v>26</v>
      </c>
      <c r="D447" t="s">
        <v>219</v>
      </c>
      <c r="E447" t="s">
        <v>145</v>
      </c>
      <c r="F447" t="s">
        <v>145</v>
      </c>
      <c r="G447">
        <v>1</v>
      </c>
      <c r="H447">
        <v>-3600</v>
      </c>
      <c r="I447" t="s">
        <v>530</v>
      </c>
      <c r="J447" t="s">
        <v>439</v>
      </c>
      <c r="K447" t="s">
        <v>439</v>
      </c>
      <c r="L447" t="s">
        <v>439</v>
      </c>
      <c r="M447" t="s">
        <v>597</v>
      </c>
      <c r="N447" t="s">
        <v>598</v>
      </c>
      <c r="O447" t="s">
        <v>412</v>
      </c>
      <c r="P447" t="s">
        <v>502</v>
      </c>
      <c r="Q447" t="s">
        <v>615</v>
      </c>
      <c r="R447" t="s">
        <v>558</v>
      </c>
      <c r="S447" t="s">
        <v>616</v>
      </c>
      <c r="T447" t="s">
        <v>559</v>
      </c>
      <c r="U447" t="s">
        <v>560</v>
      </c>
      <c r="V447">
        <v>6</v>
      </c>
      <c r="X447" t="str">
        <f t="shared" si="12"/>
        <v>07 Worship &amp; Arts</v>
      </c>
      <c r="Y447" s="5">
        <f t="shared" si="13"/>
        <v>44</v>
      </c>
    </row>
    <row r="448" spans="1:25" x14ac:dyDescent="0.25">
      <c r="A448">
        <v>2024</v>
      </c>
      <c r="B448" t="s">
        <v>619</v>
      </c>
      <c r="C448" t="s">
        <v>26</v>
      </c>
      <c r="D448" t="s">
        <v>220</v>
      </c>
      <c r="E448" t="s">
        <v>146</v>
      </c>
      <c r="F448" t="s">
        <v>146</v>
      </c>
      <c r="G448">
        <v>1</v>
      </c>
      <c r="H448">
        <v>-200</v>
      </c>
      <c r="I448" t="s">
        <v>530</v>
      </c>
      <c r="J448" t="s">
        <v>439</v>
      </c>
      <c r="K448" t="s">
        <v>439</v>
      </c>
      <c r="L448" t="s">
        <v>439</v>
      </c>
      <c r="M448" t="s">
        <v>597</v>
      </c>
      <c r="N448" t="s">
        <v>598</v>
      </c>
      <c r="O448" t="s">
        <v>412</v>
      </c>
      <c r="P448" t="s">
        <v>502</v>
      </c>
      <c r="Q448" t="s">
        <v>615</v>
      </c>
      <c r="R448" t="s">
        <v>558</v>
      </c>
      <c r="S448" t="s">
        <v>616</v>
      </c>
      <c r="T448" t="s">
        <v>559</v>
      </c>
      <c r="U448" t="s">
        <v>560</v>
      </c>
      <c r="V448">
        <v>6</v>
      </c>
      <c r="X448" t="str">
        <f t="shared" si="12"/>
        <v>07 Worship &amp; Arts</v>
      </c>
      <c r="Y448" s="5">
        <f t="shared" si="13"/>
        <v>44</v>
      </c>
    </row>
    <row r="449" spans="1:25" x14ac:dyDescent="0.25">
      <c r="A449">
        <v>2024</v>
      </c>
      <c r="B449" t="s">
        <v>619</v>
      </c>
      <c r="C449" t="s">
        <v>26</v>
      </c>
      <c r="D449" t="s">
        <v>221</v>
      </c>
      <c r="E449" t="s">
        <v>147</v>
      </c>
      <c r="F449" t="s">
        <v>147</v>
      </c>
      <c r="G449">
        <v>1</v>
      </c>
      <c r="H449">
        <v>-200</v>
      </c>
      <c r="I449" t="s">
        <v>530</v>
      </c>
      <c r="J449" t="s">
        <v>439</v>
      </c>
      <c r="K449" t="s">
        <v>439</v>
      </c>
      <c r="L449" t="s">
        <v>439</v>
      </c>
      <c r="M449" t="s">
        <v>597</v>
      </c>
      <c r="N449" t="s">
        <v>598</v>
      </c>
      <c r="O449" t="s">
        <v>412</v>
      </c>
      <c r="P449" t="s">
        <v>502</v>
      </c>
      <c r="Q449" t="s">
        <v>615</v>
      </c>
      <c r="R449" t="s">
        <v>558</v>
      </c>
      <c r="S449" t="s">
        <v>616</v>
      </c>
      <c r="T449" t="s">
        <v>559</v>
      </c>
      <c r="U449" t="s">
        <v>560</v>
      </c>
      <c r="V449">
        <v>6</v>
      </c>
      <c r="X449" t="str">
        <f t="shared" si="12"/>
        <v>07 Worship &amp; Arts</v>
      </c>
      <c r="Y449" s="5">
        <f t="shared" si="13"/>
        <v>44</v>
      </c>
    </row>
    <row r="450" spans="1:25" x14ac:dyDescent="0.25">
      <c r="A450">
        <v>2024</v>
      </c>
      <c r="B450" t="s">
        <v>619</v>
      </c>
      <c r="C450" t="s">
        <v>26</v>
      </c>
      <c r="D450" t="s">
        <v>222</v>
      </c>
      <c r="E450" t="s">
        <v>148</v>
      </c>
      <c r="F450" t="s">
        <v>148</v>
      </c>
      <c r="G450">
        <v>1</v>
      </c>
      <c r="H450">
        <v>-1000</v>
      </c>
      <c r="I450" t="s">
        <v>530</v>
      </c>
      <c r="J450" t="s">
        <v>439</v>
      </c>
      <c r="K450" t="s">
        <v>439</v>
      </c>
      <c r="L450" t="s">
        <v>439</v>
      </c>
      <c r="M450" t="s">
        <v>597</v>
      </c>
      <c r="N450" t="s">
        <v>598</v>
      </c>
      <c r="O450" t="s">
        <v>412</v>
      </c>
      <c r="P450" t="s">
        <v>502</v>
      </c>
      <c r="Q450" t="s">
        <v>615</v>
      </c>
      <c r="R450" t="s">
        <v>558</v>
      </c>
      <c r="S450" t="s">
        <v>616</v>
      </c>
      <c r="T450" t="s">
        <v>559</v>
      </c>
      <c r="U450" t="s">
        <v>560</v>
      </c>
      <c r="V450">
        <v>6</v>
      </c>
      <c r="X450" t="str">
        <f t="shared" si="12"/>
        <v>07 Worship &amp; Arts</v>
      </c>
      <c r="Y450" s="5">
        <f t="shared" si="13"/>
        <v>44</v>
      </c>
    </row>
    <row r="451" spans="1:25" x14ac:dyDescent="0.25">
      <c r="A451">
        <v>2024</v>
      </c>
      <c r="B451" t="s">
        <v>619</v>
      </c>
      <c r="C451" t="s">
        <v>26</v>
      </c>
      <c r="D451" t="s">
        <v>223</v>
      </c>
      <c r="E451" t="s">
        <v>149</v>
      </c>
      <c r="F451" t="s">
        <v>149</v>
      </c>
      <c r="G451">
        <v>1</v>
      </c>
      <c r="H451">
        <v>-200</v>
      </c>
      <c r="I451" t="s">
        <v>530</v>
      </c>
      <c r="J451" t="s">
        <v>439</v>
      </c>
      <c r="K451" t="s">
        <v>439</v>
      </c>
      <c r="L451" t="s">
        <v>439</v>
      </c>
      <c r="M451" t="s">
        <v>597</v>
      </c>
      <c r="N451" t="s">
        <v>598</v>
      </c>
      <c r="O451" t="s">
        <v>412</v>
      </c>
      <c r="P451" t="s">
        <v>502</v>
      </c>
      <c r="Q451" t="s">
        <v>615</v>
      </c>
      <c r="R451" t="s">
        <v>558</v>
      </c>
      <c r="S451" t="s">
        <v>616</v>
      </c>
      <c r="T451" t="s">
        <v>559</v>
      </c>
      <c r="U451" t="s">
        <v>560</v>
      </c>
      <c r="V451">
        <v>6</v>
      </c>
      <c r="X451" t="str">
        <f t="shared" ref="X451:X514" si="14">J451</f>
        <v>07 Worship &amp; Arts</v>
      </c>
      <c r="Y451" s="5">
        <f t="shared" ref="Y451:Y514" si="15">IF(X451=X450,Y450,Y450+1)</f>
        <v>44</v>
      </c>
    </row>
    <row r="452" spans="1:25" x14ac:dyDescent="0.25">
      <c r="A452">
        <v>2024</v>
      </c>
      <c r="B452" t="s">
        <v>619</v>
      </c>
      <c r="C452" t="s">
        <v>26</v>
      </c>
      <c r="D452" t="s">
        <v>224</v>
      </c>
      <c r="E452" t="s">
        <v>150</v>
      </c>
      <c r="F452" t="s">
        <v>150</v>
      </c>
      <c r="G452">
        <v>1</v>
      </c>
      <c r="H452">
        <v>-200</v>
      </c>
      <c r="I452" t="s">
        <v>530</v>
      </c>
      <c r="J452" t="s">
        <v>439</v>
      </c>
      <c r="K452" t="s">
        <v>439</v>
      </c>
      <c r="L452" t="s">
        <v>439</v>
      </c>
      <c r="M452" t="s">
        <v>597</v>
      </c>
      <c r="N452" t="s">
        <v>598</v>
      </c>
      <c r="O452" t="s">
        <v>412</v>
      </c>
      <c r="P452" t="s">
        <v>502</v>
      </c>
      <c r="Q452" t="s">
        <v>615</v>
      </c>
      <c r="R452" t="s">
        <v>558</v>
      </c>
      <c r="S452" t="s">
        <v>616</v>
      </c>
      <c r="T452" t="s">
        <v>559</v>
      </c>
      <c r="U452" t="s">
        <v>560</v>
      </c>
      <c r="V452">
        <v>6</v>
      </c>
      <c r="X452" t="str">
        <f t="shared" si="14"/>
        <v>07 Worship &amp; Arts</v>
      </c>
      <c r="Y452" s="5">
        <f t="shared" si="15"/>
        <v>44</v>
      </c>
    </row>
    <row r="453" spans="1:25" x14ac:dyDescent="0.25">
      <c r="A453">
        <v>2024</v>
      </c>
      <c r="B453" t="s">
        <v>619</v>
      </c>
      <c r="C453" t="s">
        <v>26</v>
      </c>
      <c r="D453" t="s">
        <v>225</v>
      </c>
      <c r="E453" t="s">
        <v>151</v>
      </c>
      <c r="F453" t="s">
        <v>151</v>
      </c>
      <c r="G453">
        <v>1</v>
      </c>
      <c r="H453">
        <v>-200</v>
      </c>
      <c r="I453" t="s">
        <v>530</v>
      </c>
      <c r="J453" t="s">
        <v>439</v>
      </c>
      <c r="K453" t="s">
        <v>439</v>
      </c>
      <c r="L453" t="s">
        <v>439</v>
      </c>
      <c r="M453" t="s">
        <v>597</v>
      </c>
      <c r="N453" t="s">
        <v>598</v>
      </c>
      <c r="O453" t="s">
        <v>412</v>
      </c>
      <c r="P453" t="s">
        <v>502</v>
      </c>
      <c r="Q453" t="s">
        <v>615</v>
      </c>
      <c r="R453" t="s">
        <v>558</v>
      </c>
      <c r="S453" t="s">
        <v>616</v>
      </c>
      <c r="T453" t="s">
        <v>559</v>
      </c>
      <c r="U453" t="s">
        <v>560</v>
      </c>
      <c r="V453">
        <v>6</v>
      </c>
      <c r="X453" t="str">
        <f t="shared" si="14"/>
        <v>07 Worship &amp; Arts</v>
      </c>
      <c r="Y453" s="5">
        <f t="shared" si="15"/>
        <v>44</v>
      </c>
    </row>
    <row r="454" spans="1:25" x14ac:dyDescent="0.25">
      <c r="A454">
        <v>2024</v>
      </c>
      <c r="B454" t="s">
        <v>619</v>
      </c>
      <c r="C454" t="s">
        <v>26</v>
      </c>
      <c r="D454" t="s">
        <v>226</v>
      </c>
      <c r="E454" t="s">
        <v>152</v>
      </c>
      <c r="F454" t="s">
        <v>152</v>
      </c>
      <c r="G454">
        <v>1</v>
      </c>
      <c r="H454">
        <v>-2400</v>
      </c>
      <c r="I454" t="s">
        <v>530</v>
      </c>
      <c r="J454" t="s">
        <v>439</v>
      </c>
      <c r="K454" t="s">
        <v>439</v>
      </c>
      <c r="L454" t="s">
        <v>439</v>
      </c>
      <c r="M454" t="s">
        <v>597</v>
      </c>
      <c r="N454" t="s">
        <v>598</v>
      </c>
      <c r="O454" t="s">
        <v>412</v>
      </c>
      <c r="P454" t="s">
        <v>502</v>
      </c>
      <c r="Q454" t="s">
        <v>615</v>
      </c>
      <c r="R454" t="s">
        <v>558</v>
      </c>
      <c r="S454" t="s">
        <v>616</v>
      </c>
      <c r="T454" t="s">
        <v>559</v>
      </c>
      <c r="U454" t="s">
        <v>560</v>
      </c>
      <c r="V454">
        <v>6</v>
      </c>
      <c r="X454" t="str">
        <f t="shared" si="14"/>
        <v>07 Worship &amp; Arts</v>
      </c>
      <c r="Y454" s="5">
        <f t="shared" si="15"/>
        <v>44</v>
      </c>
    </row>
    <row r="455" spans="1:25" x14ac:dyDescent="0.25">
      <c r="A455">
        <v>2024</v>
      </c>
      <c r="B455" t="s">
        <v>619</v>
      </c>
      <c r="C455" t="s">
        <v>26</v>
      </c>
      <c r="D455" t="s">
        <v>227</v>
      </c>
      <c r="E455" t="s">
        <v>153</v>
      </c>
      <c r="F455" t="s">
        <v>153</v>
      </c>
      <c r="G455">
        <v>1</v>
      </c>
      <c r="H455">
        <v>-300</v>
      </c>
      <c r="I455" t="s">
        <v>530</v>
      </c>
      <c r="J455" t="s">
        <v>439</v>
      </c>
      <c r="K455" t="s">
        <v>439</v>
      </c>
      <c r="L455" t="s">
        <v>439</v>
      </c>
      <c r="M455" t="s">
        <v>597</v>
      </c>
      <c r="N455" t="s">
        <v>598</v>
      </c>
      <c r="O455" t="s">
        <v>412</v>
      </c>
      <c r="P455" t="s">
        <v>502</v>
      </c>
      <c r="Q455" t="s">
        <v>615</v>
      </c>
      <c r="R455" t="s">
        <v>558</v>
      </c>
      <c r="S455" t="s">
        <v>616</v>
      </c>
      <c r="T455" t="s">
        <v>559</v>
      </c>
      <c r="U455" t="s">
        <v>560</v>
      </c>
      <c r="V455">
        <v>6</v>
      </c>
      <c r="X455" t="str">
        <f t="shared" si="14"/>
        <v>07 Worship &amp; Arts</v>
      </c>
      <c r="Y455" s="5">
        <f t="shared" si="15"/>
        <v>44</v>
      </c>
    </row>
    <row r="456" spans="1:25" x14ac:dyDescent="0.25">
      <c r="A456">
        <v>2024</v>
      </c>
      <c r="B456" t="s">
        <v>619</v>
      </c>
      <c r="C456" t="s">
        <v>26</v>
      </c>
      <c r="D456" t="s">
        <v>228</v>
      </c>
      <c r="E456" t="s">
        <v>154</v>
      </c>
      <c r="F456" t="s">
        <v>154</v>
      </c>
      <c r="G456">
        <v>1</v>
      </c>
      <c r="H456">
        <v>-200</v>
      </c>
      <c r="I456" t="s">
        <v>530</v>
      </c>
      <c r="J456" t="s">
        <v>439</v>
      </c>
      <c r="K456" t="s">
        <v>439</v>
      </c>
      <c r="L456" t="s">
        <v>439</v>
      </c>
      <c r="M456" t="s">
        <v>597</v>
      </c>
      <c r="N456" t="s">
        <v>598</v>
      </c>
      <c r="O456" t="s">
        <v>412</v>
      </c>
      <c r="P456" t="s">
        <v>502</v>
      </c>
      <c r="Q456" t="s">
        <v>615</v>
      </c>
      <c r="R456" t="s">
        <v>558</v>
      </c>
      <c r="S456" t="s">
        <v>616</v>
      </c>
      <c r="T456" t="s">
        <v>559</v>
      </c>
      <c r="U456" t="s">
        <v>560</v>
      </c>
      <c r="V456">
        <v>6</v>
      </c>
      <c r="X456" t="str">
        <f t="shared" si="14"/>
        <v>07 Worship &amp; Arts</v>
      </c>
      <c r="Y456" s="5">
        <f t="shared" si="15"/>
        <v>44</v>
      </c>
    </row>
    <row r="457" spans="1:25" x14ac:dyDescent="0.25">
      <c r="A457">
        <v>2024</v>
      </c>
      <c r="B457" t="s">
        <v>619</v>
      </c>
      <c r="C457" t="s">
        <v>26</v>
      </c>
      <c r="D457" t="s">
        <v>229</v>
      </c>
      <c r="E457" t="s">
        <v>155</v>
      </c>
      <c r="F457" t="s">
        <v>155</v>
      </c>
      <c r="G457">
        <v>1</v>
      </c>
      <c r="H457">
        <v>-100</v>
      </c>
      <c r="I457" t="s">
        <v>530</v>
      </c>
      <c r="J457" t="s">
        <v>439</v>
      </c>
      <c r="K457" t="s">
        <v>439</v>
      </c>
      <c r="L457" t="s">
        <v>439</v>
      </c>
      <c r="M457" t="s">
        <v>597</v>
      </c>
      <c r="N457" t="s">
        <v>598</v>
      </c>
      <c r="O457" t="s">
        <v>412</v>
      </c>
      <c r="P457" t="s">
        <v>502</v>
      </c>
      <c r="Q457" t="s">
        <v>615</v>
      </c>
      <c r="R457" t="s">
        <v>558</v>
      </c>
      <c r="S457" t="s">
        <v>616</v>
      </c>
      <c r="T457" t="s">
        <v>559</v>
      </c>
      <c r="U457" t="s">
        <v>560</v>
      </c>
      <c r="V457">
        <v>6</v>
      </c>
      <c r="X457" t="str">
        <f t="shared" si="14"/>
        <v>07 Worship &amp; Arts</v>
      </c>
      <c r="Y457" s="5">
        <f t="shared" si="15"/>
        <v>44</v>
      </c>
    </row>
    <row r="458" spans="1:25" x14ac:dyDescent="0.25">
      <c r="A458">
        <v>2024</v>
      </c>
      <c r="B458" t="s">
        <v>619</v>
      </c>
      <c r="C458" t="s">
        <v>26</v>
      </c>
      <c r="D458" t="s">
        <v>230</v>
      </c>
      <c r="E458" t="s">
        <v>156</v>
      </c>
      <c r="F458" t="s">
        <v>156</v>
      </c>
      <c r="G458">
        <v>1</v>
      </c>
      <c r="H458">
        <v>-9000</v>
      </c>
      <c r="I458" t="s">
        <v>530</v>
      </c>
      <c r="J458" t="s">
        <v>439</v>
      </c>
      <c r="K458" t="s">
        <v>439</v>
      </c>
      <c r="L458" t="s">
        <v>439</v>
      </c>
      <c r="M458" t="s">
        <v>597</v>
      </c>
      <c r="N458" t="s">
        <v>598</v>
      </c>
      <c r="O458" t="s">
        <v>412</v>
      </c>
      <c r="P458" t="s">
        <v>473</v>
      </c>
      <c r="Q458" t="s">
        <v>615</v>
      </c>
      <c r="R458" t="s">
        <v>558</v>
      </c>
      <c r="S458" t="s">
        <v>616</v>
      </c>
      <c r="T458" t="s">
        <v>563</v>
      </c>
      <c r="U458" t="s">
        <v>560</v>
      </c>
      <c r="V458">
        <v>6</v>
      </c>
      <c r="X458" t="str">
        <f t="shared" si="14"/>
        <v>07 Worship &amp; Arts</v>
      </c>
      <c r="Y458" s="5">
        <f t="shared" si="15"/>
        <v>44</v>
      </c>
    </row>
    <row r="459" spans="1:25" x14ac:dyDescent="0.25">
      <c r="A459">
        <v>2024</v>
      </c>
      <c r="B459" t="s">
        <v>619</v>
      </c>
      <c r="C459" t="s">
        <v>26</v>
      </c>
      <c r="D459" t="s">
        <v>231</v>
      </c>
      <c r="E459" t="s">
        <v>232</v>
      </c>
      <c r="F459" t="s">
        <v>232</v>
      </c>
      <c r="G459">
        <v>1</v>
      </c>
      <c r="H459">
        <v>-1100</v>
      </c>
      <c r="I459" t="s">
        <v>530</v>
      </c>
      <c r="J459" t="s">
        <v>439</v>
      </c>
      <c r="K459" t="s">
        <v>439</v>
      </c>
      <c r="L459" t="s">
        <v>439</v>
      </c>
      <c r="M459" t="s">
        <v>597</v>
      </c>
      <c r="N459" t="s">
        <v>598</v>
      </c>
      <c r="O459" t="s">
        <v>412</v>
      </c>
      <c r="P459" t="s">
        <v>502</v>
      </c>
      <c r="Q459" t="s">
        <v>615</v>
      </c>
      <c r="R459" t="s">
        <v>558</v>
      </c>
      <c r="S459" t="s">
        <v>616</v>
      </c>
      <c r="T459" t="s">
        <v>563</v>
      </c>
      <c r="U459" t="s">
        <v>560</v>
      </c>
      <c r="V459">
        <v>6</v>
      </c>
      <c r="X459" t="str">
        <f t="shared" si="14"/>
        <v>07 Worship &amp; Arts</v>
      </c>
      <c r="Y459" s="5">
        <f t="shared" si="15"/>
        <v>44</v>
      </c>
    </row>
    <row r="460" spans="1:25" x14ac:dyDescent="0.25">
      <c r="A460">
        <v>2024</v>
      </c>
      <c r="B460" t="s">
        <v>619</v>
      </c>
      <c r="C460" t="s">
        <v>26</v>
      </c>
      <c r="D460" t="s">
        <v>233</v>
      </c>
      <c r="E460" t="s">
        <v>157</v>
      </c>
      <c r="F460" t="s">
        <v>157</v>
      </c>
      <c r="G460">
        <v>1</v>
      </c>
      <c r="H460">
        <v>0</v>
      </c>
      <c r="I460" t="s">
        <v>530</v>
      </c>
      <c r="J460" t="s">
        <v>439</v>
      </c>
      <c r="K460" t="s">
        <v>439</v>
      </c>
      <c r="L460" t="s">
        <v>439</v>
      </c>
      <c r="M460" t="s">
        <v>597</v>
      </c>
      <c r="N460" t="s">
        <v>598</v>
      </c>
      <c r="O460" t="s">
        <v>425</v>
      </c>
      <c r="P460" t="s">
        <v>473</v>
      </c>
      <c r="Q460" t="s">
        <v>615</v>
      </c>
      <c r="R460" t="s">
        <v>558</v>
      </c>
      <c r="S460" t="s">
        <v>616</v>
      </c>
      <c r="T460" t="s">
        <v>563</v>
      </c>
      <c r="U460" t="s">
        <v>566</v>
      </c>
      <c r="V460">
        <v>6</v>
      </c>
      <c r="X460" t="str">
        <f t="shared" si="14"/>
        <v>07 Worship &amp; Arts</v>
      </c>
      <c r="Y460" s="5">
        <f t="shared" si="15"/>
        <v>44</v>
      </c>
    </row>
    <row r="461" spans="1:25" x14ac:dyDescent="0.25">
      <c r="A461">
        <v>2024</v>
      </c>
      <c r="B461" t="s">
        <v>619</v>
      </c>
      <c r="C461" t="s">
        <v>26</v>
      </c>
      <c r="D461" t="s">
        <v>234</v>
      </c>
      <c r="E461" t="s">
        <v>507</v>
      </c>
      <c r="F461" t="s">
        <v>507</v>
      </c>
      <c r="G461">
        <v>1</v>
      </c>
      <c r="H461">
        <v>-5000</v>
      </c>
      <c r="I461" t="s">
        <v>530</v>
      </c>
      <c r="J461" t="s">
        <v>439</v>
      </c>
      <c r="K461" t="s">
        <v>439</v>
      </c>
      <c r="L461" t="s">
        <v>439</v>
      </c>
      <c r="M461" t="s">
        <v>597</v>
      </c>
      <c r="N461" t="s">
        <v>598</v>
      </c>
      <c r="O461" t="s">
        <v>412</v>
      </c>
      <c r="P461" t="s">
        <v>473</v>
      </c>
      <c r="Q461" t="s">
        <v>615</v>
      </c>
      <c r="R461" t="s">
        <v>558</v>
      </c>
      <c r="S461" t="s">
        <v>616</v>
      </c>
      <c r="T461" t="s">
        <v>563</v>
      </c>
      <c r="U461" t="s">
        <v>560</v>
      </c>
      <c r="V461">
        <v>6</v>
      </c>
      <c r="X461" t="str">
        <f t="shared" si="14"/>
        <v>07 Worship &amp; Arts</v>
      </c>
      <c r="Y461" s="5">
        <f t="shared" si="15"/>
        <v>44</v>
      </c>
    </row>
    <row r="462" spans="1:25" x14ac:dyDescent="0.25">
      <c r="A462">
        <v>2024</v>
      </c>
      <c r="B462" t="s">
        <v>619</v>
      </c>
      <c r="C462" t="s">
        <v>26</v>
      </c>
      <c r="D462" t="s">
        <v>235</v>
      </c>
      <c r="E462" t="s">
        <v>454</v>
      </c>
      <c r="F462" t="s">
        <v>454</v>
      </c>
      <c r="G462">
        <v>1</v>
      </c>
      <c r="H462">
        <v>0</v>
      </c>
      <c r="I462" t="s">
        <v>530</v>
      </c>
      <c r="J462" t="s">
        <v>439</v>
      </c>
      <c r="K462" t="s">
        <v>439</v>
      </c>
      <c r="L462" t="s">
        <v>439</v>
      </c>
      <c r="M462" t="s">
        <v>597</v>
      </c>
      <c r="N462" t="s">
        <v>598</v>
      </c>
      <c r="O462" t="s">
        <v>425</v>
      </c>
      <c r="P462" t="s">
        <v>473</v>
      </c>
      <c r="Q462" t="s">
        <v>615</v>
      </c>
      <c r="R462" t="s">
        <v>558</v>
      </c>
      <c r="S462" t="s">
        <v>616</v>
      </c>
      <c r="T462" t="s">
        <v>563</v>
      </c>
      <c r="U462" t="s">
        <v>560</v>
      </c>
      <c r="V462">
        <v>6</v>
      </c>
      <c r="X462" t="str">
        <f t="shared" si="14"/>
        <v>07 Worship &amp; Arts</v>
      </c>
      <c r="Y462" s="5">
        <f t="shared" si="15"/>
        <v>44</v>
      </c>
    </row>
    <row r="463" spans="1:25" x14ac:dyDescent="0.25">
      <c r="A463">
        <v>2024</v>
      </c>
      <c r="B463" t="s">
        <v>619</v>
      </c>
      <c r="C463" t="s">
        <v>26</v>
      </c>
      <c r="D463" t="s">
        <v>236</v>
      </c>
      <c r="E463" t="s">
        <v>455</v>
      </c>
      <c r="F463" t="s">
        <v>455</v>
      </c>
      <c r="G463">
        <v>1</v>
      </c>
      <c r="H463">
        <v>0</v>
      </c>
      <c r="I463" t="s">
        <v>530</v>
      </c>
      <c r="J463" t="s">
        <v>439</v>
      </c>
      <c r="K463" t="s">
        <v>439</v>
      </c>
      <c r="L463" t="s">
        <v>439</v>
      </c>
      <c r="M463" t="s">
        <v>597</v>
      </c>
      <c r="N463" t="s">
        <v>598</v>
      </c>
      <c r="O463" t="s">
        <v>425</v>
      </c>
      <c r="P463" t="s">
        <v>473</v>
      </c>
      <c r="Q463" t="s">
        <v>615</v>
      </c>
      <c r="R463" t="s">
        <v>558</v>
      </c>
      <c r="S463" t="s">
        <v>616</v>
      </c>
      <c r="T463" t="s">
        <v>563</v>
      </c>
      <c r="U463" t="s">
        <v>560</v>
      </c>
      <c r="V463">
        <v>6</v>
      </c>
      <c r="X463" t="str">
        <f t="shared" si="14"/>
        <v>07 Worship &amp; Arts</v>
      </c>
      <c r="Y463" s="5">
        <f t="shared" si="15"/>
        <v>44</v>
      </c>
    </row>
    <row r="464" spans="1:25" x14ac:dyDescent="0.25">
      <c r="A464">
        <v>2024</v>
      </c>
      <c r="B464" t="s">
        <v>619</v>
      </c>
      <c r="C464" t="s">
        <v>26</v>
      </c>
      <c r="D464" t="s">
        <v>237</v>
      </c>
      <c r="E464" t="s">
        <v>238</v>
      </c>
      <c r="F464" t="s">
        <v>238</v>
      </c>
      <c r="G464">
        <v>1</v>
      </c>
      <c r="H464">
        <v>-400</v>
      </c>
      <c r="I464" t="s">
        <v>530</v>
      </c>
      <c r="J464" t="s">
        <v>439</v>
      </c>
      <c r="K464" t="s">
        <v>439</v>
      </c>
      <c r="L464" t="s">
        <v>439</v>
      </c>
      <c r="M464" t="s">
        <v>597</v>
      </c>
      <c r="N464" t="s">
        <v>598</v>
      </c>
      <c r="O464" t="s">
        <v>412</v>
      </c>
      <c r="P464" t="s">
        <v>473</v>
      </c>
      <c r="Q464" t="s">
        <v>615</v>
      </c>
      <c r="R464" t="s">
        <v>558</v>
      </c>
      <c r="S464" t="s">
        <v>616</v>
      </c>
      <c r="T464" t="s">
        <v>559</v>
      </c>
      <c r="U464" t="s">
        <v>560</v>
      </c>
      <c r="V464">
        <v>6</v>
      </c>
      <c r="X464" t="str">
        <f t="shared" si="14"/>
        <v>07 Worship &amp; Arts</v>
      </c>
      <c r="Y464" s="5">
        <f t="shared" si="15"/>
        <v>44</v>
      </c>
    </row>
    <row r="465" spans="1:25" x14ac:dyDescent="0.25">
      <c r="A465">
        <v>2024</v>
      </c>
      <c r="B465" t="s">
        <v>619</v>
      </c>
      <c r="C465" t="s">
        <v>26</v>
      </c>
      <c r="D465" t="s">
        <v>239</v>
      </c>
      <c r="E465" t="s">
        <v>456</v>
      </c>
      <c r="F465" t="s">
        <v>456</v>
      </c>
      <c r="G465">
        <v>1</v>
      </c>
      <c r="H465">
        <v>-1300</v>
      </c>
      <c r="I465" t="s">
        <v>530</v>
      </c>
      <c r="J465" t="s">
        <v>439</v>
      </c>
      <c r="K465" t="s">
        <v>439</v>
      </c>
      <c r="L465" t="s">
        <v>439</v>
      </c>
      <c r="M465" t="s">
        <v>597</v>
      </c>
      <c r="N465" t="s">
        <v>598</v>
      </c>
      <c r="O465" t="s">
        <v>412</v>
      </c>
      <c r="P465" t="s">
        <v>502</v>
      </c>
      <c r="Q465" t="s">
        <v>615</v>
      </c>
      <c r="R465" t="s">
        <v>558</v>
      </c>
      <c r="S465" t="s">
        <v>616</v>
      </c>
      <c r="T465" t="s">
        <v>559</v>
      </c>
      <c r="U465" t="s">
        <v>560</v>
      </c>
      <c r="V465">
        <v>6</v>
      </c>
      <c r="X465" t="str">
        <f t="shared" si="14"/>
        <v>07 Worship &amp; Arts</v>
      </c>
      <c r="Y465" s="5">
        <f t="shared" si="15"/>
        <v>44</v>
      </c>
    </row>
    <row r="466" spans="1:25" x14ac:dyDescent="0.25">
      <c r="A466">
        <v>2024</v>
      </c>
      <c r="B466" t="s">
        <v>619</v>
      </c>
      <c r="C466" t="s">
        <v>26</v>
      </c>
      <c r="D466" t="s">
        <v>240</v>
      </c>
      <c r="E466" t="s">
        <v>241</v>
      </c>
      <c r="F466" t="s">
        <v>241</v>
      </c>
      <c r="G466">
        <v>1</v>
      </c>
      <c r="H466">
        <v>-1500</v>
      </c>
      <c r="I466" t="s">
        <v>530</v>
      </c>
      <c r="J466" t="s">
        <v>439</v>
      </c>
      <c r="K466" t="s">
        <v>439</v>
      </c>
      <c r="L466" t="s">
        <v>439</v>
      </c>
      <c r="M466" t="s">
        <v>597</v>
      </c>
      <c r="N466" t="s">
        <v>598</v>
      </c>
      <c r="O466" t="s">
        <v>412</v>
      </c>
      <c r="P466" t="s">
        <v>502</v>
      </c>
      <c r="Q466" t="s">
        <v>615</v>
      </c>
      <c r="R466" t="s">
        <v>558</v>
      </c>
      <c r="S466" t="s">
        <v>616</v>
      </c>
      <c r="T466" t="s">
        <v>559</v>
      </c>
      <c r="U466" t="s">
        <v>560</v>
      </c>
      <c r="V466">
        <v>6</v>
      </c>
      <c r="X466" t="str">
        <f t="shared" si="14"/>
        <v>07 Worship &amp; Arts</v>
      </c>
      <c r="Y466" s="5">
        <f t="shared" si="15"/>
        <v>44</v>
      </c>
    </row>
    <row r="467" spans="1:25" x14ac:dyDescent="0.25">
      <c r="A467">
        <v>2024</v>
      </c>
      <c r="B467" t="s">
        <v>619</v>
      </c>
      <c r="C467" t="s">
        <v>26</v>
      </c>
      <c r="D467" t="s">
        <v>242</v>
      </c>
      <c r="E467" t="s">
        <v>159</v>
      </c>
      <c r="F467" t="s">
        <v>159</v>
      </c>
      <c r="G467">
        <v>1</v>
      </c>
      <c r="H467">
        <v>-1000</v>
      </c>
      <c r="I467" t="s">
        <v>530</v>
      </c>
      <c r="J467" t="s">
        <v>439</v>
      </c>
      <c r="K467" t="s">
        <v>439</v>
      </c>
      <c r="L467" t="s">
        <v>439</v>
      </c>
      <c r="M467" t="s">
        <v>597</v>
      </c>
      <c r="N467" t="s">
        <v>598</v>
      </c>
      <c r="O467" t="s">
        <v>427</v>
      </c>
      <c r="P467" t="s">
        <v>502</v>
      </c>
      <c r="Q467" t="s">
        <v>615</v>
      </c>
      <c r="R467" t="s">
        <v>558</v>
      </c>
      <c r="S467" t="s">
        <v>616</v>
      </c>
      <c r="T467" t="s">
        <v>559</v>
      </c>
      <c r="U467" t="s">
        <v>560</v>
      </c>
      <c r="V467">
        <v>6</v>
      </c>
      <c r="X467" t="str">
        <f t="shared" si="14"/>
        <v>07 Worship &amp; Arts</v>
      </c>
      <c r="Y467" s="5">
        <f t="shared" si="15"/>
        <v>44</v>
      </c>
    </row>
    <row r="468" spans="1:25" x14ac:dyDescent="0.25">
      <c r="A468">
        <v>2024</v>
      </c>
      <c r="B468" t="s">
        <v>619</v>
      </c>
      <c r="C468" t="s">
        <v>26</v>
      </c>
      <c r="D468" t="s">
        <v>243</v>
      </c>
      <c r="E468" t="s">
        <v>160</v>
      </c>
      <c r="F468" t="s">
        <v>160</v>
      </c>
      <c r="G468">
        <v>1</v>
      </c>
      <c r="H468">
        <v>-3905</v>
      </c>
      <c r="I468" t="s">
        <v>530</v>
      </c>
      <c r="J468" t="s">
        <v>439</v>
      </c>
      <c r="K468" t="s">
        <v>439</v>
      </c>
      <c r="L468" t="s">
        <v>439</v>
      </c>
      <c r="M468" t="s">
        <v>599</v>
      </c>
      <c r="N468" t="s">
        <v>573</v>
      </c>
      <c r="O468" t="s">
        <v>412</v>
      </c>
      <c r="P468" t="s">
        <v>502</v>
      </c>
      <c r="Q468" t="s">
        <v>615</v>
      </c>
      <c r="R468" t="s">
        <v>600</v>
      </c>
      <c r="S468" t="s">
        <v>616</v>
      </c>
      <c r="T468" t="s">
        <v>559</v>
      </c>
      <c r="U468" t="s">
        <v>560</v>
      </c>
      <c r="V468">
        <v>6</v>
      </c>
      <c r="X468" t="str">
        <f t="shared" si="14"/>
        <v>07 Worship &amp; Arts</v>
      </c>
      <c r="Y468" s="5">
        <f t="shared" si="15"/>
        <v>44</v>
      </c>
    </row>
    <row r="469" spans="1:25" x14ac:dyDescent="0.25">
      <c r="A469">
        <v>2024</v>
      </c>
      <c r="B469" t="s">
        <v>619</v>
      </c>
      <c r="C469" t="s">
        <v>26</v>
      </c>
      <c r="D469" t="s">
        <v>244</v>
      </c>
      <c r="E469" t="s">
        <v>161</v>
      </c>
      <c r="F469" t="s">
        <v>161</v>
      </c>
      <c r="G469">
        <v>1</v>
      </c>
      <c r="H469">
        <v>-51035</v>
      </c>
      <c r="I469" t="s">
        <v>530</v>
      </c>
      <c r="J469" t="s">
        <v>439</v>
      </c>
      <c r="K469" t="s">
        <v>439</v>
      </c>
      <c r="L469" t="s">
        <v>439</v>
      </c>
      <c r="M469" t="s">
        <v>599</v>
      </c>
      <c r="N469" t="s">
        <v>573</v>
      </c>
      <c r="O469" t="s">
        <v>412</v>
      </c>
      <c r="P469" t="s">
        <v>502</v>
      </c>
      <c r="Q469" t="s">
        <v>615</v>
      </c>
      <c r="R469" t="s">
        <v>600</v>
      </c>
      <c r="S469" t="s">
        <v>575</v>
      </c>
      <c r="T469" t="s">
        <v>559</v>
      </c>
      <c r="U469" t="s">
        <v>560</v>
      </c>
      <c r="V469">
        <v>6</v>
      </c>
      <c r="X469" t="str">
        <f t="shared" si="14"/>
        <v>07 Worship &amp; Arts</v>
      </c>
      <c r="Y469" s="5">
        <f t="shared" si="15"/>
        <v>44</v>
      </c>
    </row>
    <row r="470" spans="1:25" x14ac:dyDescent="0.25">
      <c r="A470">
        <v>2024</v>
      </c>
      <c r="B470" t="s">
        <v>619</v>
      </c>
      <c r="C470" t="s">
        <v>26</v>
      </c>
      <c r="D470" t="s">
        <v>245</v>
      </c>
      <c r="E470" t="s">
        <v>162</v>
      </c>
      <c r="F470" t="s">
        <v>633</v>
      </c>
      <c r="G470">
        <v>0.93548387096774199</v>
      </c>
      <c r="H470">
        <v>-1000</v>
      </c>
      <c r="I470" t="s">
        <v>530</v>
      </c>
      <c r="J470" t="s">
        <v>439</v>
      </c>
      <c r="K470" t="s">
        <v>439</v>
      </c>
      <c r="L470" t="s">
        <v>439</v>
      </c>
      <c r="M470" t="s">
        <v>599</v>
      </c>
      <c r="N470" t="s">
        <v>573</v>
      </c>
      <c r="O470" t="s">
        <v>425</v>
      </c>
      <c r="P470" t="s">
        <v>473</v>
      </c>
      <c r="Q470" t="s">
        <v>615</v>
      </c>
      <c r="R470" t="s">
        <v>600</v>
      </c>
      <c r="S470" t="s">
        <v>616</v>
      </c>
      <c r="T470" t="s">
        <v>563</v>
      </c>
      <c r="U470" t="s">
        <v>560</v>
      </c>
      <c r="V470">
        <v>6</v>
      </c>
      <c r="X470" t="str">
        <f t="shared" si="14"/>
        <v>07 Worship &amp; Arts</v>
      </c>
      <c r="Y470" s="5">
        <f t="shared" si="15"/>
        <v>44</v>
      </c>
    </row>
    <row r="471" spans="1:25" x14ac:dyDescent="0.25">
      <c r="A471">
        <v>2024</v>
      </c>
      <c r="B471" t="s">
        <v>619</v>
      </c>
      <c r="C471" t="s">
        <v>26</v>
      </c>
      <c r="D471" t="s">
        <v>246</v>
      </c>
      <c r="E471" t="s">
        <v>163</v>
      </c>
      <c r="F471" t="s">
        <v>163</v>
      </c>
      <c r="G471">
        <v>1</v>
      </c>
      <c r="H471">
        <v>-2200</v>
      </c>
      <c r="I471" t="s">
        <v>530</v>
      </c>
      <c r="J471" t="s">
        <v>439</v>
      </c>
      <c r="K471" t="s">
        <v>439</v>
      </c>
      <c r="L471" t="s">
        <v>439</v>
      </c>
      <c r="M471" t="s">
        <v>601</v>
      </c>
      <c r="N471" t="s">
        <v>573</v>
      </c>
      <c r="O471" t="s">
        <v>425</v>
      </c>
      <c r="P471" t="s">
        <v>473</v>
      </c>
      <c r="Q471" t="s">
        <v>615</v>
      </c>
      <c r="R471" t="s">
        <v>602</v>
      </c>
      <c r="S471" t="s">
        <v>616</v>
      </c>
      <c r="T471" t="s">
        <v>559</v>
      </c>
      <c r="U471" t="s">
        <v>560</v>
      </c>
      <c r="V471">
        <v>6</v>
      </c>
      <c r="X471" t="str">
        <f t="shared" si="14"/>
        <v>07 Worship &amp; Arts</v>
      </c>
      <c r="Y471" s="5">
        <f t="shared" si="15"/>
        <v>44</v>
      </c>
    </row>
    <row r="472" spans="1:25" x14ac:dyDescent="0.25">
      <c r="A472">
        <v>2024</v>
      </c>
      <c r="B472" t="s">
        <v>619</v>
      </c>
      <c r="C472" t="s">
        <v>26</v>
      </c>
      <c r="D472" t="s">
        <v>247</v>
      </c>
      <c r="E472" t="s">
        <v>164</v>
      </c>
      <c r="F472" t="s">
        <v>164</v>
      </c>
      <c r="G472">
        <v>1</v>
      </c>
      <c r="H472">
        <v>-59628</v>
      </c>
      <c r="I472" t="s">
        <v>530</v>
      </c>
      <c r="J472" t="s">
        <v>439</v>
      </c>
      <c r="K472" t="s">
        <v>439</v>
      </c>
      <c r="L472" t="s">
        <v>439</v>
      </c>
      <c r="M472" t="s">
        <v>601</v>
      </c>
      <c r="N472" t="s">
        <v>573</v>
      </c>
      <c r="O472" t="s">
        <v>412</v>
      </c>
      <c r="P472" t="s">
        <v>502</v>
      </c>
      <c r="Q472" t="s">
        <v>615</v>
      </c>
      <c r="R472" t="s">
        <v>602</v>
      </c>
      <c r="S472" t="s">
        <v>575</v>
      </c>
      <c r="T472" t="s">
        <v>559</v>
      </c>
      <c r="U472" t="s">
        <v>560</v>
      </c>
      <c r="V472">
        <v>6</v>
      </c>
      <c r="X472" t="str">
        <f t="shared" si="14"/>
        <v>07 Worship &amp; Arts</v>
      </c>
      <c r="Y472" s="5">
        <f t="shared" si="15"/>
        <v>44</v>
      </c>
    </row>
    <row r="473" spans="1:25" x14ac:dyDescent="0.25">
      <c r="A473">
        <v>2024</v>
      </c>
      <c r="B473" t="s">
        <v>619</v>
      </c>
      <c r="C473" t="s">
        <v>26</v>
      </c>
      <c r="D473" t="s">
        <v>248</v>
      </c>
      <c r="E473" t="s">
        <v>165</v>
      </c>
      <c r="F473" t="s">
        <v>165</v>
      </c>
      <c r="G473">
        <v>1</v>
      </c>
      <c r="H473">
        <v>-10000</v>
      </c>
      <c r="I473" t="s">
        <v>530</v>
      </c>
      <c r="J473" t="s">
        <v>439</v>
      </c>
      <c r="K473" t="s">
        <v>439</v>
      </c>
      <c r="L473" t="s">
        <v>439</v>
      </c>
      <c r="M473" t="s">
        <v>601</v>
      </c>
      <c r="N473" t="s">
        <v>573</v>
      </c>
      <c r="O473" t="s">
        <v>412</v>
      </c>
      <c r="P473" t="s">
        <v>502</v>
      </c>
      <c r="Q473" t="s">
        <v>615</v>
      </c>
      <c r="R473" t="s">
        <v>602</v>
      </c>
      <c r="S473" t="s">
        <v>616</v>
      </c>
      <c r="T473" t="s">
        <v>559</v>
      </c>
      <c r="U473" t="s">
        <v>560</v>
      </c>
      <c r="V473">
        <v>6</v>
      </c>
      <c r="X473" t="str">
        <f t="shared" si="14"/>
        <v>07 Worship &amp; Arts</v>
      </c>
      <c r="Y473" s="5">
        <f t="shared" si="15"/>
        <v>44</v>
      </c>
    </row>
    <row r="474" spans="1:25" x14ac:dyDescent="0.25">
      <c r="A474">
        <v>2024</v>
      </c>
      <c r="B474" t="s">
        <v>619</v>
      </c>
      <c r="C474" t="s">
        <v>26</v>
      </c>
      <c r="D474" t="s">
        <v>249</v>
      </c>
      <c r="E474" t="s">
        <v>166</v>
      </c>
      <c r="F474" t="s">
        <v>166</v>
      </c>
      <c r="G474">
        <v>1</v>
      </c>
      <c r="H474">
        <v>-13792.1</v>
      </c>
      <c r="I474" t="s">
        <v>530</v>
      </c>
      <c r="J474" t="s">
        <v>439</v>
      </c>
      <c r="K474" t="s">
        <v>439</v>
      </c>
      <c r="L474" t="s">
        <v>439</v>
      </c>
      <c r="M474" t="s">
        <v>601</v>
      </c>
      <c r="N474" t="s">
        <v>573</v>
      </c>
      <c r="O474" t="s">
        <v>412</v>
      </c>
      <c r="P474" t="s">
        <v>502</v>
      </c>
      <c r="Q474" t="s">
        <v>615</v>
      </c>
      <c r="R474" t="s">
        <v>602</v>
      </c>
      <c r="S474" t="s">
        <v>616</v>
      </c>
      <c r="T474" t="s">
        <v>559</v>
      </c>
      <c r="U474" t="s">
        <v>560</v>
      </c>
      <c r="V474">
        <v>6</v>
      </c>
      <c r="X474" t="str">
        <f t="shared" si="14"/>
        <v>07 Worship &amp; Arts</v>
      </c>
      <c r="Y474" s="5">
        <f t="shared" si="15"/>
        <v>44</v>
      </c>
    </row>
    <row r="475" spans="1:25" x14ac:dyDescent="0.25">
      <c r="A475">
        <v>2024</v>
      </c>
      <c r="B475" t="s">
        <v>619</v>
      </c>
      <c r="C475" t="s">
        <v>26</v>
      </c>
      <c r="D475" t="s">
        <v>250</v>
      </c>
      <c r="E475" t="s">
        <v>167</v>
      </c>
      <c r="F475" t="s">
        <v>167</v>
      </c>
      <c r="G475">
        <v>1</v>
      </c>
      <c r="H475">
        <v>-7536</v>
      </c>
      <c r="I475" t="s">
        <v>530</v>
      </c>
      <c r="J475" t="s">
        <v>439</v>
      </c>
      <c r="K475" t="s">
        <v>439</v>
      </c>
      <c r="L475" t="s">
        <v>439</v>
      </c>
      <c r="M475" t="s">
        <v>601</v>
      </c>
      <c r="N475" t="s">
        <v>573</v>
      </c>
      <c r="O475" t="s">
        <v>412</v>
      </c>
      <c r="P475" t="s">
        <v>502</v>
      </c>
      <c r="Q475" t="s">
        <v>615</v>
      </c>
      <c r="R475" t="s">
        <v>602</v>
      </c>
      <c r="S475" t="s">
        <v>616</v>
      </c>
      <c r="T475" t="s">
        <v>559</v>
      </c>
      <c r="U475" t="s">
        <v>560</v>
      </c>
      <c r="V475">
        <v>6</v>
      </c>
      <c r="X475" t="str">
        <f t="shared" si="14"/>
        <v>07 Worship &amp; Arts</v>
      </c>
      <c r="Y475" s="5">
        <f t="shared" si="15"/>
        <v>44</v>
      </c>
    </row>
    <row r="476" spans="1:25" x14ac:dyDescent="0.25">
      <c r="A476">
        <v>2024</v>
      </c>
      <c r="B476" t="s">
        <v>619</v>
      </c>
      <c r="C476" t="s">
        <v>26</v>
      </c>
      <c r="D476" t="s">
        <v>251</v>
      </c>
      <c r="E476" t="s">
        <v>168</v>
      </c>
      <c r="F476" t="s">
        <v>168</v>
      </c>
      <c r="G476">
        <v>1</v>
      </c>
      <c r="H476">
        <v>-5000</v>
      </c>
      <c r="I476" t="s">
        <v>530</v>
      </c>
      <c r="J476" t="s">
        <v>439</v>
      </c>
      <c r="K476" t="s">
        <v>439</v>
      </c>
      <c r="L476" t="s">
        <v>439</v>
      </c>
      <c r="M476" t="s">
        <v>601</v>
      </c>
      <c r="N476" t="s">
        <v>573</v>
      </c>
      <c r="O476" t="s">
        <v>412</v>
      </c>
      <c r="P476" t="s">
        <v>502</v>
      </c>
      <c r="Q476" t="s">
        <v>615</v>
      </c>
      <c r="R476" t="s">
        <v>602</v>
      </c>
      <c r="S476" t="s">
        <v>616</v>
      </c>
      <c r="T476" t="s">
        <v>559</v>
      </c>
      <c r="U476" t="s">
        <v>560</v>
      </c>
      <c r="V476">
        <v>6</v>
      </c>
      <c r="X476" t="str">
        <f t="shared" si="14"/>
        <v>07 Worship &amp; Arts</v>
      </c>
      <c r="Y476" s="5">
        <f t="shared" si="15"/>
        <v>44</v>
      </c>
    </row>
    <row r="477" spans="1:25" x14ac:dyDescent="0.25">
      <c r="A477">
        <v>2024</v>
      </c>
      <c r="B477" t="s">
        <v>619</v>
      </c>
      <c r="C477" t="s">
        <v>26</v>
      </c>
      <c r="D477" t="s">
        <v>252</v>
      </c>
      <c r="E477" t="s">
        <v>169</v>
      </c>
      <c r="F477" t="s">
        <v>169</v>
      </c>
      <c r="G477">
        <v>1</v>
      </c>
      <c r="H477">
        <v>-38888</v>
      </c>
      <c r="I477" t="s">
        <v>530</v>
      </c>
      <c r="J477" t="s">
        <v>439</v>
      </c>
      <c r="K477" t="s">
        <v>439</v>
      </c>
      <c r="L477" t="s">
        <v>439</v>
      </c>
      <c r="M477" t="s">
        <v>601</v>
      </c>
      <c r="N477" t="s">
        <v>573</v>
      </c>
      <c r="O477" t="s">
        <v>412</v>
      </c>
      <c r="P477" t="s">
        <v>502</v>
      </c>
      <c r="Q477" t="s">
        <v>615</v>
      </c>
      <c r="R477" t="s">
        <v>602</v>
      </c>
      <c r="S477" t="s">
        <v>575</v>
      </c>
      <c r="T477" t="s">
        <v>559</v>
      </c>
      <c r="U477" t="s">
        <v>560</v>
      </c>
      <c r="V477">
        <v>6</v>
      </c>
      <c r="X477" t="str">
        <f t="shared" si="14"/>
        <v>07 Worship &amp; Arts</v>
      </c>
      <c r="Y477" s="5">
        <f t="shared" si="15"/>
        <v>44</v>
      </c>
    </row>
    <row r="478" spans="1:25" x14ac:dyDescent="0.25">
      <c r="A478">
        <v>2024</v>
      </c>
      <c r="B478" t="s">
        <v>619</v>
      </c>
      <c r="C478" t="s">
        <v>26</v>
      </c>
      <c r="D478" t="s">
        <v>253</v>
      </c>
      <c r="E478" t="s">
        <v>170</v>
      </c>
      <c r="F478" t="s">
        <v>634</v>
      </c>
      <c r="G478">
        <v>0.88888888888888884</v>
      </c>
      <c r="H478">
        <v>-1476.22</v>
      </c>
      <c r="I478" t="s">
        <v>530</v>
      </c>
      <c r="J478" t="s">
        <v>439</v>
      </c>
      <c r="K478" t="s">
        <v>439</v>
      </c>
      <c r="L478" t="s">
        <v>439</v>
      </c>
      <c r="M478" t="s">
        <v>601</v>
      </c>
      <c r="N478" t="s">
        <v>573</v>
      </c>
      <c r="O478" t="s">
        <v>412</v>
      </c>
      <c r="P478" t="s">
        <v>502</v>
      </c>
      <c r="Q478" t="s">
        <v>615</v>
      </c>
      <c r="R478" t="s">
        <v>602</v>
      </c>
      <c r="S478" t="s">
        <v>616</v>
      </c>
      <c r="T478" t="s">
        <v>559</v>
      </c>
      <c r="U478" t="s">
        <v>560</v>
      </c>
      <c r="V478">
        <v>6</v>
      </c>
      <c r="X478" t="str">
        <f t="shared" si="14"/>
        <v>07 Worship &amp; Arts</v>
      </c>
      <c r="Y478" s="5">
        <f t="shared" si="15"/>
        <v>44</v>
      </c>
    </row>
    <row r="479" spans="1:25" x14ac:dyDescent="0.25">
      <c r="A479">
        <v>2024</v>
      </c>
      <c r="B479" t="s">
        <v>619</v>
      </c>
      <c r="C479" t="s">
        <v>26</v>
      </c>
      <c r="D479" t="s">
        <v>254</v>
      </c>
      <c r="E479" t="s">
        <v>172</v>
      </c>
      <c r="F479" t="s">
        <v>172</v>
      </c>
      <c r="G479">
        <v>1</v>
      </c>
      <c r="H479">
        <v>-200</v>
      </c>
      <c r="I479" t="s">
        <v>530</v>
      </c>
      <c r="J479" t="s">
        <v>441</v>
      </c>
      <c r="K479" t="s">
        <v>441</v>
      </c>
      <c r="L479" t="s">
        <v>441</v>
      </c>
      <c r="M479" t="s">
        <v>603</v>
      </c>
      <c r="N479" t="s">
        <v>604</v>
      </c>
      <c r="O479" t="s">
        <v>412</v>
      </c>
      <c r="P479" t="s">
        <v>502</v>
      </c>
      <c r="Q479" t="s">
        <v>615</v>
      </c>
      <c r="R479" t="s">
        <v>558</v>
      </c>
      <c r="S479" t="s">
        <v>616</v>
      </c>
      <c r="T479" t="s">
        <v>559</v>
      </c>
      <c r="U479" t="s">
        <v>560</v>
      </c>
      <c r="V479">
        <v>7</v>
      </c>
      <c r="X479" t="str">
        <f t="shared" si="14"/>
        <v>08 Youth Ed</v>
      </c>
      <c r="Y479" s="5">
        <f t="shared" si="15"/>
        <v>45</v>
      </c>
    </row>
    <row r="480" spans="1:25" x14ac:dyDescent="0.25">
      <c r="A480">
        <v>2024</v>
      </c>
      <c r="B480" t="s">
        <v>619</v>
      </c>
      <c r="C480" t="s">
        <v>26</v>
      </c>
      <c r="D480" t="s">
        <v>255</v>
      </c>
      <c r="E480" t="s">
        <v>173</v>
      </c>
      <c r="F480" t="s">
        <v>173</v>
      </c>
      <c r="G480">
        <v>1</v>
      </c>
      <c r="H480">
        <v>-250</v>
      </c>
      <c r="I480" t="s">
        <v>530</v>
      </c>
      <c r="J480" t="s">
        <v>441</v>
      </c>
      <c r="K480" t="s">
        <v>441</v>
      </c>
      <c r="L480" t="s">
        <v>441</v>
      </c>
      <c r="M480" t="s">
        <v>603</v>
      </c>
      <c r="N480" t="s">
        <v>604</v>
      </c>
      <c r="O480" t="s">
        <v>412</v>
      </c>
      <c r="P480" t="s">
        <v>502</v>
      </c>
      <c r="Q480" t="s">
        <v>615</v>
      </c>
      <c r="R480" t="s">
        <v>558</v>
      </c>
      <c r="S480" t="s">
        <v>616</v>
      </c>
      <c r="T480" t="s">
        <v>559</v>
      </c>
      <c r="U480" t="s">
        <v>560</v>
      </c>
      <c r="V480">
        <v>7</v>
      </c>
      <c r="X480" t="str">
        <f t="shared" si="14"/>
        <v>08 Youth Ed</v>
      </c>
      <c r="Y480" s="5">
        <f t="shared" si="15"/>
        <v>45</v>
      </c>
    </row>
    <row r="481" spans="1:25" x14ac:dyDescent="0.25">
      <c r="A481">
        <v>2024</v>
      </c>
      <c r="B481" t="s">
        <v>619</v>
      </c>
      <c r="C481" t="s">
        <v>26</v>
      </c>
      <c r="D481" t="s">
        <v>256</v>
      </c>
      <c r="E481" t="s">
        <v>175</v>
      </c>
      <c r="F481" t="s">
        <v>175</v>
      </c>
      <c r="G481">
        <v>1</v>
      </c>
      <c r="H481">
        <v>-1300</v>
      </c>
      <c r="I481" t="s">
        <v>530</v>
      </c>
      <c r="J481" t="s">
        <v>441</v>
      </c>
      <c r="K481" t="s">
        <v>441</v>
      </c>
      <c r="L481" t="s">
        <v>441</v>
      </c>
      <c r="M481" t="s">
        <v>603</v>
      </c>
      <c r="N481" t="s">
        <v>604</v>
      </c>
      <c r="O481" t="s">
        <v>412</v>
      </c>
      <c r="P481" t="s">
        <v>502</v>
      </c>
      <c r="Q481" t="s">
        <v>615</v>
      </c>
      <c r="R481" t="s">
        <v>558</v>
      </c>
      <c r="S481" t="s">
        <v>616</v>
      </c>
      <c r="T481" t="s">
        <v>559</v>
      </c>
      <c r="U481" t="s">
        <v>560</v>
      </c>
      <c r="V481">
        <v>7</v>
      </c>
      <c r="X481" t="str">
        <f t="shared" si="14"/>
        <v>08 Youth Ed</v>
      </c>
      <c r="Y481" s="5">
        <f t="shared" si="15"/>
        <v>45</v>
      </c>
    </row>
    <row r="482" spans="1:25" x14ac:dyDescent="0.25">
      <c r="A482">
        <v>2024</v>
      </c>
      <c r="B482" t="s">
        <v>619</v>
      </c>
      <c r="C482" t="s">
        <v>26</v>
      </c>
      <c r="D482" t="s">
        <v>257</v>
      </c>
      <c r="E482" t="s">
        <v>457</v>
      </c>
      <c r="F482" t="s">
        <v>457</v>
      </c>
      <c r="G482">
        <v>1</v>
      </c>
      <c r="H482">
        <v>-3000</v>
      </c>
      <c r="I482" t="s">
        <v>530</v>
      </c>
      <c r="J482" t="s">
        <v>441</v>
      </c>
      <c r="K482" t="s">
        <v>441</v>
      </c>
      <c r="L482" t="s">
        <v>441</v>
      </c>
      <c r="M482" t="s">
        <v>603</v>
      </c>
      <c r="N482" t="s">
        <v>604</v>
      </c>
      <c r="O482" t="s">
        <v>425</v>
      </c>
      <c r="P482" t="s">
        <v>473</v>
      </c>
      <c r="Q482" t="s">
        <v>615</v>
      </c>
      <c r="R482" t="s">
        <v>558</v>
      </c>
      <c r="S482" t="s">
        <v>616</v>
      </c>
      <c r="T482" t="s">
        <v>563</v>
      </c>
      <c r="U482" t="s">
        <v>560</v>
      </c>
      <c r="V482">
        <v>7</v>
      </c>
      <c r="X482" t="str">
        <f t="shared" si="14"/>
        <v>08 Youth Ed</v>
      </c>
      <c r="Y482" s="5">
        <f t="shared" si="15"/>
        <v>45</v>
      </c>
    </row>
    <row r="483" spans="1:25" x14ac:dyDescent="0.25">
      <c r="A483">
        <v>2024</v>
      </c>
      <c r="B483" t="s">
        <v>619</v>
      </c>
      <c r="C483" t="s">
        <v>26</v>
      </c>
      <c r="D483" t="s">
        <v>258</v>
      </c>
      <c r="E483" t="s">
        <v>176</v>
      </c>
      <c r="F483" t="s">
        <v>176</v>
      </c>
      <c r="G483">
        <v>1</v>
      </c>
      <c r="H483">
        <v>-1400</v>
      </c>
      <c r="I483" t="s">
        <v>530</v>
      </c>
      <c r="J483" t="s">
        <v>441</v>
      </c>
      <c r="K483" t="s">
        <v>441</v>
      </c>
      <c r="L483" t="s">
        <v>441</v>
      </c>
      <c r="M483" t="s">
        <v>603</v>
      </c>
      <c r="N483" t="s">
        <v>604</v>
      </c>
      <c r="O483" t="s">
        <v>412</v>
      </c>
      <c r="P483" t="s">
        <v>502</v>
      </c>
      <c r="Q483" t="s">
        <v>615</v>
      </c>
      <c r="R483" t="s">
        <v>558</v>
      </c>
      <c r="S483" t="s">
        <v>616</v>
      </c>
      <c r="T483" t="s">
        <v>559</v>
      </c>
      <c r="U483" t="s">
        <v>560</v>
      </c>
      <c r="V483">
        <v>7</v>
      </c>
      <c r="X483" t="str">
        <f t="shared" si="14"/>
        <v>08 Youth Ed</v>
      </c>
      <c r="Y483" s="5">
        <f t="shared" si="15"/>
        <v>45</v>
      </c>
    </row>
    <row r="484" spans="1:25" x14ac:dyDescent="0.25">
      <c r="A484">
        <v>2024</v>
      </c>
      <c r="B484" t="s">
        <v>619</v>
      </c>
      <c r="C484" t="s">
        <v>26</v>
      </c>
      <c r="D484" t="s">
        <v>259</v>
      </c>
      <c r="E484" t="s">
        <v>177</v>
      </c>
      <c r="F484" t="s">
        <v>177</v>
      </c>
      <c r="G484">
        <v>1</v>
      </c>
      <c r="H484">
        <v>-200</v>
      </c>
      <c r="I484" t="s">
        <v>530</v>
      </c>
      <c r="J484" t="s">
        <v>441</v>
      </c>
      <c r="K484" t="s">
        <v>441</v>
      </c>
      <c r="L484" t="s">
        <v>441</v>
      </c>
      <c r="M484" t="s">
        <v>603</v>
      </c>
      <c r="N484" t="s">
        <v>604</v>
      </c>
      <c r="O484" t="s">
        <v>412</v>
      </c>
      <c r="P484" t="s">
        <v>502</v>
      </c>
      <c r="Q484" t="s">
        <v>615</v>
      </c>
      <c r="R484" t="s">
        <v>558</v>
      </c>
      <c r="S484" t="s">
        <v>616</v>
      </c>
      <c r="T484" t="s">
        <v>559</v>
      </c>
      <c r="U484" t="s">
        <v>560</v>
      </c>
      <c r="V484">
        <v>7</v>
      </c>
      <c r="X484" t="str">
        <f t="shared" si="14"/>
        <v>08 Youth Ed</v>
      </c>
      <c r="Y484" s="5">
        <f t="shared" si="15"/>
        <v>45</v>
      </c>
    </row>
    <row r="485" spans="1:25" x14ac:dyDescent="0.25">
      <c r="A485">
        <v>2024</v>
      </c>
      <c r="B485" t="s">
        <v>619</v>
      </c>
      <c r="C485" t="s">
        <v>26</v>
      </c>
      <c r="D485" t="s">
        <v>260</v>
      </c>
      <c r="E485" t="s">
        <v>178</v>
      </c>
      <c r="F485" t="s">
        <v>178</v>
      </c>
      <c r="G485">
        <v>1</v>
      </c>
      <c r="H485">
        <v>-300</v>
      </c>
      <c r="I485" t="s">
        <v>530</v>
      </c>
      <c r="J485" t="s">
        <v>441</v>
      </c>
      <c r="K485" t="s">
        <v>441</v>
      </c>
      <c r="L485" t="s">
        <v>441</v>
      </c>
      <c r="M485" t="s">
        <v>603</v>
      </c>
      <c r="N485" t="s">
        <v>604</v>
      </c>
      <c r="O485" t="s">
        <v>412</v>
      </c>
      <c r="P485" t="s">
        <v>502</v>
      </c>
      <c r="Q485" t="s">
        <v>615</v>
      </c>
      <c r="R485" t="s">
        <v>558</v>
      </c>
      <c r="S485" t="s">
        <v>616</v>
      </c>
      <c r="T485" t="s">
        <v>559</v>
      </c>
      <c r="U485" t="s">
        <v>560</v>
      </c>
      <c r="V485">
        <v>7</v>
      </c>
      <c r="X485" t="str">
        <f t="shared" si="14"/>
        <v>08 Youth Ed</v>
      </c>
      <c r="Y485" s="5">
        <f t="shared" si="15"/>
        <v>45</v>
      </c>
    </row>
    <row r="486" spans="1:25" x14ac:dyDescent="0.25">
      <c r="A486">
        <v>2024</v>
      </c>
      <c r="B486" t="s">
        <v>619</v>
      </c>
      <c r="C486" t="s">
        <v>26</v>
      </c>
      <c r="D486" t="s">
        <v>261</v>
      </c>
      <c r="E486" t="s">
        <v>179</v>
      </c>
      <c r="F486" t="s">
        <v>179</v>
      </c>
      <c r="G486">
        <v>1</v>
      </c>
      <c r="H486">
        <v>-3500</v>
      </c>
      <c r="I486" t="s">
        <v>530</v>
      </c>
      <c r="J486" t="s">
        <v>441</v>
      </c>
      <c r="K486" t="s">
        <v>441</v>
      </c>
      <c r="L486" t="s">
        <v>441</v>
      </c>
      <c r="M486" t="s">
        <v>603</v>
      </c>
      <c r="N486" t="s">
        <v>604</v>
      </c>
      <c r="O486" t="s">
        <v>412</v>
      </c>
      <c r="P486" t="s">
        <v>466</v>
      </c>
      <c r="Q486" t="s">
        <v>506</v>
      </c>
      <c r="R486" t="s">
        <v>558</v>
      </c>
      <c r="S486" t="s">
        <v>616</v>
      </c>
      <c r="T486" t="s">
        <v>559</v>
      </c>
      <c r="U486" t="s">
        <v>560</v>
      </c>
      <c r="V486">
        <v>7</v>
      </c>
      <c r="X486" t="str">
        <f t="shared" si="14"/>
        <v>08 Youth Ed</v>
      </c>
      <c r="Y486" s="5">
        <f t="shared" si="15"/>
        <v>45</v>
      </c>
    </row>
    <row r="487" spans="1:25" x14ac:dyDescent="0.25">
      <c r="A487">
        <v>2024</v>
      </c>
      <c r="B487" t="s">
        <v>619</v>
      </c>
      <c r="C487" t="s">
        <v>26</v>
      </c>
      <c r="D487" t="s">
        <v>262</v>
      </c>
      <c r="E487" t="s">
        <v>180</v>
      </c>
      <c r="F487" t="s">
        <v>180</v>
      </c>
      <c r="G487">
        <v>1</v>
      </c>
      <c r="H487">
        <v>-150</v>
      </c>
      <c r="I487" t="s">
        <v>530</v>
      </c>
      <c r="J487" t="s">
        <v>441</v>
      </c>
      <c r="K487" t="s">
        <v>441</v>
      </c>
      <c r="L487" t="s">
        <v>441</v>
      </c>
      <c r="M487" t="s">
        <v>603</v>
      </c>
      <c r="N487" t="s">
        <v>604</v>
      </c>
      <c r="O487" t="s">
        <v>412</v>
      </c>
      <c r="P487" t="s">
        <v>502</v>
      </c>
      <c r="Q487" t="s">
        <v>615</v>
      </c>
      <c r="R487" t="s">
        <v>558</v>
      </c>
      <c r="S487" t="s">
        <v>616</v>
      </c>
      <c r="T487" t="s">
        <v>559</v>
      </c>
      <c r="U487" t="s">
        <v>560</v>
      </c>
      <c r="V487">
        <v>7</v>
      </c>
      <c r="X487" t="str">
        <f t="shared" si="14"/>
        <v>08 Youth Ed</v>
      </c>
      <c r="Y487" s="5">
        <f t="shared" si="15"/>
        <v>45</v>
      </c>
    </row>
    <row r="488" spans="1:25" x14ac:dyDescent="0.25">
      <c r="A488">
        <v>2024</v>
      </c>
      <c r="B488" t="s">
        <v>619</v>
      </c>
      <c r="C488" t="s">
        <v>26</v>
      </c>
      <c r="D488" t="s">
        <v>263</v>
      </c>
      <c r="E488" t="s">
        <v>181</v>
      </c>
      <c r="F488" t="s">
        <v>181</v>
      </c>
      <c r="G488">
        <v>1</v>
      </c>
      <c r="H488">
        <v>-200</v>
      </c>
      <c r="I488" t="s">
        <v>530</v>
      </c>
      <c r="J488" t="s">
        <v>441</v>
      </c>
      <c r="K488" t="s">
        <v>441</v>
      </c>
      <c r="L488" t="s">
        <v>441</v>
      </c>
      <c r="M488" t="s">
        <v>603</v>
      </c>
      <c r="N488" t="s">
        <v>604</v>
      </c>
      <c r="O488" t="s">
        <v>412</v>
      </c>
      <c r="P488" t="s">
        <v>502</v>
      </c>
      <c r="Q488" t="s">
        <v>615</v>
      </c>
      <c r="R488" t="s">
        <v>558</v>
      </c>
      <c r="S488" t="s">
        <v>616</v>
      </c>
      <c r="T488" t="s">
        <v>559</v>
      </c>
      <c r="U488" t="s">
        <v>560</v>
      </c>
      <c r="V488">
        <v>7</v>
      </c>
      <c r="X488" t="str">
        <f t="shared" si="14"/>
        <v>08 Youth Ed</v>
      </c>
      <c r="Y488" s="5">
        <f t="shared" si="15"/>
        <v>45</v>
      </c>
    </row>
    <row r="489" spans="1:25" x14ac:dyDescent="0.25">
      <c r="A489">
        <v>2024</v>
      </c>
      <c r="B489" t="s">
        <v>619</v>
      </c>
      <c r="C489" t="s">
        <v>26</v>
      </c>
      <c r="D489" t="s">
        <v>264</v>
      </c>
      <c r="E489" t="s">
        <v>182</v>
      </c>
      <c r="F489" t="s">
        <v>182</v>
      </c>
      <c r="G489">
        <v>1</v>
      </c>
      <c r="H489">
        <v>-200</v>
      </c>
      <c r="I489" t="s">
        <v>530</v>
      </c>
      <c r="J489" t="s">
        <v>441</v>
      </c>
      <c r="K489" t="s">
        <v>441</v>
      </c>
      <c r="L489" t="s">
        <v>441</v>
      </c>
      <c r="M489" t="s">
        <v>603</v>
      </c>
      <c r="N489" t="s">
        <v>604</v>
      </c>
      <c r="O489" t="s">
        <v>412</v>
      </c>
      <c r="P489" t="s">
        <v>502</v>
      </c>
      <c r="Q489" t="s">
        <v>615</v>
      </c>
      <c r="R489" t="s">
        <v>558</v>
      </c>
      <c r="S489" t="s">
        <v>616</v>
      </c>
      <c r="T489" t="s">
        <v>559</v>
      </c>
      <c r="U489" t="s">
        <v>560</v>
      </c>
      <c r="V489">
        <v>7</v>
      </c>
      <c r="X489" t="str">
        <f t="shared" si="14"/>
        <v>08 Youth Ed</v>
      </c>
      <c r="Y489" s="5">
        <f t="shared" si="15"/>
        <v>45</v>
      </c>
    </row>
    <row r="490" spans="1:25" x14ac:dyDescent="0.25">
      <c r="A490">
        <v>2024</v>
      </c>
      <c r="B490" t="s">
        <v>619</v>
      </c>
      <c r="C490" t="s">
        <v>26</v>
      </c>
      <c r="D490" t="s">
        <v>265</v>
      </c>
      <c r="E490" t="s">
        <v>183</v>
      </c>
      <c r="F490" t="s">
        <v>183</v>
      </c>
      <c r="G490">
        <v>1</v>
      </c>
      <c r="H490">
        <v>-200</v>
      </c>
      <c r="I490" t="s">
        <v>530</v>
      </c>
      <c r="J490" t="s">
        <v>441</v>
      </c>
      <c r="K490" t="s">
        <v>441</v>
      </c>
      <c r="L490" t="s">
        <v>441</v>
      </c>
      <c r="M490" t="s">
        <v>603</v>
      </c>
      <c r="N490" t="s">
        <v>604</v>
      </c>
      <c r="O490" t="s">
        <v>412</v>
      </c>
      <c r="P490" t="s">
        <v>502</v>
      </c>
      <c r="Q490" t="s">
        <v>615</v>
      </c>
      <c r="R490" t="s">
        <v>558</v>
      </c>
      <c r="S490" t="s">
        <v>616</v>
      </c>
      <c r="T490" t="s">
        <v>559</v>
      </c>
      <c r="U490" t="s">
        <v>560</v>
      </c>
      <c r="V490">
        <v>7</v>
      </c>
      <c r="X490" t="str">
        <f t="shared" si="14"/>
        <v>08 Youth Ed</v>
      </c>
      <c r="Y490" s="5">
        <f t="shared" si="15"/>
        <v>45</v>
      </c>
    </row>
    <row r="491" spans="1:25" x14ac:dyDescent="0.25">
      <c r="A491">
        <v>2024</v>
      </c>
      <c r="B491" t="s">
        <v>619</v>
      </c>
      <c r="C491" t="s">
        <v>26</v>
      </c>
      <c r="D491" t="s">
        <v>266</v>
      </c>
      <c r="E491" t="s">
        <v>184</v>
      </c>
      <c r="F491" t="s">
        <v>184</v>
      </c>
      <c r="G491">
        <v>1</v>
      </c>
      <c r="H491">
        <v>-1000</v>
      </c>
      <c r="I491" t="s">
        <v>530</v>
      </c>
      <c r="J491" t="s">
        <v>441</v>
      </c>
      <c r="K491" t="s">
        <v>441</v>
      </c>
      <c r="L491" t="s">
        <v>441</v>
      </c>
      <c r="M491" t="s">
        <v>603</v>
      </c>
      <c r="N491" t="s">
        <v>604</v>
      </c>
      <c r="O491" t="s">
        <v>412</v>
      </c>
      <c r="P491" t="s">
        <v>502</v>
      </c>
      <c r="Q491" t="s">
        <v>615</v>
      </c>
      <c r="R491" t="s">
        <v>558</v>
      </c>
      <c r="S491" t="s">
        <v>616</v>
      </c>
      <c r="T491" t="s">
        <v>559</v>
      </c>
      <c r="U491" t="s">
        <v>560</v>
      </c>
      <c r="V491">
        <v>7</v>
      </c>
      <c r="X491" t="str">
        <f t="shared" si="14"/>
        <v>08 Youth Ed</v>
      </c>
      <c r="Y491" s="5">
        <f t="shared" si="15"/>
        <v>45</v>
      </c>
    </row>
    <row r="492" spans="1:25" x14ac:dyDescent="0.25">
      <c r="A492">
        <v>2024</v>
      </c>
      <c r="B492" t="s">
        <v>619</v>
      </c>
      <c r="C492" t="s">
        <v>26</v>
      </c>
      <c r="D492" t="s">
        <v>267</v>
      </c>
      <c r="E492" t="s">
        <v>185</v>
      </c>
      <c r="F492" t="s">
        <v>185</v>
      </c>
      <c r="G492">
        <v>1</v>
      </c>
      <c r="H492">
        <v>-3728.53</v>
      </c>
      <c r="I492" t="s">
        <v>530</v>
      </c>
      <c r="J492" t="s">
        <v>441</v>
      </c>
      <c r="K492" t="s">
        <v>441</v>
      </c>
      <c r="L492" t="s">
        <v>441</v>
      </c>
      <c r="M492" t="s">
        <v>605</v>
      </c>
      <c r="N492" t="s">
        <v>573</v>
      </c>
      <c r="O492" t="s">
        <v>412</v>
      </c>
      <c r="P492" t="s">
        <v>502</v>
      </c>
      <c r="Q492" t="s">
        <v>615</v>
      </c>
      <c r="R492" t="s">
        <v>604</v>
      </c>
      <c r="S492" t="s">
        <v>616</v>
      </c>
      <c r="T492" t="s">
        <v>563</v>
      </c>
      <c r="U492" t="s">
        <v>560</v>
      </c>
      <c r="V492">
        <v>7</v>
      </c>
      <c r="X492" t="str">
        <f t="shared" si="14"/>
        <v>08 Youth Ed</v>
      </c>
      <c r="Y492" s="5">
        <f t="shared" si="15"/>
        <v>45</v>
      </c>
    </row>
    <row r="493" spans="1:25" x14ac:dyDescent="0.25">
      <c r="A493">
        <v>2024</v>
      </c>
      <c r="B493" t="s">
        <v>619</v>
      </c>
      <c r="C493" t="s">
        <v>26</v>
      </c>
      <c r="D493" t="s">
        <v>268</v>
      </c>
      <c r="E493" t="s">
        <v>186</v>
      </c>
      <c r="F493" t="s">
        <v>186</v>
      </c>
      <c r="G493">
        <v>1</v>
      </c>
      <c r="H493">
        <v>-48739</v>
      </c>
      <c r="I493" t="s">
        <v>530</v>
      </c>
      <c r="J493" t="s">
        <v>441</v>
      </c>
      <c r="K493" t="s">
        <v>441</v>
      </c>
      <c r="L493" t="s">
        <v>441</v>
      </c>
      <c r="M493" t="s">
        <v>605</v>
      </c>
      <c r="N493" t="s">
        <v>573</v>
      </c>
      <c r="O493" t="s">
        <v>412</v>
      </c>
      <c r="P493" t="s">
        <v>502</v>
      </c>
      <c r="Q493" t="s">
        <v>615</v>
      </c>
      <c r="R493" t="s">
        <v>604</v>
      </c>
      <c r="S493" t="s">
        <v>575</v>
      </c>
      <c r="T493" t="s">
        <v>563</v>
      </c>
      <c r="U493" t="s">
        <v>560</v>
      </c>
      <c r="V493">
        <v>7</v>
      </c>
      <c r="X493" t="str">
        <f t="shared" si="14"/>
        <v>08 Youth Ed</v>
      </c>
      <c r="Y493" s="5">
        <f t="shared" si="15"/>
        <v>45</v>
      </c>
    </row>
    <row r="494" spans="1:25" x14ac:dyDescent="0.25">
      <c r="A494">
        <v>2024</v>
      </c>
      <c r="B494" t="s">
        <v>619</v>
      </c>
      <c r="C494" t="s">
        <v>26</v>
      </c>
      <c r="D494" t="s">
        <v>269</v>
      </c>
      <c r="E494" t="s">
        <v>270</v>
      </c>
      <c r="F494" t="s">
        <v>270</v>
      </c>
      <c r="G494">
        <v>1</v>
      </c>
      <c r="H494">
        <v>0</v>
      </c>
      <c r="I494" t="s">
        <v>530</v>
      </c>
      <c r="J494" t="s">
        <v>441</v>
      </c>
      <c r="K494" t="s">
        <v>441</v>
      </c>
      <c r="L494" t="s">
        <v>441</v>
      </c>
      <c r="M494" t="s">
        <v>605</v>
      </c>
      <c r="N494" t="s">
        <v>573</v>
      </c>
      <c r="O494" t="s">
        <v>412</v>
      </c>
      <c r="P494" t="s">
        <v>502</v>
      </c>
      <c r="Q494" t="s">
        <v>615</v>
      </c>
      <c r="R494" t="s">
        <v>604</v>
      </c>
      <c r="S494" t="s">
        <v>616</v>
      </c>
      <c r="T494" t="s">
        <v>563</v>
      </c>
      <c r="U494" t="s">
        <v>560</v>
      </c>
      <c r="V494">
        <v>7</v>
      </c>
      <c r="X494" t="str">
        <f t="shared" si="14"/>
        <v>08 Youth Ed</v>
      </c>
      <c r="Y494" s="5">
        <f t="shared" si="15"/>
        <v>45</v>
      </c>
    </row>
    <row r="495" spans="1:25" x14ac:dyDescent="0.25">
      <c r="A495">
        <v>2024</v>
      </c>
      <c r="B495" t="s">
        <v>619</v>
      </c>
      <c r="C495" t="s">
        <v>26</v>
      </c>
      <c r="D495" t="s">
        <v>271</v>
      </c>
      <c r="E495" t="s">
        <v>272</v>
      </c>
      <c r="F495" t="s">
        <v>272</v>
      </c>
      <c r="G495">
        <v>1</v>
      </c>
      <c r="H495">
        <v>-1949.56</v>
      </c>
      <c r="I495" t="s">
        <v>530</v>
      </c>
      <c r="J495" t="s">
        <v>441</v>
      </c>
      <c r="K495" t="s">
        <v>441</v>
      </c>
      <c r="L495" t="s">
        <v>441</v>
      </c>
      <c r="M495" t="s">
        <v>605</v>
      </c>
      <c r="N495" t="s">
        <v>573</v>
      </c>
      <c r="O495" t="s">
        <v>412</v>
      </c>
      <c r="P495" t="s">
        <v>502</v>
      </c>
      <c r="Q495" t="s">
        <v>615</v>
      </c>
      <c r="R495" t="s">
        <v>604</v>
      </c>
      <c r="S495" t="s">
        <v>616</v>
      </c>
      <c r="T495" t="s">
        <v>563</v>
      </c>
      <c r="U495" t="s">
        <v>560</v>
      </c>
      <c r="V495">
        <v>7</v>
      </c>
      <c r="X495" t="str">
        <f t="shared" si="14"/>
        <v>08 Youth Ed</v>
      </c>
      <c r="Y495" s="5">
        <f t="shared" si="15"/>
        <v>45</v>
      </c>
    </row>
    <row r="496" spans="1:25" x14ac:dyDescent="0.25">
      <c r="A496">
        <v>2024</v>
      </c>
      <c r="B496" t="s">
        <v>619</v>
      </c>
      <c r="C496" t="s">
        <v>26</v>
      </c>
      <c r="D496" t="s">
        <v>273</v>
      </c>
      <c r="E496" t="s">
        <v>187</v>
      </c>
      <c r="F496" t="s">
        <v>635</v>
      </c>
      <c r="G496">
        <v>0.93548387096774199</v>
      </c>
      <c r="H496">
        <v>-1000</v>
      </c>
      <c r="I496" t="s">
        <v>530</v>
      </c>
      <c r="J496" t="s">
        <v>441</v>
      </c>
      <c r="K496" t="s">
        <v>441</v>
      </c>
      <c r="L496" t="s">
        <v>441</v>
      </c>
      <c r="M496" t="s">
        <v>605</v>
      </c>
      <c r="N496" t="s">
        <v>573</v>
      </c>
      <c r="O496" t="s">
        <v>425</v>
      </c>
      <c r="P496" t="s">
        <v>473</v>
      </c>
      <c r="Q496" t="s">
        <v>615</v>
      </c>
      <c r="R496" t="s">
        <v>604</v>
      </c>
      <c r="S496" t="s">
        <v>616</v>
      </c>
      <c r="T496" t="s">
        <v>563</v>
      </c>
      <c r="U496" t="s">
        <v>560</v>
      </c>
      <c r="V496">
        <v>7</v>
      </c>
      <c r="X496" t="str">
        <f t="shared" si="14"/>
        <v>08 Youth Ed</v>
      </c>
      <c r="Y496" s="5">
        <f t="shared" si="15"/>
        <v>45</v>
      </c>
    </row>
    <row r="497" spans="1:25" x14ac:dyDescent="0.25">
      <c r="A497">
        <v>2024</v>
      </c>
      <c r="B497" t="s">
        <v>619</v>
      </c>
      <c r="C497" t="s">
        <v>26</v>
      </c>
      <c r="D497" t="s">
        <v>274</v>
      </c>
      <c r="E497" t="s">
        <v>93</v>
      </c>
      <c r="F497" t="s">
        <v>93</v>
      </c>
      <c r="G497">
        <v>1</v>
      </c>
      <c r="H497">
        <v>0</v>
      </c>
      <c r="I497" t="s">
        <v>530</v>
      </c>
      <c r="J497" t="s">
        <v>436</v>
      </c>
      <c r="K497" t="s">
        <v>436</v>
      </c>
      <c r="L497" t="s">
        <v>436</v>
      </c>
      <c r="M497" t="s">
        <v>436</v>
      </c>
      <c r="N497" t="s">
        <v>587</v>
      </c>
      <c r="O497" t="s">
        <v>416</v>
      </c>
      <c r="P497" t="s">
        <v>466</v>
      </c>
      <c r="Q497" t="s">
        <v>506</v>
      </c>
      <c r="R497" t="s">
        <v>558</v>
      </c>
      <c r="S497" t="s">
        <v>616</v>
      </c>
      <c r="T497" t="s">
        <v>563</v>
      </c>
      <c r="U497" t="s">
        <v>560</v>
      </c>
      <c r="V497">
        <v>8</v>
      </c>
      <c r="X497" t="str">
        <f t="shared" si="14"/>
        <v>09 M&amp;B</v>
      </c>
      <c r="Y497" s="5">
        <f t="shared" si="15"/>
        <v>46</v>
      </c>
    </row>
    <row r="498" spans="1:25" x14ac:dyDescent="0.25">
      <c r="A498">
        <v>2024</v>
      </c>
      <c r="B498" t="s">
        <v>619</v>
      </c>
      <c r="C498" t="s">
        <v>26</v>
      </c>
      <c r="D498" t="s">
        <v>275</v>
      </c>
      <c r="E498" t="s">
        <v>94</v>
      </c>
      <c r="F498" t="s">
        <v>94</v>
      </c>
      <c r="G498">
        <v>1</v>
      </c>
      <c r="H498">
        <v>-8000</v>
      </c>
      <c r="I498" t="s">
        <v>530</v>
      </c>
      <c r="J498" t="s">
        <v>436</v>
      </c>
      <c r="K498" t="s">
        <v>436</v>
      </c>
      <c r="L498" t="s">
        <v>436</v>
      </c>
      <c r="M498" t="s">
        <v>436</v>
      </c>
      <c r="N498" t="s">
        <v>587</v>
      </c>
      <c r="O498" t="s">
        <v>416</v>
      </c>
      <c r="P498" t="s">
        <v>466</v>
      </c>
      <c r="Q498" t="s">
        <v>506</v>
      </c>
      <c r="R498" t="s">
        <v>558</v>
      </c>
      <c r="S498" t="s">
        <v>616</v>
      </c>
      <c r="T498" t="s">
        <v>563</v>
      </c>
      <c r="U498" t="s">
        <v>560</v>
      </c>
      <c r="V498">
        <v>8</v>
      </c>
      <c r="X498" t="str">
        <f t="shared" si="14"/>
        <v>09 M&amp;B</v>
      </c>
      <c r="Y498" s="5">
        <f t="shared" si="15"/>
        <v>46</v>
      </c>
    </row>
    <row r="499" spans="1:25" x14ac:dyDescent="0.25">
      <c r="A499">
        <v>2024</v>
      </c>
      <c r="B499" t="s">
        <v>619</v>
      </c>
      <c r="C499" t="s">
        <v>26</v>
      </c>
      <c r="D499" t="s">
        <v>276</v>
      </c>
      <c r="E499" t="s">
        <v>95</v>
      </c>
      <c r="F499" t="s">
        <v>95</v>
      </c>
      <c r="G499">
        <v>1</v>
      </c>
      <c r="H499">
        <v>-16500</v>
      </c>
      <c r="I499" t="s">
        <v>530</v>
      </c>
      <c r="J499" t="s">
        <v>436</v>
      </c>
      <c r="K499" t="s">
        <v>436</v>
      </c>
      <c r="L499" t="s">
        <v>436</v>
      </c>
      <c r="M499" t="s">
        <v>436</v>
      </c>
      <c r="N499" t="s">
        <v>587</v>
      </c>
      <c r="O499" t="s">
        <v>416</v>
      </c>
      <c r="P499" t="s">
        <v>466</v>
      </c>
      <c r="Q499" t="s">
        <v>506</v>
      </c>
      <c r="R499" t="s">
        <v>558</v>
      </c>
      <c r="S499" t="s">
        <v>616</v>
      </c>
      <c r="T499" t="s">
        <v>563</v>
      </c>
      <c r="U499" t="s">
        <v>560</v>
      </c>
      <c r="V499">
        <v>8</v>
      </c>
      <c r="X499" t="str">
        <f t="shared" si="14"/>
        <v>09 M&amp;B</v>
      </c>
      <c r="Y499" s="5">
        <f t="shared" si="15"/>
        <v>46</v>
      </c>
    </row>
    <row r="500" spans="1:25" x14ac:dyDescent="0.25">
      <c r="A500">
        <v>2024</v>
      </c>
      <c r="B500" t="s">
        <v>619</v>
      </c>
      <c r="C500" t="s">
        <v>26</v>
      </c>
      <c r="D500" t="s">
        <v>277</v>
      </c>
      <c r="E500" t="s">
        <v>96</v>
      </c>
      <c r="F500" t="s">
        <v>96</v>
      </c>
      <c r="G500">
        <v>1</v>
      </c>
      <c r="H500">
        <v>-28000</v>
      </c>
      <c r="I500" t="s">
        <v>530</v>
      </c>
      <c r="J500" t="s">
        <v>436</v>
      </c>
      <c r="K500" t="s">
        <v>436</v>
      </c>
      <c r="L500" t="s">
        <v>436</v>
      </c>
      <c r="M500" t="s">
        <v>436</v>
      </c>
      <c r="N500" t="s">
        <v>587</v>
      </c>
      <c r="O500" t="s">
        <v>416</v>
      </c>
      <c r="P500" t="s">
        <v>466</v>
      </c>
      <c r="Q500" t="s">
        <v>506</v>
      </c>
      <c r="R500" t="s">
        <v>558</v>
      </c>
      <c r="S500" t="s">
        <v>616</v>
      </c>
      <c r="T500" t="s">
        <v>563</v>
      </c>
      <c r="U500" t="s">
        <v>560</v>
      </c>
      <c r="V500">
        <v>8</v>
      </c>
      <c r="X500" t="str">
        <f t="shared" si="14"/>
        <v>09 M&amp;B</v>
      </c>
      <c r="Y500" s="5">
        <f t="shared" si="15"/>
        <v>46</v>
      </c>
    </row>
    <row r="501" spans="1:25" x14ac:dyDescent="0.25">
      <c r="A501">
        <v>2024</v>
      </c>
      <c r="B501" t="s">
        <v>619</v>
      </c>
      <c r="C501" t="s">
        <v>26</v>
      </c>
      <c r="D501" t="s">
        <v>278</v>
      </c>
      <c r="E501" t="s">
        <v>97</v>
      </c>
      <c r="F501" t="s">
        <v>97</v>
      </c>
      <c r="G501">
        <v>1</v>
      </c>
      <c r="H501">
        <v>-1600</v>
      </c>
      <c r="I501" t="s">
        <v>530</v>
      </c>
      <c r="J501" t="s">
        <v>436</v>
      </c>
      <c r="K501" t="s">
        <v>436</v>
      </c>
      <c r="L501" t="s">
        <v>436</v>
      </c>
      <c r="M501" t="s">
        <v>436</v>
      </c>
      <c r="N501" t="s">
        <v>587</v>
      </c>
      <c r="O501" t="s">
        <v>425</v>
      </c>
      <c r="P501" t="s">
        <v>473</v>
      </c>
      <c r="Q501" t="s">
        <v>615</v>
      </c>
      <c r="R501" t="s">
        <v>558</v>
      </c>
      <c r="S501" t="s">
        <v>616</v>
      </c>
      <c r="T501" t="s">
        <v>563</v>
      </c>
      <c r="U501" t="s">
        <v>560</v>
      </c>
      <c r="V501">
        <v>8</v>
      </c>
      <c r="X501" t="str">
        <f t="shared" si="14"/>
        <v>09 M&amp;B</v>
      </c>
      <c r="Y501" s="5">
        <f t="shared" si="15"/>
        <v>46</v>
      </c>
    </row>
    <row r="502" spans="1:25" x14ac:dyDescent="0.25">
      <c r="A502">
        <v>2024</v>
      </c>
      <c r="B502" t="s">
        <v>619</v>
      </c>
      <c r="C502" t="s">
        <v>26</v>
      </c>
      <c r="D502" t="s">
        <v>279</v>
      </c>
      <c r="E502" t="s">
        <v>98</v>
      </c>
      <c r="F502" t="s">
        <v>98</v>
      </c>
      <c r="G502">
        <v>1</v>
      </c>
      <c r="H502">
        <v>-1600</v>
      </c>
      <c r="I502" t="s">
        <v>530</v>
      </c>
      <c r="J502" t="s">
        <v>436</v>
      </c>
      <c r="K502" t="s">
        <v>436</v>
      </c>
      <c r="L502" t="s">
        <v>436</v>
      </c>
      <c r="M502" t="s">
        <v>436</v>
      </c>
      <c r="N502" t="s">
        <v>587</v>
      </c>
      <c r="O502" t="s">
        <v>425</v>
      </c>
      <c r="P502" t="s">
        <v>473</v>
      </c>
      <c r="Q502" t="s">
        <v>615</v>
      </c>
      <c r="R502" t="s">
        <v>558</v>
      </c>
      <c r="S502" t="s">
        <v>616</v>
      </c>
      <c r="T502" t="s">
        <v>563</v>
      </c>
      <c r="U502" t="s">
        <v>560</v>
      </c>
      <c r="V502">
        <v>8</v>
      </c>
      <c r="X502" t="str">
        <f t="shared" si="14"/>
        <v>09 M&amp;B</v>
      </c>
      <c r="Y502" s="5">
        <f t="shared" si="15"/>
        <v>46</v>
      </c>
    </row>
    <row r="503" spans="1:25" x14ac:dyDescent="0.25">
      <c r="A503">
        <v>2024</v>
      </c>
      <c r="B503" t="s">
        <v>619</v>
      </c>
      <c r="C503" t="s">
        <v>26</v>
      </c>
      <c r="D503" t="s">
        <v>280</v>
      </c>
      <c r="E503" t="s">
        <v>99</v>
      </c>
      <c r="F503" t="s">
        <v>99</v>
      </c>
      <c r="G503">
        <v>1</v>
      </c>
      <c r="H503">
        <v>-6000</v>
      </c>
      <c r="I503" t="s">
        <v>530</v>
      </c>
      <c r="J503" t="s">
        <v>436</v>
      </c>
      <c r="K503" t="s">
        <v>436</v>
      </c>
      <c r="L503" t="s">
        <v>436</v>
      </c>
      <c r="M503" t="s">
        <v>436</v>
      </c>
      <c r="N503" t="s">
        <v>587</v>
      </c>
      <c r="O503" t="s">
        <v>416</v>
      </c>
      <c r="P503" t="s">
        <v>466</v>
      </c>
      <c r="Q503" t="s">
        <v>506</v>
      </c>
      <c r="R503" t="s">
        <v>558</v>
      </c>
      <c r="S503" t="s">
        <v>616</v>
      </c>
      <c r="T503" t="s">
        <v>563</v>
      </c>
      <c r="U503" t="s">
        <v>560</v>
      </c>
      <c r="V503">
        <v>8</v>
      </c>
      <c r="X503" t="str">
        <f t="shared" si="14"/>
        <v>09 M&amp;B</v>
      </c>
      <c r="Y503" s="5">
        <f t="shared" si="15"/>
        <v>46</v>
      </c>
    </row>
    <row r="504" spans="1:25" x14ac:dyDescent="0.25">
      <c r="A504">
        <v>2024</v>
      </c>
      <c r="B504" t="s">
        <v>619</v>
      </c>
      <c r="C504" t="s">
        <v>26</v>
      </c>
      <c r="D504" t="s">
        <v>281</v>
      </c>
      <c r="E504" t="s">
        <v>100</v>
      </c>
      <c r="F504" t="s">
        <v>100</v>
      </c>
      <c r="G504">
        <v>1</v>
      </c>
      <c r="H504">
        <v>-7500</v>
      </c>
      <c r="I504" t="s">
        <v>530</v>
      </c>
      <c r="J504" t="s">
        <v>436</v>
      </c>
      <c r="K504" t="s">
        <v>436</v>
      </c>
      <c r="L504" t="s">
        <v>436</v>
      </c>
      <c r="M504" t="s">
        <v>436</v>
      </c>
      <c r="N504" t="s">
        <v>587</v>
      </c>
      <c r="O504" t="s">
        <v>416</v>
      </c>
      <c r="P504" t="s">
        <v>466</v>
      </c>
      <c r="Q504" t="s">
        <v>506</v>
      </c>
      <c r="R504" t="s">
        <v>558</v>
      </c>
      <c r="S504" t="s">
        <v>616</v>
      </c>
      <c r="T504" t="s">
        <v>563</v>
      </c>
      <c r="U504" t="s">
        <v>560</v>
      </c>
      <c r="V504">
        <v>8</v>
      </c>
      <c r="X504" t="str">
        <f t="shared" si="14"/>
        <v>09 M&amp;B</v>
      </c>
      <c r="Y504" s="5">
        <f t="shared" si="15"/>
        <v>46</v>
      </c>
    </row>
    <row r="505" spans="1:25" x14ac:dyDescent="0.25">
      <c r="A505">
        <v>2024</v>
      </c>
      <c r="B505" t="s">
        <v>619</v>
      </c>
      <c r="C505" t="s">
        <v>26</v>
      </c>
      <c r="D505" t="s">
        <v>282</v>
      </c>
      <c r="E505" t="s">
        <v>102</v>
      </c>
      <c r="F505" t="s">
        <v>102</v>
      </c>
      <c r="G505">
        <v>1</v>
      </c>
      <c r="H505">
        <v>-35000</v>
      </c>
      <c r="I505" t="s">
        <v>530</v>
      </c>
      <c r="J505" t="s">
        <v>436</v>
      </c>
      <c r="K505" t="s">
        <v>436</v>
      </c>
      <c r="L505" t="s">
        <v>436</v>
      </c>
      <c r="M505" t="s">
        <v>436</v>
      </c>
      <c r="N505" t="s">
        <v>587</v>
      </c>
      <c r="O505" t="s">
        <v>423</v>
      </c>
      <c r="P505" t="s">
        <v>466</v>
      </c>
      <c r="Q505" t="s">
        <v>506</v>
      </c>
      <c r="R505" t="s">
        <v>558</v>
      </c>
      <c r="S505" t="s">
        <v>616</v>
      </c>
      <c r="T505" t="s">
        <v>563</v>
      </c>
      <c r="U505" t="s">
        <v>560</v>
      </c>
      <c r="V505">
        <v>8</v>
      </c>
      <c r="X505" t="str">
        <f t="shared" si="14"/>
        <v>09 M&amp;B</v>
      </c>
      <c r="Y505" s="5">
        <f t="shared" si="15"/>
        <v>46</v>
      </c>
    </row>
    <row r="506" spans="1:25" x14ac:dyDescent="0.25">
      <c r="A506">
        <v>2024</v>
      </c>
      <c r="B506" t="s">
        <v>619</v>
      </c>
      <c r="C506" t="s">
        <v>26</v>
      </c>
      <c r="D506" t="s">
        <v>283</v>
      </c>
      <c r="E506" t="s">
        <v>101</v>
      </c>
      <c r="F506" t="s">
        <v>101</v>
      </c>
      <c r="G506">
        <v>1</v>
      </c>
      <c r="H506">
        <v>-10000</v>
      </c>
      <c r="I506" t="s">
        <v>530</v>
      </c>
      <c r="J506" t="s">
        <v>436</v>
      </c>
      <c r="K506" t="s">
        <v>436</v>
      </c>
      <c r="L506" t="s">
        <v>436</v>
      </c>
      <c r="M506" t="s">
        <v>436</v>
      </c>
      <c r="N506" t="s">
        <v>587</v>
      </c>
      <c r="O506" t="s">
        <v>414</v>
      </c>
      <c r="P506" t="s">
        <v>466</v>
      </c>
      <c r="Q506" t="s">
        <v>506</v>
      </c>
      <c r="R506" t="s">
        <v>558</v>
      </c>
      <c r="S506" t="s">
        <v>616</v>
      </c>
      <c r="T506" t="s">
        <v>559</v>
      </c>
      <c r="U506" t="s">
        <v>560</v>
      </c>
      <c r="V506">
        <v>8</v>
      </c>
      <c r="X506" t="str">
        <f t="shared" si="14"/>
        <v>09 M&amp;B</v>
      </c>
      <c r="Y506" s="5">
        <f t="shared" si="15"/>
        <v>46</v>
      </c>
    </row>
    <row r="507" spans="1:25" x14ac:dyDescent="0.25">
      <c r="A507">
        <v>2024</v>
      </c>
      <c r="B507" t="s">
        <v>619</v>
      </c>
      <c r="C507" t="s">
        <v>26</v>
      </c>
      <c r="D507" t="s">
        <v>284</v>
      </c>
      <c r="E507" t="s">
        <v>75</v>
      </c>
      <c r="F507" t="s">
        <v>75</v>
      </c>
      <c r="G507">
        <v>1</v>
      </c>
      <c r="H507">
        <v>0</v>
      </c>
      <c r="I507" t="s">
        <v>530</v>
      </c>
      <c r="J507" t="s">
        <v>433</v>
      </c>
      <c r="K507" t="s">
        <v>433</v>
      </c>
      <c r="L507" t="s">
        <v>433</v>
      </c>
      <c r="M507" t="s">
        <v>586</v>
      </c>
      <c r="N507" t="s">
        <v>587</v>
      </c>
      <c r="O507" t="s">
        <v>416</v>
      </c>
      <c r="P507" t="s">
        <v>466</v>
      </c>
      <c r="Q507" t="s">
        <v>506</v>
      </c>
      <c r="R507" t="s">
        <v>558</v>
      </c>
      <c r="S507" t="s">
        <v>616</v>
      </c>
      <c r="T507" t="s">
        <v>563</v>
      </c>
      <c r="U507" t="s">
        <v>560</v>
      </c>
      <c r="V507">
        <v>9</v>
      </c>
      <c r="X507" t="str">
        <f t="shared" si="14"/>
        <v>10 Covenant Fund</v>
      </c>
      <c r="Y507" s="5">
        <f t="shared" si="15"/>
        <v>47</v>
      </c>
    </row>
    <row r="508" spans="1:25" x14ac:dyDescent="0.25">
      <c r="A508">
        <v>2024</v>
      </c>
      <c r="B508" t="s">
        <v>619</v>
      </c>
      <c r="C508" t="s">
        <v>26</v>
      </c>
      <c r="D508" t="s">
        <v>285</v>
      </c>
      <c r="E508" t="s">
        <v>443</v>
      </c>
      <c r="F508" t="s">
        <v>443</v>
      </c>
      <c r="G508">
        <v>1</v>
      </c>
      <c r="H508">
        <v>0</v>
      </c>
      <c r="I508" t="s">
        <v>530</v>
      </c>
      <c r="J508" t="s">
        <v>433</v>
      </c>
      <c r="K508" t="s">
        <v>433</v>
      </c>
      <c r="L508" t="s">
        <v>433</v>
      </c>
      <c r="M508" t="s">
        <v>586</v>
      </c>
      <c r="N508" t="s">
        <v>587</v>
      </c>
      <c r="O508" t="s">
        <v>416</v>
      </c>
      <c r="P508" t="s">
        <v>466</v>
      </c>
      <c r="Q508" t="s">
        <v>506</v>
      </c>
      <c r="R508" t="s">
        <v>558</v>
      </c>
      <c r="S508" t="s">
        <v>616</v>
      </c>
      <c r="T508" t="s">
        <v>563</v>
      </c>
      <c r="U508" t="s">
        <v>560</v>
      </c>
      <c r="V508">
        <v>9</v>
      </c>
      <c r="X508" t="str">
        <f t="shared" si="14"/>
        <v>10 Covenant Fund</v>
      </c>
      <c r="Y508" s="5">
        <f t="shared" si="15"/>
        <v>47</v>
      </c>
    </row>
    <row r="509" spans="1:25" x14ac:dyDescent="0.25">
      <c r="A509">
        <v>2024</v>
      </c>
      <c r="B509" t="s">
        <v>619</v>
      </c>
      <c r="C509" t="s">
        <v>26</v>
      </c>
      <c r="D509" t="s">
        <v>286</v>
      </c>
      <c r="E509" t="s">
        <v>76</v>
      </c>
      <c r="F509" t="s">
        <v>76</v>
      </c>
      <c r="G509">
        <v>1</v>
      </c>
      <c r="H509">
        <v>-200</v>
      </c>
      <c r="I509" t="s">
        <v>530</v>
      </c>
      <c r="J509" t="s">
        <v>433</v>
      </c>
      <c r="K509" t="s">
        <v>433</v>
      </c>
      <c r="L509" t="s">
        <v>433</v>
      </c>
      <c r="M509" t="s">
        <v>586</v>
      </c>
      <c r="N509" t="s">
        <v>587</v>
      </c>
      <c r="O509" t="s">
        <v>416</v>
      </c>
      <c r="P509" t="s">
        <v>466</v>
      </c>
      <c r="Q509" t="s">
        <v>506</v>
      </c>
      <c r="R509" t="s">
        <v>558</v>
      </c>
      <c r="S509" t="s">
        <v>616</v>
      </c>
      <c r="T509" t="s">
        <v>563</v>
      </c>
      <c r="U509" t="s">
        <v>560</v>
      </c>
      <c r="V509">
        <v>9</v>
      </c>
      <c r="X509" t="str">
        <f t="shared" si="14"/>
        <v>10 Covenant Fund</v>
      </c>
      <c r="Y509" s="5">
        <f t="shared" si="15"/>
        <v>47</v>
      </c>
    </row>
    <row r="510" spans="1:25" x14ac:dyDescent="0.25">
      <c r="A510">
        <v>2024</v>
      </c>
      <c r="B510" t="s">
        <v>619</v>
      </c>
      <c r="C510" t="s">
        <v>26</v>
      </c>
      <c r="D510" t="s">
        <v>287</v>
      </c>
      <c r="E510" t="s">
        <v>288</v>
      </c>
      <c r="F510" t="s">
        <v>288</v>
      </c>
      <c r="G510">
        <v>1</v>
      </c>
      <c r="H510">
        <v>0</v>
      </c>
      <c r="I510" t="s">
        <v>530</v>
      </c>
      <c r="J510" t="s">
        <v>433</v>
      </c>
      <c r="K510" t="s">
        <v>433</v>
      </c>
      <c r="L510" t="s">
        <v>433</v>
      </c>
      <c r="M510" t="s">
        <v>586</v>
      </c>
      <c r="N510" t="s">
        <v>587</v>
      </c>
      <c r="O510" t="s">
        <v>416</v>
      </c>
      <c r="P510" t="s">
        <v>466</v>
      </c>
      <c r="Q510" t="s">
        <v>506</v>
      </c>
      <c r="R510" t="s">
        <v>558</v>
      </c>
      <c r="S510" t="s">
        <v>616</v>
      </c>
      <c r="T510" t="s">
        <v>563</v>
      </c>
      <c r="U510" t="s">
        <v>560</v>
      </c>
      <c r="V510">
        <v>9</v>
      </c>
      <c r="X510" t="str">
        <f t="shared" si="14"/>
        <v>10 Covenant Fund</v>
      </c>
      <c r="Y510" s="5">
        <f t="shared" si="15"/>
        <v>47</v>
      </c>
    </row>
    <row r="511" spans="1:25" x14ac:dyDescent="0.25">
      <c r="A511">
        <v>2024</v>
      </c>
      <c r="B511" t="s">
        <v>619</v>
      </c>
      <c r="C511" t="s">
        <v>26</v>
      </c>
      <c r="D511" t="s">
        <v>289</v>
      </c>
      <c r="E511" t="s">
        <v>107</v>
      </c>
      <c r="F511" t="s">
        <v>107</v>
      </c>
      <c r="G511">
        <v>1</v>
      </c>
      <c r="H511">
        <v>-10000</v>
      </c>
      <c r="I511" t="s">
        <v>530</v>
      </c>
      <c r="J511" t="s">
        <v>433</v>
      </c>
      <c r="K511" t="s">
        <v>433</v>
      </c>
      <c r="L511" t="s">
        <v>433</v>
      </c>
      <c r="M511" t="s">
        <v>591</v>
      </c>
      <c r="N511" t="s">
        <v>587</v>
      </c>
      <c r="O511" t="s">
        <v>416</v>
      </c>
      <c r="P511" t="s">
        <v>466</v>
      </c>
      <c r="Q511" t="s">
        <v>506</v>
      </c>
      <c r="R511" t="s">
        <v>558</v>
      </c>
      <c r="S511" t="s">
        <v>616</v>
      </c>
      <c r="T511" t="s">
        <v>563</v>
      </c>
      <c r="U511" t="s">
        <v>560</v>
      </c>
      <c r="V511">
        <v>9</v>
      </c>
      <c r="X511" t="str">
        <f t="shared" si="14"/>
        <v>10 Covenant Fund</v>
      </c>
      <c r="Y511" s="5">
        <f t="shared" si="15"/>
        <v>47</v>
      </c>
    </row>
    <row r="512" spans="1:25" x14ac:dyDescent="0.25">
      <c r="A512">
        <v>2024</v>
      </c>
      <c r="B512" t="s">
        <v>619</v>
      </c>
      <c r="C512" t="s">
        <v>26</v>
      </c>
      <c r="D512" t="s">
        <v>290</v>
      </c>
      <c r="E512" t="s">
        <v>108</v>
      </c>
      <c r="F512" t="s">
        <v>108</v>
      </c>
      <c r="G512">
        <v>1</v>
      </c>
      <c r="H512">
        <v>-200</v>
      </c>
      <c r="I512" t="s">
        <v>530</v>
      </c>
      <c r="J512" t="s">
        <v>433</v>
      </c>
      <c r="K512" t="s">
        <v>433</v>
      </c>
      <c r="L512" t="s">
        <v>433</v>
      </c>
      <c r="M512" t="s">
        <v>591</v>
      </c>
      <c r="N512" t="s">
        <v>587</v>
      </c>
      <c r="O512" t="s">
        <v>416</v>
      </c>
      <c r="P512" t="s">
        <v>466</v>
      </c>
      <c r="Q512" t="s">
        <v>506</v>
      </c>
      <c r="R512" t="s">
        <v>558</v>
      </c>
      <c r="S512" t="s">
        <v>616</v>
      </c>
      <c r="T512" t="s">
        <v>563</v>
      </c>
      <c r="U512" t="s">
        <v>560</v>
      </c>
      <c r="V512">
        <v>9</v>
      </c>
      <c r="X512" t="str">
        <f t="shared" si="14"/>
        <v>10 Covenant Fund</v>
      </c>
      <c r="Y512" s="5">
        <f t="shared" si="15"/>
        <v>47</v>
      </c>
    </row>
    <row r="513" spans="1:25" x14ac:dyDescent="0.25">
      <c r="A513">
        <v>2024</v>
      </c>
      <c r="B513" t="s">
        <v>619</v>
      </c>
      <c r="C513" t="s">
        <v>26</v>
      </c>
      <c r="D513" t="s">
        <v>291</v>
      </c>
      <c r="E513" t="s">
        <v>292</v>
      </c>
      <c r="F513" t="s">
        <v>292</v>
      </c>
      <c r="G513">
        <v>1</v>
      </c>
      <c r="H513">
        <v>-1500</v>
      </c>
      <c r="I513" t="s">
        <v>530</v>
      </c>
      <c r="J513" t="s">
        <v>433</v>
      </c>
      <c r="K513" t="s">
        <v>433</v>
      </c>
      <c r="L513" t="s">
        <v>433</v>
      </c>
      <c r="M513" t="s">
        <v>591</v>
      </c>
      <c r="N513" t="s">
        <v>587</v>
      </c>
      <c r="O513" t="s">
        <v>416</v>
      </c>
      <c r="P513" t="s">
        <v>466</v>
      </c>
      <c r="Q513" t="s">
        <v>506</v>
      </c>
      <c r="R513" t="s">
        <v>558</v>
      </c>
      <c r="S513" t="s">
        <v>616</v>
      </c>
      <c r="T513" t="s">
        <v>563</v>
      </c>
      <c r="U513" t="s">
        <v>560</v>
      </c>
      <c r="V513">
        <v>9</v>
      </c>
      <c r="X513" t="str">
        <f t="shared" si="14"/>
        <v>10 Covenant Fund</v>
      </c>
      <c r="Y513" s="5">
        <f t="shared" si="15"/>
        <v>47</v>
      </c>
    </row>
    <row r="514" spans="1:25" x14ac:dyDescent="0.25">
      <c r="A514">
        <v>2024</v>
      </c>
      <c r="B514" t="s">
        <v>619</v>
      </c>
      <c r="C514" t="s">
        <v>26</v>
      </c>
      <c r="D514" t="s">
        <v>293</v>
      </c>
      <c r="E514" t="s">
        <v>453</v>
      </c>
      <c r="F514" t="s">
        <v>453</v>
      </c>
      <c r="G514">
        <v>1</v>
      </c>
      <c r="H514">
        <v>-700</v>
      </c>
      <c r="I514" t="s">
        <v>530</v>
      </c>
      <c r="J514" t="s">
        <v>433</v>
      </c>
      <c r="K514" t="s">
        <v>433</v>
      </c>
      <c r="L514" t="s">
        <v>433</v>
      </c>
      <c r="M514" t="s">
        <v>591</v>
      </c>
      <c r="N514" t="s">
        <v>587</v>
      </c>
      <c r="O514" t="s">
        <v>416</v>
      </c>
      <c r="P514" t="s">
        <v>466</v>
      </c>
      <c r="Q514" t="s">
        <v>506</v>
      </c>
      <c r="R514" t="s">
        <v>558</v>
      </c>
      <c r="S514" t="s">
        <v>616</v>
      </c>
      <c r="T514" t="s">
        <v>563</v>
      </c>
      <c r="U514" t="s">
        <v>560</v>
      </c>
      <c r="V514">
        <v>9</v>
      </c>
      <c r="X514" t="str">
        <f t="shared" si="14"/>
        <v>10 Covenant Fund</v>
      </c>
      <c r="Y514" s="5">
        <f t="shared" si="15"/>
        <v>47</v>
      </c>
    </row>
    <row r="515" spans="1:25" x14ac:dyDescent="0.25">
      <c r="A515">
        <v>2024</v>
      </c>
      <c r="B515" t="s">
        <v>619</v>
      </c>
      <c r="C515" t="s">
        <v>26</v>
      </c>
      <c r="D515" t="s">
        <v>294</v>
      </c>
      <c r="E515" t="s">
        <v>109</v>
      </c>
      <c r="F515" t="s">
        <v>109</v>
      </c>
      <c r="G515">
        <v>1</v>
      </c>
      <c r="H515">
        <v>-6000</v>
      </c>
      <c r="I515" t="s">
        <v>530</v>
      </c>
      <c r="J515" t="s">
        <v>433</v>
      </c>
      <c r="K515" t="s">
        <v>433</v>
      </c>
      <c r="L515" t="s">
        <v>433</v>
      </c>
      <c r="M515" t="s">
        <v>591</v>
      </c>
      <c r="N515" t="s">
        <v>573</v>
      </c>
      <c r="O515" t="s">
        <v>416</v>
      </c>
      <c r="P515" t="s">
        <v>466</v>
      </c>
      <c r="Q515" t="s">
        <v>506</v>
      </c>
      <c r="R515" t="s">
        <v>592</v>
      </c>
      <c r="S515" t="s">
        <v>575</v>
      </c>
      <c r="T515" t="s">
        <v>563</v>
      </c>
      <c r="U515" t="s">
        <v>560</v>
      </c>
      <c r="V515">
        <v>9</v>
      </c>
      <c r="X515" t="str">
        <f t="shared" ref="X515:X578" si="16">J515</f>
        <v>10 Covenant Fund</v>
      </c>
      <c r="Y515" s="5">
        <f t="shared" ref="Y515:Y578" si="17">IF(X515=X514,Y514,Y514+1)</f>
        <v>47</v>
      </c>
    </row>
    <row r="516" spans="1:25" x14ac:dyDescent="0.25">
      <c r="A516">
        <v>2024</v>
      </c>
      <c r="B516" t="s">
        <v>619</v>
      </c>
      <c r="C516" t="s">
        <v>26</v>
      </c>
      <c r="D516" t="s">
        <v>295</v>
      </c>
      <c r="E516" t="s">
        <v>110</v>
      </c>
      <c r="F516" t="s">
        <v>110</v>
      </c>
      <c r="G516">
        <v>1</v>
      </c>
      <c r="H516">
        <v>0</v>
      </c>
      <c r="I516" t="s">
        <v>530</v>
      </c>
      <c r="J516" t="s">
        <v>433</v>
      </c>
      <c r="K516" t="s">
        <v>433</v>
      </c>
      <c r="L516" t="s">
        <v>433</v>
      </c>
      <c r="M516" t="s">
        <v>591</v>
      </c>
      <c r="N516" t="s">
        <v>573</v>
      </c>
      <c r="O516" t="s">
        <v>416</v>
      </c>
      <c r="P516" t="s">
        <v>466</v>
      </c>
      <c r="Q516" t="s">
        <v>506</v>
      </c>
      <c r="R516" t="s">
        <v>592</v>
      </c>
      <c r="S516" t="s">
        <v>616</v>
      </c>
      <c r="T516" t="s">
        <v>563</v>
      </c>
      <c r="U516" t="s">
        <v>560</v>
      </c>
      <c r="V516">
        <v>9</v>
      </c>
      <c r="X516" t="str">
        <f t="shared" si="16"/>
        <v>10 Covenant Fund</v>
      </c>
      <c r="Y516" s="5">
        <f t="shared" si="17"/>
        <v>47</v>
      </c>
    </row>
    <row r="517" spans="1:25" x14ac:dyDescent="0.25">
      <c r="A517">
        <v>2024</v>
      </c>
      <c r="B517" t="s">
        <v>619</v>
      </c>
      <c r="C517" t="s">
        <v>26</v>
      </c>
      <c r="D517" t="s">
        <v>296</v>
      </c>
      <c r="E517" t="s">
        <v>297</v>
      </c>
      <c r="F517" t="s">
        <v>636</v>
      </c>
      <c r="G517">
        <v>0.86046511627906985</v>
      </c>
      <c r="H517">
        <v>0</v>
      </c>
      <c r="I517" t="s">
        <v>530</v>
      </c>
      <c r="J517" t="s">
        <v>433</v>
      </c>
      <c r="K517" t="s">
        <v>433</v>
      </c>
      <c r="L517" t="s">
        <v>433</v>
      </c>
      <c r="M517" t="s">
        <v>591</v>
      </c>
      <c r="N517" t="s">
        <v>573</v>
      </c>
      <c r="O517" t="s">
        <v>416</v>
      </c>
      <c r="P517" t="s">
        <v>466</v>
      </c>
      <c r="Q517" t="s">
        <v>506</v>
      </c>
      <c r="R517" t="s">
        <v>592</v>
      </c>
      <c r="S517" t="s">
        <v>616</v>
      </c>
      <c r="T517" t="s">
        <v>563</v>
      </c>
      <c r="U517" t="s">
        <v>560</v>
      </c>
      <c r="V517">
        <v>9</v>
      </c>
      <c r="X517" t="str">
        <f t="shared" si="16"/>
        <v>10 Covenant Fund</v>
      </c>
      <c r="Y517" s="5">
        <f t="shared" si="17"/>
        <v>47</v>
      </c>
    </row>
    <row r="518" spans="1:25" x14ac:dyDescent="0.25">
      <c r="A518">
        <v>2024</v>
      </c>
      <c r="B518" t="s">
        <v>619</v>
      </c>
      <c r="C518" t="s">
        <v>26</v>
      </c>
      <c r="D518" t="s">
        <v>298</v>
      </c>
      <c r="E518" t="s">
        <v>463</v>
      </c>
      <c r="F518" t="s">
        <v>463</v>
      </c>
      <c r="G518">
        <v>1</v>
      </c>
      <c r="H518">
        <v>-5000</v>
      </c>
      <c r="I518" t="s">
        <v>530</v>
      </c>
      <c r="J518" t="s">
        <v>429</v>
      </c>
      <c r="K518" t="s">
        <v>429</v>
      </c>
      <c r="L518" t="s">
        <v>429</v>
      </c>
      <c r="M518" t="s">
        <v>429</v>
      </c>
      <c r="N518" t="s">
        <v>577</v>
      </c>
      <c r="O518" t="s">
        <v>461</v>
      </c>
      <c r="P518" t="s">
        <v>502</v>
      </c>
      <c r="Q518" t="s">
        <v>615</v>
      </c>
      <c r="R518" t="s">
        <v>558</v>
      </c>
      <c r="S518" t="s">
        <v>616</v>
      </c>
      <c r="T518" t="s">
        <v>563</v>
      </c>
      <c r="U518" t="s">
        <v>560</v>
      </c>
      <c r="V518">
        <v>10</v>
      </c>
      <c r="X518" t="str">
        <f t="shared" si="16"/>
        <v>11 Adult Ed</v>
      </c>
      <c r="Y518" s="5">
        <f t="shared" si="17"/>
        <v>48</v>
      </c>
    </row>
    <row r="519" spans="1:25" x14ac:dyDescent="0.25">
      <c r="A519">
        <v>2024</v>
      </c>
      <c r="B519" t="s">
        <v>619</v>
      </c>
      <c r="C519" t="s">
        <v>26</v>
      </c>
      <c r="D519" t="s">
        <v>299</v>
      </c>
      <c r="E519" t="s">
        <v>44</v>
      </c>
      <c r="F519" t="s">
        <v>44</v>
      </c>
      <c r="G519">
        <v>1</v>
      </c>
      <c r="H519">
        <v>-200</v>
      </c>
      <c r="I519" t="s">
        <v>530</v>
      </c>
      <c r="J519" t="s">
        <v>429</v>
      </c>
      <c r="K519" t="s">
        <v>429</v>
      </c>
      <c r="L519" t="s">
        <v>429</v>
      </c>
      <c r="M519" t="s">
        <v>429</v>
      </c>
      <c r="N519" t="s">
        <v>577</v>
      </c>
      <c r="O519" t="s">
        <v>412</v>
      </c>
      <c r="P519" t="s">
        <v>502</v>
      </c>
      <c r="Q519" t="s">
        <v>615</v>
      </c>
      <c r="R519" t="s">
        <v>558</v>
      </c>
      <c r="S519" t="s">
        <v>616</v>
      </c>
      <c r="T519" t="s">
        <v>563</v>
      </c>
      <c r="U519" t="s">
        <v>560</v>
      </c>
      <c r="V519">
        <v>10</v>
      </c>
      <c r="X519" t="str">
        <f t="shared" si="16"/>
        <v>11 Adult Ed</v>
      </c>
      <c r="Y519" s="5">
        <f t="shared" si="17"/>
        <v>48</v>
      </c>
    </row>
    <row r="520" spans="1:25" x14ac:dyDescent="0.25">
      <c r="A520">
        <v>2024</v>
      </c>
      <c r="B520" t="s">
        <v>619</v>
      </c>
      <c r="C520" t="s">
        <v>26</v>
      </c>
      <c r="D520" t="s">
        <v>300</v>
      </c>
      <c r="E520" t="s">
        <v>45</v>
      </c>
      <c r="F520" t="s">
        <v>45</v>
      </c>
      <c r="G520">
        <v>1</v>
      </c>
      <c r="H520">
        <v>-150</v>
      </c>
      <c r="I520" t="s">
        <v>530</v>
      </c>
      <c r="J520" t="s">
        <v>429</v>
      </c>
      <c r="K520" t="s">
        <v>429</v>
      </c>
      <c r="L520" t="s">
        <v>429</v>
      </c>
      <c r="M520" t="s">
        <v>429</v>
      </c>
      <c r="N520" t="s">
        <v>577</v>
      </c>
      <c r="O520" t="s">
        <v>412</v>
      </c>
      <c r="P520" t="s">
        <v>502</v>
      </c>
      <c r="Q520" t="s">
        <v>615</v>
      </c>
      <c r="R520" t="s">
        <v>558</v>
      </c>
      <c r="S520" t="s">
        <v>616</v>
      </c>
      <c r="T520" t="s">
        <v>563</v>
      </c>
      <c r="U520" t="s">
        <v>560</v>
      </c>
      <c r="V520">
        <v>10</v>
      </c>
      <c r="X520" t="str">
        <f t="shared" si="16"/>
        <v>11 Adult Ed</v>
      </c>
      <c r="Y520" s="5">
        <f t="shared" si="17"/>
        <v>48</v>
      </c>
    </row>
    <row r="521" spans="1:25" x14ac:dyDescent="0.25">
      <c r="A521">
        <v>2024</v>
      </c>
      <c r="B521" t="s">
        <v>619</v>
      </c>
      <c r="C521" t="s">
        <v>26</v>
      </c>
      <c r="D521" t="s">
        <v>301</v>
      </c>
      <c r="E521" t="s">
        <v>46</v>
      </c>
      <c r="F521" t="s">
        <v>46</v>
      </c>
      <c r="G521">
        <v>1</v>
      </c>
      <c r="H521">
        <v>-450</v>
      </c>
      <c r="I521" t="s">
        <v>530</v>
      </c>
      <c r="J521" t="s">
        <v>429</v>
      </c>
      <c r="K521" t="s">
        <v>429</v>
      </c>
      <c r="L521" t="s">
        <v>429</v>
      </c>
      <c r="M521" t="s">
        <v>429</v>
      </c>
      <c r="N521" t="s">
        <v>577</v>
      </c>
      <c r="O521" t="s">
        <v>412</v>
      </c>
      <c r="P521" t="s">
        <v>502</v>
      </c>
      <c r="Q521" t="s">
        <v>615</v>
      </c>
      <c r="R521" t="s">
        <v>558</v>
      </c>
      <c r="S521" t="s">
        <v>616</v>
      </c>
      <c r="T521" t="s">
        <v>563</v>
      </c>
      <c r="U521" t="s">
        <v>560</v>
      </c>
      <c r="V521">
        <v>10</v>
      </c>
      <c r="X521" t="str">
        <f t="shared" si="16"/>
        <v>11 Adult Ed</v>
      </c>
      <c r="Y521" s="5">
        <f t="shared" si="17"/>
        <v>48</v>
      </c>
    </row>
    <row r="522" spans="1:25" x14ac:dyDescent="0.25">
      <c r="A522">
        <v>2024</v>
      </c>
      <c r="B522" t="s">
        <v>619</v>
      </c>
      <c r="C522" t="s">
        <v>26</v>
      </c>
      <c r="D522" t="s">
        <v>302</v>
      </c>
      <c r="E522" t="s">
        <v>47</v>
      </c>
      <c r="F522" t="s">
        <v>47</v>
      </c>
      <c r="G522">
        <v>1</v>
      </c>
      <c r="H522">
        <v>-150</v>
      </c>
      <c r="I522" t="s">
        <v>530</v>
      </c>
      <c r="J522" t="s">
        <v>429</v>
      </c>
      <c r="K522" t="s">
        <v>429</v>
      </c>
      <c r="L522" t="s">
        <v>429</v>
      </c>
      <c r="M522" t="s">
        <v>429</v>
      </c>
      <c r="N522" t="s">
        <v>577</v>
      </c>
      <c r="O522" t="s">
        <v>412</v>
      </c>
      <c r="P522" t="s">
        <v>502</v>
      </c>
      <c r="Q522" t="s">
        <v>615</v>
      </c>
      <c r="R522" t="s">
        <v>558</v>
      </c>
      <c r="S522" t="s">
        <v>616</v>
      </c>
      <c r="T522" t="s">
        <v>563</v>
      </c>
      <c r="U522" t="s">
        <v>560</v>
      </c>
      <c r="V522">
        <v>10</v>
      </c>
      <c r="X522" t="str">
        <f t="shared" si="16"/>
        <v>11 Adult Ed</v>
      </c>
      <c r="Y522" s="5">
        <f t="shared" si="17"/>
        <v>48</v>
      </c>
    </row>
    <row r="523" spans="1:25" x14ac:dyDescent="0.25">
      <c r="A523">
        <v>2024</v>
      </c>
      <c r="B523" t="s">
        <v>619</v>
      </c>
      <c r="C523" t="s">
        <v>26</v>
      </c>
      <c r="D523" t="s">
        <v>303</v>
      </c>
      <c r="E523" t="s">
        <v>48</v>
      </c>
      <c r="F523" t="s">
        <v>48</v>
      </c>
      <c r="G523">
        <v>1</v>
      </c>
      <c r="H523">
        <v>-800</v>
      </c>
      <c r="I523" t="s">
        <v>530</v>
      </c>
      <c r="J523" t="s">
        <v>429</v>
      </c>
      <c r="K523" t="s">
        <v>429</v>
      </c>
      <c r="L523" t="s">
        <v>429</v>
      </c>
      <c r="M523" t="s">
        <v>429</v>
      </c>
      <c r="N523" t="s">
        <v>577</v>
      </c>
      <c r="O523" t="s">
        <v>412</v>
      </c>
      <c r="P523" t="s">
        <v>502</v>
      </c>
      <c r="Q523" t="s">
        <v>615</v>
      </c>
      <c r="R523" t="s">
        <v>558</v>
      </c>
      <c r="S523" t="s">
        <v>616</v>
      </c>
      <c r="T523" t="s">
        <v>563</v>
      </c>
      <c r="U523" t="s">
        <v>560</v>
      </c>
      <c r="V523">
        <v>10</v>
      </c>
      <c r="X523" t="str">
        <f t="shared" si="16"/>
        <v>11 Adult Ed</v>
      </c>
      <c r="Y523" s="5">
        <f t="shared" si="17"/>
        <v>48</v>
      </c>
    </row>
    <row r="524" spans="1:25" x14ac:dyDescent="0.25">
      <c r="A524">
        <v>2024</v>
      </c>
      <c r="B524" t="s">
        <v>619</v>
      </c>
      <c r="C524" t="s">
        <v>26</v>
      </c>
      <c r="D524" t="s">
        <v>304</v>
      </c>
      <c r="E524" t="s">
        <v>49</v>
      </c>
      <c r="F524" t="s">
        <v>49</v>
      </c>
      <c r="G524">
        <v>1</v>
      </c>
      <c r="H524">
        <v>-150</v>
      </c>
      <c r="I524" t="s">
        <v>530</v>
      </c>
      <c r="J524" t="s">
        <v>429</v>
      </c>
      <c r="K524" t="s">
        <v>429</v>
      </c>
      <c r="L524" t="s">
        <v>429</v>
      </c>
      <c r="M524" t="s">
        <v>429</v>
      </c>
      <c r="N524" t="s">
        <v>577</v>
      </c>
      <c r="O524" t="s">
        <v>412</v>
      </c>
      <c r="P524" t="s">
        <v>502</v>
      </c>
      <c r="Q524" t="s">
        <v>615</v>
      </c>
      <c r="R524" t="s">
        <v>558</v>
      </c>
      <c r="S524" t="s">
        <v>616</v>
      </c>
      <c r="T524" t="s">
        <v>563</v>
      </c>
      <c r="U524" t="s">
        <v>560</v>
      </c>
      <c r="V524">
        <v>10</v>
      </c>
      <c r="X524" t="str">
        <f t="shared" si="16"/>
        <v>11 Adult Ed</v>
      </c>
      <c r="Y524" s="5">
        <f t="shared" si="17"/>
        <v>48</v>
      </c>
    </row>
    <row r="525" spans="1:25" x14ac:dyDescent="0.25">
      <c r="A525">
        <v>2024</v>
      </c>
      <c r="B525" t="s">
        <v>619</v>
      </c>
      <c r="C525" t="s">
        <v>26</v>
      </c>
      <c r="D525" t="s">
        <v>305</v>
      </c>
      <c r="E525" t="s">
        <v>89</v>
      </c>
      <c r="F525" t="s">
        <v>89</v>
      </c>
      <c r="G525">
        <v>1</v>
      </c>
      <c r="H525">
        <v>0</v>
      </c>
      <c r="I525" t="s">
        <v>530</v>
      </c>
      <c r="J525" t="s">
        <v>429</v>
      </c>
      <c r="K525" t="s">
        <v>429</v>
      </c>
      <c r="L525" t="s">
        <v>429</v>
      </c>
      <c r="M525" t="s">
        <v>429</v>
      </c>
      <c r="N525" t="s">
        <v>577</v>
      </c>
      <c r="O525" t="s">
        <v>412</v>
      </c>
      <c r="P525" t="s">
        <v>502</v>
      </c>
      <c r="Q525" t="s">
        <v>615</v>
      </c>
      <c r="R525" t="s">
        <v>558</v>
      </c>
      <c r="S525" t="s">
        <v>616</v>
      </c>
      <c r="T525" t="s">
        <v>563</v>
      </c>
      <c r="U525" t="s">
        <v>560</v>
      </c>
      <c r="V525">
        <v>10</v>
      </c>
      <c r="X525" t="str">
        <f t="shared" si="16"/>
        <v>11 Adult Ed</v>
      </c>
      <c r="Y525" s="5">
        <f t="shared" si="17"/>
        <v>48</v>
      </c>
    </row>
    <row r="526" spans="1:25" x14ac:dyDescent="0.25">
      <c r="A526">
        <v>2024</v>
      </c>
      <c r="B526" t="s">
        <v>619</v>
      </c>
      <c r="C526" t="s">
        <v>26</v>
      </c>
      <c r="D526" t="s">
        <v>306</v>
      </c>
      <c r="E526" t="s">
        <v>90</v>
      </c>
      <c r="F526" t="s">
        <v>90</v>
      </c>
      <c r="G526">
        <v>1</v>
      </c>
      <c r="H526">
        <v>-400</v>
      </c>
      <c r="I526" t="s">
        <v>530</v>
      </c>
      <c r="J526" t="s">
        <v>429</v>
      </c>
      <c r="K526" t="s">
        <v>429</v>
      </c>
      <c r="L526" t="s">
        <v>429</v>
      </c>
      <c r="M526" t="s">
        <v>429</v>
      </c>
      <c r="N526" t="s">
        <v>577</v>
      </c>
      <c r="O526" t="s">
        <v>412</v>
      </c>
      <c r="P526" t="s">
        <v>502</v>
      </c>
      <c r="Q526" t="s">
        <v>615</v>
      </c>
      <c r="R526" t="s">
        <v>558</v>
      </c>
      <c r="S526" t="s">
        <v>616</v>
      </c>
      <c r="T526" t="s">
        <v>563</v>
      </c>
      <c r="U526" t="s">
        <v>560</v>
      </c>
      <c r="V526">
        <v>10</v>
      </c>
      <c r="X526" t="str">
        <f t="shared" si="16"/>
        <v>11 Adult Ed</v>
      </c>
      <c r="Y526" s="5">
        <f t="shared" si="17"/>
        <v>48</v>
      </c>
    </row>
    <row r="527" spans="1:25" x14ac:dyDescent="0.25">
      <c r="A527">
        <v>2024</v>
      </c>
      <c r="B527" t="s">
        <v>619</v>
      </c>
      <c r="C527" t="s">
        <v>26</v>
      </c>
      <c r="D527" t="s">
        <v>307</v>
      </c>
      <c r="E527" t="s">
        <v>91</v>
      </c>
      <c r="F527" t="s">
        <v>91</v>
      </c>
      <c r="G527">
        <v>1</v>
      </c>
      <c r="H527">
        <v>-180</v>
      </c>
      <c r="I527" t="s">
        <v>530</v>
      </c>
      <c r="J527" t="s">
        <v>429</v>
      </c>
      <c r="K527" t="s">
        <v>429</v>
      </c>
      <c r="L527" t="s">
        <v>429</v>
      </c>
      <c r="M527" t="s">
        <v>429</v>
      </c>
      <c r="N527" t="s">
        <v>577</v>
      </c>
      <c r="O527" t="s">
        <v>412</v>
      </c>
      <c r="P527" t="s">
        <v>502</v>
      </c>
      <c r="Q527" t="s">
        <v>615</v>
      </c>
      <c r="R527" t="s">
        <v>558</v>
      </c>
      <c r="S527" t="s">
        <v>616</v>
      </c>
      <c r="T527" t="s">
        <v>563</v>
      </c>
      <c r="U527" t="s">
        <v>560</v>
      </c>
      <c r="V527">
        <v>10</v>
      </c>
      <c r="X527" t="str">
        <f t="shared" si="16"/>
        <v>11 Adult Ed</v>
      </c>
      <c r="Y527" s="5">
        <f t="shared" si="17"/>
        <v>48</v>
      </c>
    </row>
    <row r="528" spans="1:25" x14ac:dyDescent="0.25">
      <c r="A528">
        <v>2024</v>
      </c>
      <c r="B528" t="s">
        <v>619</v>
      </c>
      <c r="C528" t="s">
        <v>26</v>
      </c>
      <c r="D528" t="s">
        <v>308</v>
      </c>
      <c r="E528" t="s">
        <v>92</v>
      </c>
      <c r="F528" t="s">
        <v>92</v>
      </c>
      <c r="G528">
        <v>1</v>
      </c>
      <c r="H528">
        <v>-150</v>
      </c>
      <c r="I528" t="s">
        <v>530</v>
      </c>
      <c r="J528" t="s">
        <v>429</v>
      </c>
      <c r="K528" t="s">
        <v>429</v>
      </c>
      <c r="L528" t="s">
        <v>429</v>
      </c>
      <c r="M528" t="s">
        <v>429</v>
      </c>
      <c r="N528" t="s">
        <v>577</v>
      </c>
      <c r="O528" t="s">
        <v>412</v>
      </c>
      <c r="P528" t="s">
        <v>502</v>
      </c>
      <c r="Q528" t="s">
        <v>615</v>
      </c>
      <c r="R528" t="s">
        <v>558</v>
      </c>
      <c r="S528" t="s">
        <v>616</v>
      </c>
      <c r="T528" t="s">
        <v>563</v>
      </c>
      <c r="U528" t="s">
        <v>560</v>
      </c>
      <c r="V528">
        <v>10</v>
      </c>
      <c r="X528" t="str">
        <f t="shared" si="16"/>
        <v>11 Adult Ed</v>
      </c>
      <c r="Y528" s="5">
        <f t="shared" si="17"/>
        <v>48</v>
      </c>
    </row>
    <row r="529" spans="1:25" x14ac:dyDescent="0.25">
      <c r="A529">
        <v>2024</v>
      </c>
      <c r="B529" t="s">
        <v>619</v>
      </c>
      <c r="C529" t="s">
        <v>26</v>
      </c>
      <c r="D529" t="s">
        <v>309</v>
      </c>
      <c r="E529" t="s">
        <v>53</v>
      </c>
      <c r="F529" t="s">
        <v>53</v>
      </c>
      <c r="G529">
        <v>1</v>
      </c>
      <c r="H529">
        <v>-300</v>
      </c>
      <c r="I529" t="s">
        <v>530</v>
      </c>
      <c r="J529" t="s">
        <v>431</v>
      </c>
      <c r="K529" t="s">
        <v>431</v>
      </c>
      <c r="L529" t="s">
        <v>431</v>
      </c>
      <c r="M529" t="s">
        <v>579</v>
      </c>
      <c r="N529" t="s">
        <v>580</v>
      </c>
      <c r="O529" t="s">
        <v>416</v>
      </c>
      <c r="P529" t="s">
        <v>466</v>
      </c>
      <c r="Q529" t="s">
        <v>505</v>
      </c>
      <c r="R529" t="s">
        <v>558</v>
      </c>
      <c r="S529" t="s">
        <v>616</v>
      </c>
      <c r="T529" t="s">
        <v>559</v>
      </c>
      <c r="U529" t="s">
        <v>560</v>
      </c>
      <c r="V529">
        <v>11</v>
      </c>
      <c r="X529" t="str">
        <f t="shared" si="16"/>
        <v>12 Care &amp; Support</v>
      </c>
      <c r="Y529" s="5">
        <f t="shared" si="17"/>
        <v>49</v>
      </c>
    </row>
    <row r="530" spans="1:25" x14ac:dyDescent="0.25">
      <c r="A530">
        <v>2024</v>
      </c>
      <c r="B530" t="s">
        <v>619</v>
      </c>
      <c r="C530" t="s">
        <v>26</v>
      </c>
      <c r="D530" t="s">
        <v>310</v>
      </c>
      <c r="E530" t="s">
        <v>54</v>
      </c>
      <c r="F530" t="s">
        <v>54</v>
      </c>
      <c r="G530">
        <v>1</v>
      </c>
      <c r="H530">
        <v>-200</v>
      </c>
      <c r="I530" t="s">
        <v>530</v>
      </c>
      <c r="J530" t="s">
        <v>431</v>
      </c>
      <c r="K530" t="s">
        <v>431</v>
      </c>
      <c r="L530" t="s">
        <v>431</v>
      </c>
      <c r="M530" t="s">
        <v>579</v>
      </c>
      <c r="N530" t="s">
        <v>580</v>
      </c>
      <c r="O530" t="s">
        <v>416</v>
      </c>
      <c r="P530" t="s">
        <v>466</v>
      </c>
      <c r="Q530" t="s">
        <v>505</v>
      </c>
      <c r="R530" t="s">
        <v>558</v>
      </c>
      <c r="S530" t="s">
        <v>616</v>
      </c>
      <c r="T530" t="s">
        <v>559</v>
      </c>
      <c r="U530" t="s">
        <v>560</v>
      </c>
      <c r="V530">
        <v>11</v>
      </c>
      <c r="X530" t="str">
        <f t="shared" si="16"/>
        <v>12 Care &amp; Support</v>
      </c>
      <c r="Y530" s="5">
        <f t="shared" si="17"/>
        <v>49</v>
      </c>
    </row>
    <row r="531" spans="1:25" x14ac:dyDescent="0.25">
      <c r="A531">
        <v>2024</v>
      </c>
      <c r="B531" t="s">
        <v>619</v>
      </c>
      <c r="C531" t="s">
        <v>26</v>
      </c>
      <c r="D531" t="s">
        <v>311</v>
      </c>
      <c r="E531" t="s">
        <v>55</v>
      </c>
      <c r="F531" t="s">
        <v>55</v>
      </c>
      <c r="G531">
        <v>1</v>
      </c>
      <c r="H531">
        <v>-500</v>
      </c>
      <c r="I531" t="s">
        <v>530</v>
      </c>
      <c r="J531" t="s">
        <v>431</v>
      </c>
      <c r="K531" t="s">
        <v>431</v>
      </c>
      <c r="L531" t="s">
        <v>431</v>
      </c>
      <c r="M531" t="s">
        <v>579</v>
      </c>
      <c r="N531" t="s">
        <v>580</v>
      </c>
      <c r="O531" t="s">
        <v>416</v>
      </c>
      <c r="P531" t="s">
        <v>466</v>
      </c>
      <c r="Q531" t="s">
        <v>505</v>
      </c>
      <c r="R531" t="s">
        <v>558</v>
      </c>
      <c r="S531" t="s">
        <v>616</v>
      </c>
      <c r="T531" t="s">
        <v>559</v>
      </c>
      <c r="U531" t="s">
        <v>560</v>
      </c>
      <c r="V531">
        <v>11</v>
      </c>
      <c r="X531" t="str">
        <f t="shared" si="16"/>
        <v>12 Care &amp; Support</v>
      </c>
      <c r="Y531" s="5">
        <f t="shared" si="17"/>
        <v>49</v>
      </c>
    </row>
    <row r="532" spans="1:25" x14ac:dyDescent="0.25">
      <c r="A532">
        <v>2024</v>
      </c>
      <c r="B532" t="s">
        <v>619</v>
      </c>
      <c r="C532" t="s">
        <v>26</v>
      </c>
      <c r="D532" t="s">
        <v>312</v>
      </c>
      <c r="E532" t="s">
        <v>56</v>
      </c>
      <c r="F532" t="s">
        <v>56</v>
      </c>
      <c r="G532">
        <v>1</v>
      </c>
      <c r="H532">
        <v>-100</v>
      </c>
      <c r="I532" t="s">
        <v>530</v>
      </c>
      <c r="J532" t="s">
        <v>431</v>
      </c>
      <c r="K532" t="s">
        <v>431</v>
      </c>
      <c r="L532" t="s">
        <v>431</v>
      </c>
      <c r="M532" t="s">
        <v>579</v>
      </c>
      <c r="N532" t="s">
        <v>580</v>
      </c>
      <c r="O532" t="s">
        <v>416</v>
      </c>
      <c r="P532" t="s">
        <v>466</v>
      </c>
      <c r="Q532" t="s">
        <v>505</v>
      </c>
      <c r="R532" t="s">
        <v>558</v>
      </c>
      <c r="S532" t="s">
        <v>616</v>
      </c>
      <c r="T532" t="s">
        <v>559</v>
      </c>
      <c r="U532" t="s">
        <v>560</v>
      </c>
      <c r="V532">
        <v>11</v>
      </c>
      <c r="X532" t="str">
        <f t="shared" si="16"/>
        <v>12 Care &amp; Support</v>
      </c>
      <c r="Y532" s="5">
        <f t="shared" si="17"/>
        <v>49</v>
      </c>
    </row>
    <row r="533" spans="1:25" x14ac:dyDescent="0.25">
      <c r="A533">
        <v>2024</v>
      </c>
      <c r="B533" t="s">
        <v>619</v>
      </c>
      <c r="C533" t="s">
        <v>26</v>
      </c>
      <c r="D533" t="s">
        <v>313</v>
      </c>
      <c r="E533" t="s">
        <v>57</v>
      </c>
      <c r="F533" t="s">
        <v>57</v>
      </c>
      <c r="G533">
        <v>1</v>
      </c>
      <c r="H533">
        <v>-300</v>
      </c>
      <c r="I533" t="s">
        <v>530</v>
      </c>
      <c r="J533" t="s">
        <v>431</v>
      </c>
      <c r="K533" t="s">
        <v>431</v>
      </c>
      <c r="L533" t="s">
        <v>431</v>
      </c>
      <c r="M533" t="s">
        <v>579</v>
      </c>
      <c r="N533" t="s">
        <v>580</v>
      </c>
      <c r="O533" t="s">
        <v>416</v>
      </c>
      <c r="P533" t="s">
        <v>466</v>
      </c>
      <c r="Q533" t="s">
        <v>505</v>
      </c>
      <c r="R533" t="s">
        <v>558</v>
      </c>
      <c r="S533" t="s">
        <v>616</v>
      </c>
      <c r="T533" t="s">
        <v>559</v>
      </c>
      <c r="U533" t="s">
        <v>560</v>
      </c>
      <c r="V533">
        <v>11</v>
      </c>
      <c r="X533" t="str">
        <f t="shared" si="16"/>
        <v>12 Care &amp; Support</v>
      </c>
      <c r="Y533" s="5">
        <f t="shared" si="17"/>
        <v>49</v>
      </c>
    </row>
    <row r="534" spans="1:25" x14ac:dyDescent="0.25">
      <c r="A534">
        <v>2024</v>
      </c>
      <c r="B534" t="s">
        <v>619</v>
      </c>
      <c r="C534" t="s">
        <v>26</v>
      </c>
      <c r="D534" t="s">
        <v>314</v>
      </c>
      <c r="E534" t="s">
        <v>58</v>
      </c>
      <c r="F534" t="s">
        <v>58</v>
      </c>
      <c r="G534">
        <v>1</v>
      </c>
      <c r="H534">
        <v>-1560</v>
      </c>
      <c r="I534" t="s">
        <v>530</v>
      </c>
      <c r="J534" t="s">
        <v>431</v>
      </c>
      <c r="K534" t="s">
        <v>431</v>
      </c>
      <c r="L534" t="s">
        <v>431</v>
      </c>
      <c r="M534" t="s">
        <v>581</v>
      </c>
      <c r="N534" t="s">
        <v>573</v>
      </c>
      <c r="O534" t="s">
        <v>416</v>
      </c>
      <c r="P534" t="s">
        <v>466</v>
      </c>
      <c r="Q534" t="s">
        <v>505</v>
      </c>
      <c r="R534" t="s">
        <v>582</v>
      </c>
      <c r="S534" t="s">
        <v>616</v>
      </c>
      <c r="T534" t="s">
        <v>563</v>
      </c>
      <c r="U534" t="s">
        <v>560</v>
      </c>
      <c r="V534">
        <v>11</v>
      </c>
      <c r="X534" t="str">
        <f t="shared" si="16"/>
        <v>12 Care &amp; Support</v>
      </c>
      <c r="Y534" s="5">
        <f t="shared" si="17"/>
        <v>49</v>
      </c>
    </row>
    <row r="535" spans="1:25" x14ac:dyDescent="0.25">
      <c r="A535">
        <v>2024</v>
      </c>
      <c r="B535" t="s">
        <v>619</v>
      </c>
      <c r="C535" t="s">
        <v>26</v>
      </c>
      <c r="D535" t="s">
        <v>315</v>
      </c>
      <c r="E535" t="s">
        <v>59</v>
      </c>
      <c r="F535" t="s">
        <v>59</v>
      </c>
      <c r="G535">
        <v>1</v>
      </c>
      <c r="H535">
        <v>-53667.66</v>
      </c>
      <c r="I535" t="s">
        <v>530</v>
      </c>
      <c r="J535" t="s">
        <v>431</v>
      </c>
      <c r="K535" t="s">
        <v>431</v>
      </c>
      <c r="L535" t="s">
        <v>431</v>
      </c>
      <c r="M535" t="s">
        <v>581</v>
      </c>
      <c r="N535" t="s">
        <v>573</v>
      </c>
      <c r="O535" t="s">
        <v>416</v>
      </c>
      <c r="P535" t="s">
        <v>466</v>
      </c>
      <c r="Q535" t="s">
        <v>505</v>
      </c>
      <c r="R535" t="s">
        <v>582</v>
      </c>
      <c r="S535" t="s">
        <v>575</v>
      </c>
      <c r="T535" t="s">
        <v>563</v>
      </c>
      <c r="U535" t="s">
        <v>560</v>
      </c>
      <c r="V535">
        <v>11</v>
      </c>
      <c r="X535" t="str">
        <f t="shared" si="16"/>
        <v>12 Care &amp; Support</v>
      </c>
      <c r="Y535" s="5">
        <f t="shared" si="17"/>
        <v>49</v>
      </c>
    </row>
    <row r="536" spans="1:25" x14ac:dyDescent="0.25">
      <c r="A536">
        <v>2024</v>
      </c>
      <c r="B536" t="s">
        <v>619</v>
      </c>
      <c r="C536" t="s">
        <v>26</v>
      </c>
      <c r="D536" t="s">
        <v>316</v>
      </c>
      <c r="E536" t="s">
        <v>60</v>
      </c>
      <c r="F536" t="s">
        <v>60</v>
      </c>
      <c r="G536">
        <v>1</v>
      </c>
      <c r="H536">
        <v>-26446.44</v>
      </c>
      <c r="I536" t="s">
        <v>530</v>
      </c>
      <c r="J536" t="s">
        <v>431</v>
      </c>
      <c r="K536" t="s">
        <v>431</v>
      </c>
      <c r="L536" t="s">
        <v>431</v>
      </c>
      <c r="M536" t="s">
        <v>581</v>
      </c>
      <c r="N536" t="s">
        <v>573</v>
      </c>
      <c r="O536" t="s">
        <v>416</v>
      </c>
      <c r="P536" t="s">
        <v>466</v>
      </c>
      <c r="Q536" t="s">
        <v>505</v>
      </c>
      <c r="R536" t="s">
        <v>582</v>
      </c>
      <c r="S536" t="s">
        <v>616</v>
      </c>
      <c r="T536" t="s">
        <v>563</v>
      </c>
      <c r="U536" t="s">
        <v>560</v>
      </c>
      <c r="V536">
        <v>11</v>
      </c>
      <c r="X536" t="str">
        <f t="shared" si="16"/>
        <v>12 Care &amp; Support</v>
      </c>
      <c r="Y536" s="5">
        <f t="shared" si="17"/>
        <v>49</v>
      </c>
    </row>
    <row r="537" spans="1:25" x14ac:dyDescent="0.25">
      <c r="A537">
        <v>2024</v>
      </c>
      <c r="B537" t="s">
        <v>619</v>
      </c>
      <c r="C537" t="s">
        <v>26</v>
      </c>
      <c r="D537" t="s">
        <v>317</v>
      </c>
      <c r="E537" t="s">
        <v>61</v>
      </c>
      <c r="F537" t="s">
        <v>61</v>
      </c>
      <c r="G537">
        <v>1</v>
      </c>
      <c r="H537">
        <v>-9754.43</v>
      </c>
      <c r="I537" t="s">
        <v>530</v>
      </c>
      <c r="J537" t="s">
        <v>431</v>
      </c>
      <c r="K537" t="s">
        <v>431</v>
      </c>
      <c r="L537" t="s">
        <v>431</v>
      </c>
      <c r="M537" t="s">
        <v>581</v>
      </c>
      <c r="N537" t="s">
        <v>573</v>
      </c>
      <c r="O537" t="s">
        <v>416</v>
      </c>
      <c r="P537" t="s">
        <v>466</v>
      </c>
      <c r="Q537" t="s">
        <v>505</v>
      </c>
      <c r="R537" t="s">
        <v>582</v>
      </c>
      <c r="S537" t="s">
        <v>616</v>
      </c>
      <c r="T537" t="s">
        <v>563</v>
      </c>
      <c r="U537" t="s">
        <v>560</v>
      </c>
      <c r="V537">
        <v>11</v>
      </c>
      <c r="X537" t="str">
        <f t="shared" si="16"/>
        <v>12 Care &amp; Support</v>
      </c>
      <c r="Y537" s="5">
        <f t="shared" si="17"/>
        <v>49</v>
      </c>
    </row>
    <row r="538" spans="1:25" x14ac:dyDescent="0.25">
      <c r="A538">
        <v>2024</v>
      </c>
      <c r="B538" t="s">
        <v>619</v>
      </c>
      <c r="C538" t="s">
        <v>26</v>
      </c>
      <c r="D538" t="s">
        <v>318</v>
      </c>
      <c r="E538" t="s">
        <v>62</v>
      </c>
      <c r="F538" t="s">
        <v>62</v>
      </c>
      <c r="G538">
        <v>1</v>
      </c>
      <c r="H538">
        <v>-5497.95</v>
      </c>
      <c r="I538" t="s">
        <v>530</v>
      </c>
      <c r="J538" t="s">
        <v>431</v>
      </c>
      <c r="K538" t="s">
        <v>431</v>
      </c>
      <c r="L538" t="s">
        <v>431</v>
      </c>
      <c r="M538" t="s">
        <v>581</v>
      </c>
      <c r="N538" t="s">
        <v>573</v>
      </c>
      <c r="O538" t="s">
        <v>416</v>
      </c>
      <c r="P538" t="s">
        <v>466</v>
      </c>
      <c r="Q538" t="s">
        <v>505</v>
      </c>
      <c r="R538" t="s">
        <v>582</v>
      </c>
      <c r="S538" t="s">
        <v>616</v>
      </c>
      <c r="T538" t="s">
        <v>563</v>
      </c>
      <c r="U538" t="s">
        <v>560</v>
      </c>
      <c r="V538">
        <v>11</v>
      </c>
      <c r="X538" t="str">
        <f t="shared" si="16"/>
        <v>12 Care &amp; Support</v>
      </c>
      <c r="Y538" s="5">
        <f t="shared" si="17"/>
        <v>49</v>
      </c>
    </row>
    <row r="539" spans="1:25" x14ac:dyDescent="0.25">
      <c r="A539">
        <v>2024</v>
      </c>
      <c r="B539" t="s">
        <v>619</v>
      </c>
      <c r="C539" t="s">
        <v>26</v>
      </c>
      <c r="D539" t="s">
        <v>319</v>
      </c>
      <c r="E539" t="s">
        <v>63</v>
      </c>
      <c r="F539" t="s">
        <v>63</v>
      </c>
      <c r="G539">
        <v>1</v>
      </c>
      <c r="H539">
        <v>-3800</v>
      </c>
      <c r="I539" t="s">
        <v>530</v>
      </c>
      <c r="J539" t="s">
        <v>431</v>
      </c>
      <c r="K539" t="s">
        <v>431</v>
      </c>
      <c r="L539" t="s">
        <v>431</v>
      </c>
      <c r="M539" t="s">
        <v>581</v>
      </c>
      <c r="N539" t="s">
        <v>573</v>
      </c>
      <c r="O539" t="s">
        <v>416</v>
      </c>
      <c r="P539" t="s">
        <v>466</v>
      </c>
      <c r="Q539" t="s">
        <v>505</v>
      </c>
      <c r="R539" t="s">
        <v>582</v>
      </c>
      <c r="S539" t="s">
        <v>616</v>
      </c>
      <c r="T539" t="s">
        <v>563</v>
      </c>
      <c r="U539" t="s">
        <v>560</v>
      </c>
      <c r="V539">
        <v>11</v>
      </c>
      <c r="X539" t="str">
        <f t="shared" si="16"/>
        <v>12 Care &amp; Support</v>
      </c>
      <c r="Y539" s="5">
        <f t="shared" si="17"/>
        <v>49</v>
      </c>
    </row>
    <row r="540" spans="1:25" x14ac:dyDescent="0.25">
      <c r="A540">
        <v>2024</v>
      </c>
      <c r="B540" t="s">
        <v>619</v>
      </c>
      <c r="C540" t="s">
        <v>26</v>
      </c>
      <c r="D540" t="s">
        <v>320</v>
      </c>
      <c r="E540" t="s">
        <v>64</v>
      </c>
      <c r="F540" t="s">
        <v>64</v>
      </c>
      <c r="G540">
        <v>1</v>
      </c>
      <c r="H540">
        <v>-35009</v>
      </c>
      <c r="I540" t="s">
        <v>530</v>
      </c>
      <c r="J540" t="s">
        <v>431</v>
      </c>
      <c r="K540" t="s">
        <v>431</v>
      </c>
      <c r="L540" t="s">
        <v>431</v>
      </c>
      <c r="M540" t="s">
        <v>581</v>
      </c>
      <c r="N540" t="s">
        <v>573</v>
      </c>
      <c r="O540" t="s">
        <v>416</v>
      </c>
      <c r="P540" t="s">
        <v>466</v>
      </c>
      <c r="Q540" t="s">
        <v>505</v>
      </c>
      <c r="R540" t="s">
        <v>582</v>
      </c>
      <c r="S540" t="s">
        <v>575</v>
      </c>
      <c r="T540" t="s">
        <v>563</v>
      </c>
      <c r="U540" t="s">
        <v>560</v>
      </c>
      <c r="V540">
        <v>11</v>
      </c>
      <c r="X540" t="str">
        <f t="shared" si="16"/>
        <v>12 Care &amp; Support</v>
      </c>
      <c r="Y540" s="5">
        <f t="shared" si="17"/>
        <v>49</v>
      </c>
    </row>
    <row r="541" spans="1:25" x14ac:dyDescent="0.25">
      <c r="A541">
        <v>2024</v>
      </c>
      <c r="B541" t="s">
        <v>619</v>
      </c>
      <c r="C541" t="s">
        <v>26</v>
      </c>
      <c r="D541" t="s">
        <v>321</v>
      </c>
      <c r="E541" t="s">
        <v>65</v>
      </c>
      <c r="F541" t="s">
        <v>65</v>
      </c>
      <c r="G541">
        <v>1</v>
      </c>
      <c r="H541">
        <v>-3500</v>
      </c>
      <c r="I541" t="s">
        <v>530</v>
      </c>
      <c r="J541" t="s">
        <v>431</v>
      </c>
      <c r="K541" t="s">
        <v>431</v>
      </c>
      <c r="L541" t="s">
        <v>431</v>
      </c>
      <c r="M541" t="s">
        <v>581</v>
      </c>
      <c r="N541" t="s">
        <v>573</v>
      </c>
      <c r="O541" t="s">
        <v>416</v>
      </c>
      <c r="P541" t="s">
        <v>466</v>
      </c>
      <c r="Q541" t="s">
        <v>505</v>
      </c>
      <c r="R541" t="s">
        <v>582</v>
      </c>
      <c r="S541" t="s">
        <v>616</v>
      </c>
      <c r="T541" t="s">
        <v>563</v>
      </c>
      <c r="U541" t="s">
        <v>560</v>
      </c>
      <c r="V541">
        <v>11</v>
      </c>
      <c r="X541" t="str">
        <f t="shared" si="16"/>
        <v>12 Care &amp; Support</v>
      </c>
      <c r="Y541" s="5">
        <f t="shared" si="17"/>
        <v>49</v>
      </c>
    </row>
    <row r="542" spans="1:25" x14ac:dyDescent="0.25">
      <c r="A542">
        <v>2024</v>
      </c>
      <c r="B542" t="s">
        <v>619</v>
      </c>
      <c r="C542" t="s">
        <v>26</v>
      </c>
      <c r="D542" t="s">
        <v>322</v>
      </c>
      <c r="E542" t="s">
        <v>103</v>
      </c>
      <c r="F542" t="s">
        <v>103</v>
      </c>
      <c r="G542">
        <v>1</v>
      </c>
      <c r="H542">
        <v>-1300</v>
      </c>
      <c r="I542" t="s">
        <v>530</v>
      </c>
      <c r="J542" t="s">
        <v>437</v>
      </c>
      <c r="K542" t="s">
        <v>437</v>
      </c>
      <c r="L542" t="s">
        <v>437</v>
      </c>
      <c r="M542" t="s">
        <v>437</v>
      </c>
      <c r="N542" t="s">
        <v>590</v>
      </c>
      <c r="O542" t="s">
        <v>412</v>
      </c>
      <c r="P542" t="s">
        <v>502</v>
      </c>
      <c r="Q542" t="s">
        <v>615</v>
      </c>
      <c r="R542" t="s">
        <v>558</v>
      </c>
      <c r="S542" t="s">
        <v>616</v>
      </c>
      <c r="T542" t="s">
        <v>559</v>
      </c>
      <c r="U542" t="s">
        <v>560</v>
      </c>
      <c r="V542">
        <v>12</v>
      </c>
      <c r="X542" t="str">
        <f t="shared" si="16"/>
        <v>13 Membership</v>
      </c>
      <c r="Y542" s="5">
        <f t="shared" si="17"/>
        <v>50</v>
      </c>
    </row>
    <row r="543" spans="1:25" x14ac:dyDescent="0.25">
      <c r="A543">
        <v>2024</v>
      </c>
      <c r="B543" t="s">
        <v>619</v>
      </c>
      <c r="C543" t="s">
        <v>26</v>
      </c>
      <c r="D543" t="s">
        <v>323</v>
      </c>
      <c r="E543" t="s">
        <v>104</v>
      </c>
      <c r="F543" t="s">
        <v>104</v>
      </c>
      <c r="G543">
        <v>1</v>
      </c>
      <c r="H543">
        <v>-300</v>
      </c>
      <c r="I543" t="s">
        <v>530</v>
      </c>
      <c r="J543" t="s">
        <v>437</v>
      </c>
      <c r="K543" t="s">
        <v>437</v>
      </c>
      <c r="L543" t="s">
        <v>437</v>
      </c>
      <c r="M543" t="s">
        <v>437</v>
      </c>
      <c r="N543" t="s">
        <v>590</v>
      </c>
      <c r="O543" t="s">
        <v>412</v>
      </c>
      <c r="P543" t="s">
        <v>502</v>
      </c>
      <c r="Q543" t="s">
        <v>615</v>
      </c>
      <c r="R543" t="s">
        <v>558</v>
      </c>
      <c r="S543" t="s">
        <v>616</v>
      </c>
      <c r="T543" t="s">
        <v>559</v>
      </c>
      <c r="U543" t="s">
        <v>560</v>
      </c>
      <c r="V543">
        <v>12</v>
      </c>
      <c r="X543" t="str">
        <f t="shared" si="16"/>
        <v>13 Membership</v>
      </c>
      <c r="Y543" s="5">
        <f t="shared" si="17"/>
        <v>50</v>
      </c>
    </row>
    <row r="544" spans="1:25" x14ac:dyDescent="0.25">
      <c r="A544">
        <v>2024</v>
      </c>
      <c r="B544" t="s">
        <v>619</v>
      </c>
      <c r="C544" t="s">
        <v>26</v>
      </c>
      <c r="D544" t="s">
        <v>324</v>
      </c>
      <c r="E544" t="s">
        <v>105</v>
      </c>
      <c r="F544" t="s">
        <v>105</v>
      </c>
      <c r="G544">
        <v>1</v>
      </c>
      <c r="H544">
        <v>-150</v>
      </c>
      <c r="I544" t="s">
        <v>530</v>
      </c>
      <c r="J544" t="s">
        <v>437</v>
      </c>
      <c r="K544" t="s">
        <v>437</v>
      </c>
      <c r="L544" t="s">
        <v>437</v>
      </c>
      <c r="M544" t="s">
        <v>437</v>
      </c>
      <c r="N544" t="s">
        <v>590</v>
      </c>
      <c r="O544" t="s">
        <v>412</v>
      </c>
      <c r="P544" t="s">
        <v>502</v>
      </c>
      <c r="Q544" t="s">
        <v>615</v>
      </c>
      <c r="R544" t="s">
        <v>558</v>
      </c>
      <c r="S544" t="s">
        <v>616</v>
      </c>
      <c r="T544" t="s">
        <v>559</v>
      </c>
      <c r="U544" t="s">
        <v>560</v>
      </c>
      <c r="V544">
        <v>12</v>
      </c>
      <c r="X544" t="str">
        <f t="shared" si="16"/>
        <v>13 Membership</v>
      </c>
      <c r="Y544" s="5">
        <f t="shared" si="17"/>
        <v>50</v>
      </c>
    </row>
    <row r="545" spans="1:25" x14ac:dyDescent="0.25">
      <c r="A545">
        <v>2024</v>
      </c>
      <c r="B545" t="s">
        <v>619</v>
      </c>
      <c r="C545" t="s">
        <v>26</v>
      </c>
      <c r="D545" t="s">
        <v>325</v>
      </c>
      <c r="E545" t="s">
        <v>106</v>
      </c>
      <c r="F545" t="s">
        <v>106</v>
      </c>
      <c r="G545">
        <v>1</v>
      </c>
      <c r="H545">
        <v>-300</v>
      </c>
      <c r="I545" t="s">
        <v>530</v>
      </c>
      <c r="J545" t="s">
        <v>437</v>
      </c>
      <c r="K545" t="s">
        <v>437</v>
      </c>
      <c r="L545" t="s">
        <v>437</v>
      </c>
      <c r="M545" t="s">
        <v>437</v>
      </c>
      <c r="N545" t="s">
        <v>590</v>
      </c>
      <c r="O545" t="s">
        <v>412</v>
      </c>
      <c r="P545" t="s">
        <v>502</v>
      </c>
      <c r="Q545" t="s">
        <v>615</v>
      </c>
      <c r="R545" t="s">
        <v>558</v>
      </c>
      <c r="S545" t="s">
        <v>616</v>
      </c>
      <c r="T545" t="s">
        <v>559</v>
      </c>
      <c r="U545" t="s">
        <v>560</v>
      </c>
      <c r="V545">
        <v>12</v>
      </c>
      <c r="X545" t="str">
        <f t="shared" si="16"/>
        <v>13 Membership</v>
      </c>
      <c r="Y545" s="5">
        <f t="shared" si="17"/>
        <v>50</v>
      </c>
    </row>
    <row r="546" spans="1:25" x14ac:dyDescent="0.25">
      <c r="A546">
        <v>2024</v>
      </c>
      <c r="B546" t="s">
        <v>619</v>
      </c>
      <c r="C546" t="s">
        <v>26</v>
      </c>
      <c r="D546" t="s">
        <v>326</v>
      </c>
      <c r="E546" t="s">
        <v>77</v>
      </c>
      <c r="F546" t="s">
        <v>77</v>
      </c>
      <c r="G546">
        <v>1</v>
      </c>
      <c r="H546">
        <v>-500</v>
      </c>
      <c r="I546" t="s">
        <v>530</v>
      </c>
      <c r="J546" t="s">
        <v>434</v>
      </c>
      <c r="K546" t="s">
        <v>434</v>
      </c>
      <c r="L546" t="s">
        <v>434</v>
      </c>
      <c r="M546" t="s">
        <v>434</v>
      </c>
      <c r="N546" t="s">
        <v>588</v>
      </c>
      <c r="O546" t="s">
        <v>412</v>
      </c>
      <c r="P546" t="s">
        <v>466</v>
      </c>
      <c r="Q546" t="s">
        <v>506</v>
      </c>
      <c r="R546" t="s">
        <v>558</v>
      </c>
      <c r="S546" t="s">
        <v>616</v>
      </c>
      <c r="T546" t="s">
        <v>563</v>
      </c>
      <c r="U546" t="s">
        <v>560</v>
      </c>
      <c r="V546">
        <v>13</v>
      </c>
      <c r="X546" t="str">
        <f t="shared" si="16"/>
        <v>14 Creation Care</v>
      </c>
      <c r="Y546" s="5">
        <f t="shared" si="17"/>
        <v>51</v>
      </c>
    </row>
    <row r="547" spans="1:25" x14ac:dyDescent="0.25">
      <c r="A547">
        <v>2024</v>
      </c>
      <c r="B547" t="s">
        <v>619</v>
      </c>
      <c r="C547" t="s">
        <v>26</v>
      </c>
      <c r="D547" t="s">
        <v>327</v>
      </c>
      <c r="E547" t="s">
        <v>78</v>
      </c>
      <c r="F547" t="s">
        <v>78</v>
      </c>
      <c r="G547">
        <v>1</v>
      </c>
      <c r="H547">
        <v>-1000</v>
      </c>
      <c r="I547" t="s">
        <v>530</v>
      </c>
      <c r="J547" t="s">
        <v>434</v>
      </c>
      <c r="K547" t="s">
        <v>434</v>
      </c>
      <c r="L547" t="s">
        <v>434</v>
      </c>
      <c r="M547" t="s">
        <v>434</v>
      </c>
      <c r="N547" t="s">
        <v>588</v>
      </c>
      <c r="O547" t="s">
        <v>412</v>
      </c>
      <c r="P547" t="s">
        <v>466</v>
      </c>
      <c r="Q547" t="s">
        <v>506</v>
      </c>
      <c r="R547" t="s">
        <v>558</v>
      </c>
      <c r="S547" t="s">
        <v>616</v>
      </c>
      <c r="T547" t="s">
        <v>563</v>
      </c>
      <c r="U547" t="s">
        <v>560</v>
      </c>
      <c r="V547">
        <v>13</v>
      </c>
      <c r="X547" t="str">
        <f t="shared" si="16"/>
        <v>14 Creation Care</v>
      </c>
      <c r="Y547" s="5">
        <f t="shared" si="17"/>
        <v>51</v>
      </c>
    </row>
    <row r="548" spans="1:25" x14ac:dyDescent="0.25">
      <c r="A548">
        <v>2024</v>
      </c>
      <c r="B548" t="s">
        <v>619</v>
      </c>
      <c r="C548" t="s">
        <v>26</v>
      </c>
      <c r="D548" t="s">
        <v>328</v>
      </c>
      <c r="E548" t="s">
        <v>79</v>
      </c>
      <c r="F548" t="s">
        <v>79</v>
      </c>
      <c r="G548">
        <v>1</v>
      </c>
      <c r="H548">
        <v>0</v>
      </c>
      <c r="I548" t="s">
        <v>530</v>
      </c>
      <c r="J548" t="s">
        <v>434</v>
      </c>
      <c r="K548" t="s">
        <v>434</v>
      </c>
      <c r="L548" t="s">
        <v>434</v>
      </c>
      <c r="M548" t="s">
        <v>434</v>
      </c>
      <c r="N548" t="s">
        <v>588</v>
      </c>
      <c r="O548" t="s">
        <v>412</v>
      </c>
      <c r="P548" t="s">
        <v>466</v>
      </c>
      <c r="Q548" t="s">
        <v>506</v>
      </c>
      <c r="R548" t="s">
        <v>558</v>
      </c>
      <c r="S548" t="s">
        <v>616</v>
      </c>
      <c r="T548" t="s">
        <v>563</v>
      </c>
      <c r="U548" t="s">
        <v>560</v>
      </c>
      <c r="V548">
        <v>13</v>
      </c>
      <c r="X548" t="str">
        <f t="shared" si="16"/>
        <v>14 Creation Care</v>
      </c>
      <c r="Y548" s="5">
        <f t="shared" si="17"/>
        <v>51</v>
      </c>
    </row>
    <row r="549" spans="1:25" x14ac:dyDescent="0.25">
      <c r="A549">
        <v>2024</v>
      </c>
      <c r="B549" t="s">
        <v>619</v>
      </c>
      <c r="C549" t="s">
        <v>26</v>
      </c>
      <c r="D549" t="s">
        <v>329</v>
      </c>
      <c r="E549" t="s">
        <v>80</v>
      </c>
      <c r="F549" t="s">
        <v>80</v>
      </c>
      <c r="G549">
        <v>1</v>
      </c>
      <c r="H549">
        <v>-1000</v>
      </c>
      <c r="I549" t="s">
        <v>530</v>
      </c>
      <c r="J549" t="s">
        <v>434</v>
      </c>
      <c r="K549" t="s">
        <v>434</v>
      </c>
      <c r="L549" t="s">
        <v>434</v>
      </c>
      <c r="M549" t="s">
        <v>434</v>
      </c>
      <c r="N549" t="s">
        <v>588</v>
      </c>
      <c r="O549" t="s">
        <v>412</v>
      </c>
      <c r="P549" t="s">
        <v>466</v>
      </c>
      <c r="Q549" t="s">
        <v>506</v>
      </c>
      <c r="R549" t="s">
        <v>558</v>
      </c>
      <c r="S549" t="s">
        <v>616</v>
      </c>
      <c r="T549" t="s">
        <v>563</v>
      </c>
      <c r="U549" t="s">
        <v>560</v>
      </c>
      <c r="V549">
        <v>13</v>
      </c>
      <c r="X549" t="str">
        <f t="shared" si="16"/>
        <v>14 Creation Care</v>
      </c>
      <c r="Y549" s="5">
        <f t="shared" si="17"/>
        <v>51</v>
      </c>
    </row>
    <row r="550" spans="1:25" x14ac:dyDescent="0.25">
      <c r="A550">
        <v>2024</v>
      </c>
      <c r="B550" t="s">
        <v>619</v>
      </c>
      <c r="C550" t="s">
        <v>26</v>
      </c>
      <c r="D550" t="s">
        <v>330</v>
      </c>
      <c r="E550" t="s">
        <v>331</v>
      </c>
      <c r="F550" t="s">
        <v>331</v>
      </c>
      <c r="G550">
        <v>1</v>
      </c>
      <c r="H550">
        <v>-2000</v>
      </c>
      <c r="I550" t="s">
        <v>530</v>
      </c>
      <c r="J550" t="s">
        <v>438</v>
      </c>
      <c r="K550" t="s">
        <v>438</v>
      </c>
      <c r="L550" t="s">
        <v>438</v>
      </c>
      <c r="M550" t="s">
        <v>593</v>
      </c>
      <c r="N550" t="s">
        <v>617</v>
      </c>
      <c r="O550" t="s">
        <v>412</v>
      </c>
      <c r="P550" t="s">
        <v>502</v>
      </c>
      <c r="Q550" t="s">
        <v>615</v>
      </c>
      <c r="R550" t="s">
        <v>558</v>
      </c>
      <c r="S550" t="s">
        <v>616</v>
      </c>
      <c r="T550" t="s">
        <v>559</v>
      </c>
      <c r="U550" t="s">
        <v>560</v>
      </c>
      <c r="V550">
        <v>14</v>
      </c>
      <c r="X550" t="str">
        <f t="shared" si="16"/>
        <v>15 Property</v>
      </c>
      <c r="Y550" s="5">
        <f t="shared" si="17"/>
        <v>52</v>
      </c>
    </row>
    <row r="551" spans="1:25" x14ac:dyDescent="0.25">
      <c r="A551">
        <v>2024</v>
      </c>
      <c r="B551" t="s">
        <v>619</v>
      </c>
      <c r="C551" t="s">
        <v>26</v>
      </c>
      <c r="D551" t="s">
        <v>332</v>
      </c>
      <c r="E551" t="s">
        <v>111</v>
      </c>
      <c r="F551" t="s">
        <v>111</v>
      </c>
      <c r="G551">
        <v>1</v>
      </c>
      <c r="H551">
        <v>-700</v>
      </c>
      <c r="I551" t="s">
        <v>530</v>
      </c>
      <c r="J551" t="s">
        <v>438</v>
      </c>
      <c r="K551" t="s">
        <v>438</v>
      </c>
      <c r="L551" t="s">
        <v>438</v>
      </c>
      <c r="M551" t="s">
        <v>593</v>
      </c>
      <c r="N551" t="s">
        <v>594</v>
      </c>
      <c r="O551" t="s">
        <v>412</v>
      </c>
      <c r="P551" t="s">
        <v>502</v>
      </c>
      <c r="Q551" t="s">
        <v>615</v>
      </c>
      <c r="R551" t="s">
        <v>558</v>
      </c>
      <c r="S551" t="s">
        <v>616</v>
      </c>
      <c r="T551" t="s">
        <v>563</v>
      </c>
      <c r="U551" t="s">
        <v>560</v>
      </c>
      <c r="V551">
        <v>14</v>
      </c>
      <c r="X551" t="str">
        <f t="shared" si="16"/>
        <v>15 Property</v>
      </c>
      <c r="Y551" s="5">
        <f t="shared" si="17"/>
        <v>52</v>
      </c>
    </row>
    <row r="552" spans="1:25" x14ac:dyDescent="0.25">
      <c r="A552">
        <v>2024</v>
      </c>
      <c r="B552" t="s">
        <v>619</v>
      </c>
      <c r="C552" t="s">
        <v>26</v>
      </c>
      <c r="D552" t="s">
        <v>333</v>
      </c>
      <c r="E552" t="s">
        <v>112</v>
      </c>
      <c r="F552" t="s">
        <v>112</v>
      </c>
      <c r="G552">
        <v>1</v>
      </c>
      <c r="H552">
        <v>-8500</v>
      </c>
      <c r="I552" t="s">
        <v>530</v>
      </c>
      <c r="J552" t="s">
        <v>438</v>
      </c>
      <c r="K552" t="s">
        <v>438</v>
      </c>
      <c r="L552" t="s">
        <v>438</v>
      </c>
      <c r="M552" t="s">
        <v>593</v>
      </c>
      <c r="N552" t="s">
        <v>594</v>
      </c>
      <c r="O552" t="s">
        <v>412</v>
      </c>
      <c r="P552" t="s">
        <v>502</v>
      </c>
      <c r="Q552" t="s">
        <v>615</v>
      </c>
      <c r="R552" t="s">
        <v>558</v>
      </c>
      <c r="S552" t="s">
        <v>616</v>
      </c>
      <c r="T552" t="s">
        <v>559</v>
      </c>
      <c r="U552" t="s">
        <v>560</v>
      </c>
      <c r="V552">
        <v>14</v>
      </c>
      <c r="X552" t="str">
        <f t="shared" si="16"/>
        <v>15 Property</v>
      </c>
      <c r="Y552" s="5">
        <f t="shared" si="17"/>
        <v>52</v>
      </c>
    </row>
    <row r="553" spans="1:25" x14ac:dyDescent="0.25">
      <c r="A553">
        <v>2024</v>
      </c>
      <c r="B553" t="s">
        <v>619</v>
      </c>
      <c r="C553" t="s">
        <v>26</v>
      </c>
      <c r="D553" t="s">
        <v>334</v>
      </c>
      <c r="E553" t="s">
        <v>113</v>
      </c>
      <c r="F553" t="s">
        <v>113</v>
      </c>
      <c r="G553">
        <v>1</v>
      </c>
      <c r="H553">
        <v>-9800</v>
      </c>
      <c r="I553" t="s">
        <v>530</v>
      </c>
      <c r="J553" t="s">
        <v>438</v>
      </c>
      <c r="K553" t="s">
        <v>438</v>
      </c>
      <c r="L553" t="s">
        <v>438</v>
      </c>
      <c r="M553" t="s">
        <v>593</v>
      </c>
      <c r="N553" t="s">
        <v>594</v>
      </c>
      <c r="O553" t="s">
        <v>412</v>
      </c>
      <c r="P553" t="s">
        <v>502</v>
      </c>
      <c r="Q553" t="s">
        <v>615</v>
      </c>
      <c r="R553" t="s">
        <v>558</v>
      </c>
      <c r="S553" t="s">
        <v>616</v>
      </c>
      <c r="T553" t="s">
        <v>563</v>
      </c>
      <c r="U553" t="s">
        <v>560</v>
      </c>
      <c r="V553">
        <v>14</v>
      </c>
      <c r="X553" t="str">
        <f t="shared" si="16"/>
        <v>15 Property</v>
      </c>
      <c r="Y553" s="5">
        <f t="shared" si="17"/>
        <v>52</v>
      </c>
    </row>
    <row r="554" spans="1:25" x14ac:dyDescent="0.25">
      <c r="A554">
        <v>2024</v>
      </c>
      <c r="B554" t="s">
        <v>619</v>
      </c>
      <c r="C554" t="s">
        <v>26</v>
      </c>
      <c r="D554" t="s">
        <v>335</v>
      </c>
      <c r="E554" t="s">
        <v>114</v>
      </c>
      <c r="F554" t="s">
        <v>114</v>
      </c>
      <c r="G554">
        <v>1</v>
      </c>
      <c r="H554">
        <v>-1000</v>
      </c>
      <c r="I554" t="s">
        <v>530</v>
      </c>
      <c r="J554" t="s">
        <v>438</v>
      </c>
      <c r="K554" t="s">
        <v>438</v>
      </c>
      <c r="L554" t="s">
        <v>438</v>
      </c>
      <c r="M554" t="s">
        <v>593</v>
      </c>
      <c r="N554" t="s">
        <v>594</v>
      </c>
      <c r="O554" t="s">
        <v>412</v>
      </c>
      <c r="P554" t="s">
        <v>502</v>
      </c>
      <c r="Q554" t="s">
        <v>615</v>
      </c>
      <c r="R554" t="s">
        <v>558</v>
      </c>
      <c r="S554" t="s">
        <v>616</v>
      </c>
      <c r="T554" t="s">
        <v>563</v>
      </c>
      <c r="U554" t="s">
        <v>560</v>
      </c>
      <c r="V554">
        <v>14</v>
      </c>
      <c r="X554" t="str">
        <f t="shared" si="16"/>
        <v>15 Property</v>
      </c>
      <c r="Y554" s="5">
        <f t="shared" si="17"/>
        <v>52</v>
      </c>
    </row>
    <row r="555" spans="1:25" x14ac:dyDescent="0.25">
      <c r="A555">
        <v>2024</v>
      </c>
      <c r="B555" t="s">
        <v>619</v>
      </c>
      <c r="C555" t="s">
        <v>26</v>
      </c>
      <c r="D555" t="s">
        <v>336</v>
      </c>
      <c r="E555" t="s">
        <v>115</v>
      </c>
      <c r="F555" t="s">
        <v>115</v>
      </c>
      <c r="G555">
        <v>1</v>
      </c>
      <c r="H555">
        <v>-500</v>
      </c>
      <c r="I555" t="s">
        <v>530</v>
      </c>
      <c r="J555" t="s">
        <v>438</v>
      </c>
      <c r="K555" t="s">
        <v>438</v>
      </c>
      <c r="L555" t="s">
        <v>438</v>
      </c>
      <c r="M555" t="s">
        <v>593</v>
      </c>
      <c r="N555" t="s">
        <v>617</v>
      </c>
      <c r="O555" t="s">
        <v>412</v>
      </c>
      <c r="P555" t="s">
        <v>502</v>
      </c>
      <c r="Q555" t="s">
        <v>615</v>
      </c>
      <c r="R555" t="s">
        <v>558</v>
      </c>
      <c r="S555" t="s">
        <v>616</v>
      </c>
      <c r="T555" t="s">
        <v>563</v>
      </c>
      <c r="U555" t="s">
        <v>560</v>
      </c>
      <c r="V555">
        <v>14</v>
      </c>
      <c r="X555" t="str">
        <f t="shared" si="16"/>
        <v>15 Property</v>
      </c>
      <c r="Y555" s="5">
        <f t="shared" si="17"/>
        <v>52</v>
      </c>
    </row>
    <row r="556" spans="1:25" x14ac:dyDescent="0.25">
      <c r="A556">
        <v>2024</v>
      </c>
      <c r="B556" t="s">
        <v>619</v>
      </c>
      <c r="C556" t="s">
        <v>26</v>
      </c>
      <c r="D556" t="s">
        <v>337</v>
      </c>
      <c r="E556" t="s">
        <v>116</v>
      </c>
      <c r="F556" t="s">
        <v>116</v>
      </c>
      <c r="G556">
        <v>1</v>
      </c>
      <c r="H556">
        <v>-1000</v>
      </c>
      <c r="I556" t="s">
        <v>530</v>
      </c>
      <c r="J556" t="s">
        <v>438</v>
      </c>
      <c r="K556" t="s">
        <v>438</v>
      </c>
      <c r="L556" t="s">
        <v>438</v>
      </c>
      <c r="M556" t="s">
        <v>593</v>
      </c>
      <c r="N556" t="s">
        <v>617</v>
      </c>
      <c r="O556" t="s">
        <v>412</v>
      </c>
      <c r="P556" t="s">
        <v>502</v>
      </c>
      <c r="Q556" t="s">
        <v>615</v>
      </c>
      <c r="R556" t="s">
        <v>558</v>
      </c>
      <c r="S556" t="s">
        <v>616</v>
      </c>
      <c r="T556" t="s">
        <v>563</v>
      </c>
      <c r="U556" t="s">
        <v>560</v>
      </c>
      <c r="V556">
        <v>14</v>
      </c>
      <c r="X556" t="str">
        <f t="shared" si="16"/>
        <v>15 Property</v>
      </c>
      <c r="Y556" s="5">
        <f t="shared" si="17"/>
        <v>52</v>
      </c>
    </row>
    <row r="557" spans="1:25" x14ac:dyDescent="0.25">
      <c r="A557">
        <v>2024</v>
      </c>
      <c r="B557" t="s">
        <v>619</v>
      </c>
      <c r="C557" t="s">
        <v>26</v>
      </c>
      <c r="D557" t="s">
        <v>338</v>
      </c>
      <c r="E557" t="s">
        <v>117</v>
      </c>
      <c r="F557" t="s">
        <v>117</v>
      </c>
      <c r="G557">
        <v>1</v>
      </c>
      <c r="H557">
        <v>-3600</v>
      </c>
      <c r="I557" t="s">
        <v>530</v>
      </c>
      <c r="J557" t="s">
        <v>438</v>
      </c>
      <c r="K557" t="s">
        <v>438</v>
      </c>
      <c r="L557" t="s">
        <v>438</v>
      </c>
      <c r="M557" t="s">
        <v>593</v>
      </c>
      <c r="N557" t="s">
        <v>594</v>
      </c>
      <c r="O557" t="s">
        <v>412</v>
      </c>
      <c r="P557" t="s">
        <v>502</v>
      </c>
      <c r="Q557" t="s">
        <v>615</v>
      </c>
      <c r="R557" t="s">
        <v>558</v>
      </c>
      <c r="S557" t="s">
        <v>616</v>
      </c>
      <c r="T557" t="s">
        <v>563</v>
      </c>
      <c r="U557" t="s">
        <v>560</v>
      </c>
      <c r="V557">
        <v>14</v>
      </c>
      <c r="X557" t="str">
        <f t="shared" si="16"/>
        <v>15 Property</v>
      </c>
      <c r="Y557" s="5">
        <f t="shared" si="17"/>
        <v>52</v>
      </c>
    </row>
    <row r="558" spans="1:25" x14ac:dyDescent="0.25">
      <c r="A558">
        <v>2024</v>
      </c>
      <c r="B558" t="s">
        <v>619</v>
      </c>
      <c r="C558" t="s">
        <v>26</v>
      </c>
      <c r="D558" t="s">
        <v>339</v>
      </c>
      <c r="E558" t="s">
        <v>118</v>
      </c>
      <c r="F558" t="s">
        <v>118</v>
      </c>
      <c r="G558">
        <v>1</v>
      </c>
      <c r="H558">
        <v>-6200</v>
      </c>
      <c r="I558" t="s">
        <v>530</v>
      </c>
      <c r="J558" t="s">
        <v>438</v>
      </c>
      <c r="K558" t="s">
        <v>438</v>
      </c>
      <c r="L558" t="s">
        <v>438</v>
      </c>
      <c r="M558" t="s">
        <v>593</v>
      </c>
      <c r="N558" t="s">
        <v>594</v>
      </c>
      <c r="O558" t="s">
        <v>412</v>
      </c>
      <c r="P558" t="s">
        <v>502</v>
      </c>
      <c r="Q558" t="s">
        <v>615</v>
      </c>
      <c r="R558" t="s">
        <v>558</v>
      </c>
      <c r="S558" t="s">
        <v>616</v>
      </c>
      <c r="T558" t="s">
        <v>559</v>
      </c>
      <c r="U558" t="s">
        <v>560</v>
      </c>
      <c r="V558">
        <v>14</v>
      </c>
      <c r="X558" t="str">
        <f t="shared" si="16"/>
        <v>15 Property</v>
      </c>
      <c r="Y558" s="5">
        <f t="shared" si="17"/>
        <v>52</v>
      </c>
    </row>
    <row r="559" spans="1:25" x14ac:dyDescent="0.25">
      <c r="A559">
        <v>2024</v>
      </c>
      <c r="B559" t="s">
        <v>619</v>
      </c>
      <c r="C559" t="s">
        <v>26</v>
      </c>
      <c r="D559" t="s">
        <v>340</v>
      </c>
      <c r="E559" t="s">
        <v>119</v>
      </c>
      <c r="F559" t="s">
        <v>119</v>
      </c>
      <c r="G559">
        <v>1</v>
      </c>
      <c r="H559">
        <v>-16200</v>
      </c>
      <c r="I559" t="s">
        <v>530</v>
      </c>
      <c r="J559" t="s">
        <v>438</v>
      </c>
      <c r="K559" t="s">
        <v>438</v>
      </c>
      <c r="L559" t="s">
        <v>438</v>
      </c>
      <c r="M559" t="s">
        <v>593</v>
      </c>
      <c r="N559" t="s">
        <v>594</v>
      </c>
      <c r="O559" t="s">
        <v>412</v>
      </c>
      <c r="P559" t="s">
        <v>502</v>
      </c>
      <c r="Q559" t="s">
        <v>615</v>
      </c>
      <c r="R559" t="s">
        <v>558</v>
      </c>
      <c r="S559" t="s">
        <v>616</v>
      </c>
      <c r="T559" t="s">
        <v>563</v>
      </c>
      <c r="U559" t="s">
        <v>560</v>
      </c>
      <c r="V559">
        <v>14</v>
      </c>
      <c r="X559" t="str">
        <f t="shared" si="16"/>
        <v>15 Property</v>
      </c>
      <c r="Y559" s="5">
        <f t="shared" si="17"/>
        <v>52</v>
      </c>
    </row>
    <row r="560" spans="1:25" x14ac:dyDescent="0.25">
      <c r="A560">
        <v>2024</v>
      </c>
      <c r="B560" t="s">
        <v>619</v>
      </c>
      <c r="C560" t="s">
        <v>26</v>
      </c>
      <c r="D560" t="s">
        <v>341</v>
      </c>
      <c r="E560" t="s">
        <v>120</v>
      </c>
      <c r="F560" t="s">
        <v>120</v>
      </c>
      <c r="G560">
        <v>1</v>
      </c>
      <c r="H560">
        <v>0</v>
      </c>
      <c r="I560" t="s">
        <v>530</v>
      </c>
      <c r="J560" t="s">
        <v>438</v>
      </c>
      <c r="K560" t="s">
        <v>438</v>
      </c>
      <c r="L560" t="s">
        <v>438</v>
      </c>
      <c r="M560" t="s">
        <v>593</v>
      </c>
      <c r="N560" t="s">
        <v>594</v>
      </c>
      <c r="O560" t="s">
        <v>412</v>
      </c>
      <c r="P560" t="s">
        <v>502</v>
      </c>
      <c r="Q560" t="s">
        <v>615</v>
      </c>
      <c r="R560" t="s">
        <v>558</v>
      </c>
      <c r="S560" t="s">
        <v>616</v>
      </c>
      <c r="T560" t="s">
        <v>563</v>
      </c>
      <c r="U560" t="s">
        <v>560</v>
      </c>
      <c r="V560">
        <v>14</v>
      </c>
      <c r="X560" t="str">
        <f t="shared" si="16"/>
        <v>15 Property</v>
      </c>
      <c r="Y560" s="5">
        <f t="shared" si="17"/>
        <v>52</v>
      </c>
    </row>
    <row r="561" spans="1:25" x14ac:dyDescent="0.25">
      <c r="A561">
        <v>2024</v>
      </c>
      <c r="B561" t="s">
        <v>619</v>
      </c>
      <c r="C561" t="s">
        <v>26</v>
      </c>
      <c r="D561" t="s">
        <v>342</v>
      </c>
      <c r="E561" t="s">
        <v>121</v>
      </c>
      <c r="F561" t="s">
        <v>121</v>
      </c>
      <c r="G561">
        <v>1</v>
      </c>
      <c r="H561">
        <v>0</v>
      </c>
      <c r="I561" t="s">
        <v>530</v>
      </c>
      <c r="J561" t="s">
        <v>438</v>
      </c>
      <c r="K561" t="s">
        <v>438</v>
      </c>
      <c r="L561" t="s">
        <v>438</v>
      </c>
      <c r="M561" t="s">
        <v>593</v>
      </c>
      <c r="N561" t="s">
        <v>594</v>
      </c>
      <c r="O561" t="s">
        <v>412</v>
      </c>
      <c r="P561" t="s">
        <v>502</v>
      </c>
      <c r="Q561" t="s">
        <v>615</v>
      </c>
      <c r="R561" t="s">
        <v>558</v>
      </c>
      <c r="S561" t="s">
        <v>616</v>
      </c>
      <c r="T561" t="s">
        <v>559</v>
      </c>
      <c r="U561" t="s">
        <v>560</v>
      </c>
      <c r="V561">
        <v>14</v>
      </c>
      <c r="X561" t="str">
        <f t="shared" si="16"/>
        <v>15 Property</v>
      </c>
      <c r="Y561" s="5">
        <f t="shared" si="17"/>
        <v>52</v>
      </c>
    </row>
    <row r="562" spans="1:25" x14ac:dyDescent="0.25">
      <c r="A562">
        <v>2024</v>
      </c>
      <c r="B562" t="s">
        <v>619</v>
      </c>
      <c r="C562" t="s">
        <v>26</v>
      </c>
      <c r="D562" t="s">
        <v>343</v>
      </c>
      <c r="E562" t="s">
        <v>122</v>
      </c>
      <c r="F562" t="s">
        <v>122</v>
      </c>
      <c r="G562">
        <v>1</v>
      </c>
      <c r="H562">
        <v>0</v>
      </c>
      <c r="I562" t="s">
        <v>530</v>
      </c>
      <c r="J562" t="s">
        <v>438</v>
      </c>
      <c r="K562" t="s">
        <v>438</v>
      </c>
      <c r="L562" t="s">
        <v>438</v>
      </c>
      <c r="M562" t="s">
        <v>593</v>
      </c>
      <c r="N562" t="s">
        <v>594</v>
      </c>
      <c r="O562" t="s">
        <v>412</v>
      </c>
      <c r="P562" t="s">
        <v>502</v>
      </c>
      <c r="Q562" t="s">
        <v>615</v>
      </c>
      <c r="R562" t="s">
        <v>558</v>
      </c>
      <c r="S562" t="s">
        <v>616</v>
      </c>
      <c r="T562" t="s">
        <v>563</v>
      </c>
      <c r="U562" t="s">
        <v>560</v>
      </c>
      <c r="V562">
        <v>14</v>
      </c>
      <c r="X562" t="str">
        <f t="shared" si="16"/>
        <v>15 Property</v>
      </c>
      <c r="Y562" s="5">
        <f t="shared" si="17"/>
        <v>52</v>
      </c>
    </row>
    <row r="563" spans="1:25" x14ac:dyDescent="0.25">
      <c r="A563">
        <v>2024</v>
      </c>
      <c r="B563" t="s">
        <v>619</v>
      </c>
      <c r="C563" t="s">
        <v>26</v>
      </c>
      <c r="D563" t="s">
        <v>344</v>
      </c>
      <c r="E563" t="s">
        <v>123</v>
      </c>
      <c r="F563" t="s">
        <v>123</v>
      </c>
      <c r="G563">
        <v>1</v>
      </c>
      <c r="H563">
        <v>0</v>
      </c>
      <c r="I563" t="s">
        <v>530</v>
      </c>
      <c r="J563" t="s">
        <v>438</v>
      </c>
      <c r="K563" t="s">
        <v>438</v>
      </c>
      <c r="L563" t="s">
        <v>438</v>
      </c>
      <c r="M563" t="s">
        <v>593</v>
      </c>
      <c r="N563" t="s">
        <v>594</v>
      </c>
      <c r="O563" t="s">
        <v>412</v>
      </c>
      <c r="P563" t="s">
        <v>502</v>
      </c>
      <c r="Q563" t="s">
        <v>615</v>
      </c>
      <c r="R563" t="s">
        <v>558</v>
      </c>
      <c r="S563" t="s">
        <v>616</v>
      </c>
      <c r="T563" t="s">
        <v>563</v>
      </c>
      <c r="U563" t="s">
        <v>560</v>
      </c>
      <c r="V563">
        <v>14</v>
      </c>
      <c r="X563" t="str">
        <f t="shared" si="16"/>
        <v>15 Property</v>
      </c>
      <c r="Y563" s="5">
        <f t="shared" si="17"/>
        <v>52</v>
      </c>
    </row>
    <row r="564" spans="1:25" x14ac:dyDescent="0.25">
      <c r="A564">
        <v>2024</v>
      </c>
      <c r="B564" t="s">
        <v>619</v>
      </c>
      <c r="C564" t="s">
        <v>26</v>
      </c>
      <c r="D564" t="s">
        <v>345</v>
      </c>
      <c r="E564" t="s">
        <v>124</v>
      </c>
      <c r="F564" t="s">
        <v>124</v>
      </c>
      <c r="G564">
        <v>1</v>
      </c>
      <c r="H564">
        <v>-1400</v>
      </c>
      <c r="I564" t="s">
        <v>530</v>
      </c>
      <c r="J564" t="s">
        <v>438</v>
      </c>
      <c r="K564" t="s">
        <v>438</v>
      </c>
      <c r="L564" t="s">
        <v>438</v>
      </c>
      <c r="M564" t="s">
        <v>593</v>
      </c>
      <c r="N564" t="s">
        <v>617</v>
      </c>
      <c r="O564" t="s">
        <v>412</v>
      </c>
      <c r="P564" t="s">
        <v>502</v>
      </c>
      <c r="Q564" t="s">
        <v>615</v>
      </c>
      <c r="R564" t="s">
        <v>558</v>
      </c>
      <c r="S564" t="s">
        <v>616</v>
      </c>
      <c r="T564" t="s">
        <v>559</v>
      </c>
      <c r="U564" t="s">
        <v>560</v>
      </c>
      <c r="V564">
        <v>14</v>
      </c>
      <c r="X564" t="str">
        <f t="shared" si="16"/>
        <v>15 Property</v>
      </c>
      <c r="Y564" s="5">
        <f t="shared" si="17"/>
        <v>52</v>
      </c>
    </row>
    <row r="565" spans="1:25" x14ac:dyDescent="0.25">
      <c r="A565">
        <v>2024</v>
      </c>
      <c r="B565" t="s">
        <v>619</v>
      </c>
      <c r="C565" t="s">
        <v>26</v>
      </c>
      <c r="D565" t="s">
        <v>346</v>
      </c>
      <c r="E565" t="s">
        <v>125</v>
      </c>
      <c r="F565" t="s">
        <v>125</v>
      </c>
      <c r="G565">
        <v>1</v>
      </c>
      <c r="H565">
        <v>-1000</v>
      </c>
      <c r="I565" t="s">
        <v>530</v>
      </c>
      <c r="J565" t="s">
        <v>438</v>
      </c>
      <c r="K565" t="s">
        <v>438</v>
      </c>
      <c r="L565" t="s">
        <v>438</v>
      </c>
      <c r="M565" t="s">
        <v>593</v>
      </c>
      <c r="N565" t="s">
        <v>617</v>
      </c>
      <c r="O565" t="s">
        <v>412</v>
      </c>
      <c r="P565" t="s">
        <v>502</v>
      </c>
      <c r="Q565" t="s">
        <v>615</v>
      </c>
      <c r="R565" t="s">
        <v>558</v>
      </c>
      <c r="S565" t="s">
        <v>616</v>
      </c>
      <c r="T565" t="s">
        <v>559</v>
      </c>
      <c r="U565" t="s">
        <v>560</v>
      </c>
      <c r="V565">
        <v>14</v>
      </c>
      <c r="X565" t="str">
        <f t="shared" si="16"/>
        <v>15 Property</v>
      </c>
      <c r="Y565" s="5">
        <f t="shared" si="17"/>
        <v>52</v>
      </c>
    </row>
    <row r="566" spans="1:25" x14ac:dyDescent="0.25">
      <c r="A566">
        <v>2024</v>
      </c>
      <c r="B566" t="s">
        <v>619</v>
      </c>
      <c r="C566" t="s">
        <v>26</v>
      </c>
      <c r="D566" t="s">
        <v>347</v>
      </c>
      <c r="E566" t="s">
        <v>126</v>
      </c>
      <c r="F566" t="s">
        <v>126</v>
      </c>
      <c r="G566">
        <v>1</v>
      </c>
      <c r="H566">
        <v>-13200</v>
      </c>
      <c r="I566" t="s">
        <v>530</v>
      </c>
      <c r="J566" t="s">
        <v>438</v>
      </c>
      <c r="K566" t="s">
        <v>438</v>
      </c>
      <c r="L566" t="s">
        <v>438</v>
      </c>
      <c r="M566" t="s">
        <v>593</v>
      </c>
      <c r="N566" t="s">
        <v>617</v>
      </c>
      <c r="O566" t="s">
        <v>412</v>
      </c>
      <c r="P566" t="s">
        <v>502</v>
      </c>
      <c r="Q566" t="s">
        <v>615</v>
      </c>
      <c r="R566" t="s">
        <v>558</v>
      </c>
      <c r="S566" t="s">
        <v>616</v>
      </c>
      <c r="T566" t="s">
        <v>559</v>
      </c>
      <c r="U566" t="s">
        <v>560</v>
      </c>
      <c r="V566">
        <v>14</v>
      </c>
      <c r="X566" t="str">
        <f t="shared" si="16"/>
        <v>15 Property</v>
      </c>
      <c r="Y566" s="5">
        <f t="shared" si="17"/>
        <v>52</v>
      </c>
    </row>
    <row r="567" spans="1:25" x14ac:dyDescent="0.25">
      <c r="A567">
        <v>2024</v>
      </c>
      <c r="B567" t="s">
        <v>619</v>
      </c>
      <c r="C567" t="s">
        <v>26</v>
      </c>
      <c r="D567" t="s">
        <v>348</v>
      </c>
      <c r="E567" t="s">
        <v>127</v>
      </c>
      <c r="F567" t="s">
        <v>127</v>
      </c>
      <c r="G567">
        <v>1</v>
      </c>
      <c r="H567">
        <v>-22000</v>
      </c>
      <c r="I567" t="s">
        <v>530</v>
      </c>
      <c r="J567" t="s">
        <v>438</v>
      </c>
      <c r="K567" t="s">
        <v>438</v>
      </c>
      <c r="L567" t="s">
        <v>438</v>
      </c>
      <c r="M567" t="s">
        <v>593</v>
      </c>
      <c r="N567" t="s">
        <v>617</v>
      </c>
      <c r="O567" t="s">
        <v>412</v>
      </c>
      <c r="P567" t="s">
        <v>502</v>
      </c>
      <c r="Q567" t="s">
        <v>615</v>
      </c>
      <c r="R567" t="s">
        <v>558</v>
      </c>
      <c r="S567" t="s">
        <v>616</v>
      </c>
      <c r="T567" t="s">
        <v>563</v>
      </c>
      <c r="U567" t="s">
        <v>560</v>
      </c>
      <c r="V567">
        <v>14</v>
      </c>
      <c r="X567" t="str">
        <f t="shared" si="16"/>
        <v>15 Property</v>
      </c>
      <c r="Y567" s="5">
        <f t="shared" si="17"/>
        <v>52</v>
      </c>
    </row>
    <row r="568" spans="1:25" x14ac:dyDescent="0.25">
      <c r="A568">
        <v>2024</v>
      </c>
      <c r="B568" t="s">
        <v>619</v>
      </c>
      <c r="C568" t="s">
        <v>26</v>
      </c>
      <c r="D568" t="s">
        <v>349</v>
      </c>
      <c r="E568" t="s">
        <v>128</v>
      </c>
      <c r="F568" t="s">
        <v>128</v>
      </c>
      <c r="G568">
        <v>1</v>
      </c>
      <c r="H568">
        <v>-33500</v>
      </c>
      <c r="I568" t="s">
        <v>530</v>
      </c>
      <c r="J568" t="s">
        <v>438</v>
      </c>
      <c r="K568" t="s">
        <v>438</v>
      </c>
      <c r="L568" t="s">
        <v>438</v>
      </c>
      <c r="M568" t="s">
        <v>593</v>
      </c>
      <c r="N568" t="s">
        <v>617</v>
      </c>
      <c r="O568" t="s">
        <v>412</v>
      </c>
      <c r="P568" t="s">
        <v>502</v>
      </c>
      <c r="Q568" t="s">
        <v>615</v>
      </c>
      <c r="R568" t="s">
        <v>558</v>
      </c>
      <c r="S568" t="s">
        <v>616</v>
      </c>
      <c r="T568" t="s">
        <v>563</v>
      </c>
      <c r="U568" t="s">
        <v>560</v>
      </c>
      <c r="V568">
        <v>14</v>
      </c>
      <c r="X568" t="str">
        <f t="shared" si="16"/>
        <v>15 Property</v>
      </c>
      <c r="Y568" s="5">
        <f t="shared" si="17"/>
        <v>52</v>
      </c>
    </row>
    <row r="569" spans="1:25" x14ac:dyDescent="0.25">
      <c r="A569">
        <v>2024</v>
      </c>
      <c r="B569" t="s">
        <v>619</v>
      </c>
      <c r="C569" t="s">
        <v>26</v>
      </c>
      <c r="D569" t="s">
        <v>350</v>
      </c>
      <c r="E569" t="s">
        <v>129</v>
      </c>
      <c r="F569" t="s">
        <v>129</v>
      </c>
      <c r="G569">
        <v>1</v>
      </c>
      <c r="H569">
        <v>-16400</v>
      </c>
      <c r="I569" t="s">
        <v>530</v>
      </c>
      <c r="J569" t="s">
        <v>438</v>
      </c>
      <c r="K569" t="s">
        <v>438</v>
      </c>
      <c r="L569" t="s">
        <v>438</v>
      </c>
      <c r="M569" t="s">
        <v>593</v>
      </c>
      <c r="N569" t="s">
        <v>617</v>
      </c>
      <c r="O569" t="s">
        <v>412</v>
      </c>
      <c r="P569" t="s">
        <v>502</v>
      </c>
      <c r="Q569" t="s">
        <v>615</v>
      </c>
      <c r="R569" t="s">
        <v>558</v>
      </c>
      <c r="S569" t="s">
        <v>616</v>
      </c>
      <c r="T569" t="s">
        <v>563</v>
      </c>
      <c r="U569" t="s">
        <v>560</v>
      </c>
      <c r="V569">
        <v>14</v>
      </c>
      <c r="X569" t="str">
        <f t="shared" si="16"/>
        <v>15 Property</v>
      </c>
      <c r="Y569" s="5">
        <f t="shared" si="17"/>
        <v>52</v>
      </c>
    </row>
    <row r="570" spans="1:25" x14ac:dyDescent="0.25">
      <c r="A570">
        <v>2024</v>
      </c>
      <c r="B570" t="s">
        <v>619</v>
      </c>
      <c r="C570" t="s">
        <v>26</v>
      </c>
      <c r="D570" t="s">
        <v>351</v>
      </c>
      <c r="E570" t="s">
        <v>130</v>
      </c>
      <c r="F570" t="s">
        <v>130</v>
      </c>
      <c r="G570">
        <v>1</v>
      </c>
      <c r="H570">
        <v>-2200</v>
      </c>
      <c r="I570" t="s">
        <v>530</v>
      </c>
      <c r="J570" t="s">
        <v>438</v>
      </c>
      <c r="K570" t="s">
        <v>438</v>
      </c>
      <c r="L570" t="s">
        <v>438</v>
      </c>
      <c r="M570" t="s">
        <v>593</v>
      </c>
      <c r="N570" t="s">
        <v>617</v>
      </c>
      <c r="O570" t="s">
        <v>412</v>
      </c>
      <c r="P570" t="s">
        <v>502</v>
      </c>
      <c r="Q570" t="s">
        <v>615</v>
      </c>
      <c r="R570" t="s">
        <v>558</v>
      </c>
      <c r="S570" t="s">
        <v>616</v>
      </c>
      <c r="T570" t="s">
        <v>563</v>
      </c>
      <c r="U570" t="s">
        <v>560</v>
      </c>
      <c r="V570">
        <v>14</v>
      </c>
      <c r="X570" t="str">
        <f t="shared" si="16"/>
        <v>15 Property</v>
      </c>
      <c r="Y570" s="5">
        <f t="shared" si="17"/>
        <v>52</v>
      </c>
    </row>
    <row r="571" spans="1:25" x14ac:dyDescent="0.25">
      <c r="A571">
        <v>2024</v>
      </c>
      <c r="B571" t="s">
        <v>619</v>
      </c>
      <c r="C571" t="s">
        <v>26</v>
      </c>
      <c r="D571" t="s">
        <v>352</v>
      </c>
      <c r="E571" t="s">
        <v>131</v>
      </c>
      <c r="F571" t="s">
        <v>131</v>
      </c>
      <c r="G571">
        <v>1</v>
      </c>
      <c r="H571">
        <v>-3500</v>
      </c>
      <c r="I571" t="s">
        <v>530</v>
      </c>
      <c r="J571" t="s">
        <v>438</v>
      </c>
      <c r="K571" t="s">
        <v>438</v>
      </c>
      <c r="L571" t="s">
        <v>438</v>
      </c>
      <c r="M571" t="s">
        <v>593</v>
      </c>
      <c r="N571" t="s">
        <v>617</v>
      </c>
      <c r="O571" t="s">
        <v>412</v>
      </c>
      <c r="P571" t="s">
        <v>502</v>
      </c>
      <c r="Q571" t="s">
        <v>615</v>
      </c>
      <c r="R571" t="s">
        <v>558</v>
      </c>
      <c r="S571" t="s">
        <v>616</v>
      </c>
      <c r="T571" t="s">
        <v>559</v>
      </c>
      <c r="U571" t="s">
        <v>560</v>
      </c>
      <c r="V571">
        <v>14</v>
      </c>
      <c r="X571" t="str">
        <f t="shared" si="16"/>
        <v>15 Property</v>
      </c>
      <c r="Y571" s="5">
        <f t="shared" si="17"/>
        <v>52</v>
      </c>
    </row>
    <row r="572" spans="1:25" x14ac:dyDescent="0.25">
      <c r="A572">
        <v>2024</v>
      </c>
      <c r="B572" t="s">
        <v>619</v>
      </c>
      <c r="C572" t="s">
        <v>26</v>
      </c>
      <c r="D572" t="s">
        <v>353</v>
      </c>
      <c r="E572" t="s">
        <v>132</v>
      </c>
      <c r="F572" t="s">
        <v>132</v>
      </c>
      <c r="G572">
        <v>1</v>
      </c>
      <c r="H572">
        <v>-2500</v>
      </c>
      <c r="I572" t="s">
        <v>530</v>
      </c>
      <c r="J572" t="s">
        <v>438</v>
      </c>
      <c r="K572" t="s">
        <v>438</v>
      </c>
      <c r="L572" t="s">
        <v>438</v>
      </c>
      <c r="M572" t="s">
        <v>593</v>
      </c>
      <c r="N572" t="s">
        <v>617</v>
      </c>
      <c r="O572" t="s">
        <v>412</v>
      </c>
      <c r="P572" t="s">
        <v>502</v>
      </c>
      <c r="Q572" t="s">
        <v>615</v>
      </c>
      <c r="R572" t="s">
        <v>558</v>
      </c>
      <c r="S572" t="s">
        <v>616</v>
      </c>
      <c r="T572" t="s">
        <v>563</v>
      </c>
      <c r="U572" t="s">
        <v>560</v>
      </c>
      <c r="V572">
        <v>14</v>
      </c>
      <c r="X572" t="str">
        <f t="shared" si="16"/>
        <v>15 Property</v>
      </c>
      <c r="Y572" s="5">
        <f t="shared" si="17"/>
        <v>52</v>
      </c>
    </row>
    <row r="573" spans="1:25" x14ac:dyDescent="0.25">
      <c r="A573">
        <v>2024</v>
      </c>
      <c r="B573" t="s">
        <v>619</v>
      </c>
      <c r="C573" t="s">
        <v>26</v>
      </c>
      <c r="D573" t="s">
        <v>354</v>
      </c>
      <c r="E573" t="s">
        <v>133</v>
      </c>
      <c r="F573" t="s">
        <v>133</v>
      </c>
      <c r="G573">
        <v>1</v>
      </c>
      <c r="H573">
        <v>-2500</v>
      </c>
      <c r="I573" t="s">
        <v>530</v>
      </c>
      <c r="J573" t="s">
        <v>438</v>
      </c>
      <c r="K573" t="s">
        <v>438</v>
      </c>
      <c r="L573" t="s">
        <v>438</v>
      </c>
      <c r="M573" t="s">
        <v>593</v>
      </c>
      <c r="N573" t="s">
        <v>617</v>
      </c>
      <c r="O573" t="s">
        <v>412</v>
      </c>
      <c r="P573" t="s">
        <v>502</v>
      </c>
      <c r="Q573" t="s">
        <v>615</v>
      </c>
      <c r="R573" t="s">
        <v>558</v>
      </c>
      <c r="S573" t="s">
        <v>616</v>
      </c>
      <c r="T573" t="s">
        <v>563</v>
      </c>
      <c r="U573" t="s">
        <v>560</v>
      </c>
      <c r="V573">
        <v>14</v>
      </c>
      <c r="X573" t="str">
        <f t="shared" si="16"/>
        <v>15 Property</v>
      </c>
      <c r="Y573" s="5">
        <f t="shared" si="17"/>
        <v>52</v>
      </c>
    </row>
    <row r="574" spans="1:25" x14ac:dyDescent="0.25">
      <c r="A574">
        <v>2024</v>
      </c>
      <c r="B574" t="s">
        <v>619</v>
      </c>
      <c r="C574" t="s">
        <v>26</v>
      </c>
      <c r="D574" t="s">
        <v>355</v>
      </c>
      <c r="E574" t="s">
        <v>134</v>
      </c>
      <c r="F574" t="s">
        <v>134</v>
      </c>
      <c r="G574">
        <v>1</v>
      </c>
      <c r="H574">
        <v>-3800</v>
      </c>
      <c r="I574" t="s">
        <v>530</v>
      </c>
      <c r="J574" t="s">
        <v>438</v>
      </c>
      <c r="K574" t="s">
        <v>438</v>
      </c>
      <c r="L574" t="s">
        <v>438</v>
      </c>
      <c r="M574" t="s">
        <v>593</v>
      </c>
      <c r="N574" t="s">
        <v>617</v>
      </c>
      <c r="O574" t="s">
        <v>412</v>
      </c>
      <c r="P574" t="s">
        <v>502</v>
      </c>
      <c r="Q574" t="s">
        <v>615</v>
      </c>
      <c r="R574" t="s">
        <v>558</v>
      </c>
      <c r="S574" t="s">
        <v>616</v>
      </c>
      <c r="T574" t="s">
        <v>559</v>
      </c>
      <c r="U574" t="s">
        <v>560</v>
      </c>
      <c r="V574">
        <v>14</v>
      </c>
      <c r="X574" t="str">
        <f t="shared" si="16"/>
        <v>15 Property</v>
      </c>
      <c r="Y574" s="5">
        <f t="shared" si="17"/>
        <v>52</v>
      </c>
    </row>
    <row r="575" spans="1:25" x14ac:dyDescent="0.25">
      <c r="A575">
        <v>2024</v>
      </c>
      <c r="B575" t="s">
        <v>619</v>
      </c>
      <c r="C575" t="s">
        <v>26</v>
      </c>
      <c r="D575" t="s">
        <v>356</v>
      </c>
      <c r="E575" t="s">
        <v>135</v>
      </c>
      <c r="F575" t="s">
        <v>135</v>
      </c>
      <c r="G575">
        <v>1</v>
      </c>
      <c r="H575">
        <v>-1000</v>
      </c>
      <c r="I575" t="s">
        <v>530</v>
      </c>
      <c r="J575" t="s">
        <v>438</v>
      </c>
      <c r="K575" t="s">
        <v>438</v>
      </c>
      <c r="L575" t="s">
        <v>438</v>
      </c>
      <c r="M575" t="s">
        <v>593</v>
      </c>
      <c r="N575" t="s">
        <v>617</v>
      </c>
      <c r="O575" t="s">
        <v>412</v>
      </c>
      <c r="P575" t="s">
        <v>502</v>
      </c>
      <c r="Q575" t="s">
        <v>615</v>
      </c>
      <c r="R575" t="s">
        <v>558</v>
      </c>
      <c r="S575" t="s">
        <v>616</v>
      </c>
      <c r="T575" t="s">
        <v>559</v>
      </c>
      <c r="U575" t="s">
        <v>560</v>
      </c>
      <c r="V575">
        <v>14</v>
      </c>
      <c r="X575" t="str">
        <f t="shared" si="16"/>
        <v>15 Property</v>
      </c>
      <c r="Y575" s="5">
        <f t="shared" si="17"/>
        <v>52</v>
      </c>
    </row>
    <row r="576" spans="1:25" x14ac:dyDescent="0.25">
      <c r="A576">
        <v>2024</v>
      </c>
      <c r="B576" t="s">
        <v>619</v>
      </c>
      <c r="C576" t="s">
        <v>26</v>
      </c>
      <c r="D576" t="s">
        <v>357</v>
      </c>
      <c r="E576" t="s">
        <v>136</v>
      </c>
      <c r="F576" t="s">
        <v>136</v>
      </c>
      <c r="G576">
        <v>1</v>
      </c>
      <c r="H576">
        <v>-20000</v>
      </c>
      <c r="I576" t="s">
        <v>530</v>
      </c>
      <c r="J576" t="s">
        <v>438</v>
      </c>
      <c r="K576" t="s">
        <v>438</v>
      </c>
      <c r="L576" t="s">
        <v>438</v>
      </c>
      <c r="M576" t="s">
        <v>593</v>
      </c>
      <c r="N576" t="s">
        <v>617</v>
      </c>
      <c r="O576" t="s">
        <v>412</v>
      </c>
      <c r="P576" t="s">
        <v>502</v>
      </c>
      <c r="Q576" t="s">
        <v>615</v>
      </c>
      <c r="R576" t="s">
        <v>558</v>
      </c>
      <c r="S576" t="s">
        <v>616</v>
      </c>
      <c r="T576" t="s">
        <v>563</v>
      </c>
      <c r="U576" t="s">
        <v>560</v>
      </c>
      <c r="V576">
        <v>14</v>
      </c>
      <c r="X576" t="str">
        <f t="shared" si="16"/>
        <v>15 Property</v>
      </c>
      <c r="Y576" s="5">
        <f t="shared" si="17"/>
        <v>52</v>
      </c>
    </row>
    <row r="577" spans="1:25" x14ac:dyDescent="0.25">
      <c r="A577">
        <v>2024</v>
      </c>
      <c r="B577" t="s">
        <v>619</v>
      </c>
      <c r="C577" t="s">
        <v>26</v>
      </c>
      <c r="D577" t="s">
        <v>358</v>
      </c>
      <c r="E577" t="s">
        <v>359</v>
      </c>
      <c r="F577" t="s">
        <v>359</v>
      </c>
      <c r="G577">
        <v>1</v>
      </c>
      <c r="H577">
        <v>-500</v>
      </c>
      <c r="I577" t="s">
        <v>530</v>
      </c>
      <c r="J577" t="s">
        <v>438</v>
      </c>
      <c r="K577" t="s">
        <v>438</v>
      </c>
      <c r="L577" t="s">
        <v>438</v>
      </c>
      <c r="M577" t="s">
        <v>593</v>
      </c>
      <c r="N577" t="s">
        <v>617</v>
      </c>
      <c r="O577" t="s">
        <v>412</v>
      </c>
      <c r="P577" t="s">
        <v>502</v>
      </c>
      <c r="Q577" t="s">
        <v>615</v>
      </c>
      <c r="R577" t="s">
        <v>558</v>
      </c>
      <c r="S577" t="s">
        <v>616</v>
      </c>
      <c r="T577" t="s">
        <v>563</v>
      </c>
      <c r="U577" t="s">
        <v>560</v>
      </c>
      <c r="V577">
        <v>14</v>
      </c>
      <c r="X577" t="str">
        <f t="shared" si="16"/>
        <v>15 Property</v>
      </c>
      <c r="Y577" s="5">
        <f t="shared" si="17"/>
        <v>52</v>
      </c>
    </row>
    <row r="578" spans="1:25" x14ac:dyDescent="0.25">
      <c r="A578">
        <v>2024</v>
      </c>
      <c r="B578" t="s">
        <v>619</v>
      </c>
      <c r="C578" t="s">
        <v>26</v>
      </c>
      <c r="D578" t="s">
        <v>360</v>
      </c>
      <c r="E578" t="s">
        <v>137</v>
      </c>
      <c r="F578" t="s">
        <v>628</v>
      </c>
      <c r="G578">
        <v>0.88541666666666663</v>
      </c>
      <c r="H578">
        <v>-7306.95</v>
      </c>
      <c r="I578" t="s">
        <v>530</v>
      </c>
      <c r="J578" t="s">
        <v>438</v>
      </c>
      <c r="K578" t="s">
        <v>438</v>
      </c>
      <c r="L578" t="s">
        <v>438</v>
      </c>
      <c r="M578" t="s">
        <v>595</v>
      </c>
      <c r="N578" t="s">
        <v>573</v>
      </c>
      <c r="O578" t="s">
        <v>412</v>
      </c>
      <c r="P578" t="s">
        <v>502</v>
      </c>
      <c r="Q578" t="s">
        <v>615</v>
      </c>
      <c r="R578" t="s">
        <v>596</v>
      </c>
      <c r="S578" t="s">
        <v>616</v>
      </c>
      <c r="T578" t="s">
        <v>563</v>
      </c>
      <c r="U578" t="s">
        <v>560</v>
      </c>
      <c r="V578">
        <v>14</v>
      </c>
      <c r="X578" t="str">
        <f t="shared" si="16"/>
        <v>15 Property</v>
      </c>
      <c r="Y578" s="5">
        <f t="shared" si="17"/>
        <v>52</v>
      </c>
    </row>
    <row r="579" spans="1:25" x14ac:dyDescent="0.25">
      <c r="A579">
        <v>2024</v>
      </c>
      <c r="B579" t="s">
        <v>619</v>
      </c>
      <c r="C579" t="s">
        <v>26</v>
      </c>
      <c r="D579" t="s">
        <v>361</v>
      </c>
      <c r="E579" t="s">
        <v>138</v>
      </c>
      <c r="F579" t="s">
        <v>629</v>
      </c>
      <c r="G579">
        <v>0.88888888888888884</v>
      </c>
      <c r="H579">
        <v>-95515.83</v>
      </c>
      <c r="I579" t="s">
        <v>530</v>
      </c>
      <c r="J579" t="s">
        <v>438</v>
      </c>
      <c r="K579" t="s">
        <v>438</v>
      </c>
      <c r="L579" t="s">
        <v>438</v>
      </c>
      <c r="M579" t="s">
        <v>595</v>
      </c>
      <c r="N579" t="s">
        <v>573</v>
      </c>
      <c r="O579" t="s">
        <v>412</v>
      </c>
      <c r="P579" t="s">
        <v>502</v>
      </c>
      <c r="Q579" t="s">
        <v>615</v>
      </c>
      <c r="R579" t="s">
        <v>596</v>
      </c>
      <c r="S579" t="s">
        <v>575</v>
      </c>
      <c r="T579" t="s">
        <v>563</v>
      </c>
      <c r="U579" t="s">
        <v>560</v>
      </c>
      <c r="V579">
        <v>14</v>
      </c>
      <c r="X579" t="str">
        <f t="shared" ref="X579:X642" si="18">J579</f>
        <v>15 Property</v>
      </c>
      <c r="Y579" s="5">
        <f t="shared" ref="Y579:Y642" si="19">IF(X579=X578,Y578,Y578+1)</f>
        <v>52</v>
      </c>
    </row>
    <row r="580" spans="1:25" x14ac:dyDescent="0.25">
      <c r="A580">
        <v>2024</v>
      </c>
      <c r="B580" t="s">
        <v>619</v>
      </c>
      <c r="C580" t="s">
        <v>26</v>
      </c>
      <c r="D580" t="s">
        <v>362</v>
      </c>
      <c r="E580" t="s">
        <v>139</v>
      </c>
      <c r="F580" t="s">
        <v>630</v>
      </c>
      <c r="G580">
        <v>0.89523809523809528</v>
      </c>
      <c r="H580">
        <v>-11000</v>
      </c>
      <c r="I580" t="s">
        <v>530</v>
      </c>
      <c r="J580" t="s">
        <v>438</v>
      </c>
      <c r="K580" t="s">
        <v>438</v>
      </c>
      <c r="L580" t="s">
        <v>438</v>
      </c>
      <c r="M580" t="s">
        <v>595</v>
      </c>
      <c r="N580" t="s">
        <v>573</v>
      </c>
      <c r="O580" t="s">
        <v>412</v>
      </c>
      <c r="P580" t="s">
        <v>502</v>
      </c>
      <c r="Q580" t="s">
        <v>615</v>
      </c>
      <c r="R580" t="s">
        <v>596</v>
      </c>
      <c r="S580" t="s">
        <v>616</v>
      </c>
      <c r="T580" t="s">
        <v>563</v>
      </c>
      <c r="U580" t="s">
        <v>560</v>
      </c>
      <c r="V580">
        <v>14</v>
      </c>
      <c r="X580" t="str">
        <f t="shared" si="18"/>
        <v>15 Property</v>
      </c>
      <c r="Y580" s="5">
        <f t="shared" si="19"/>
        <v>52</v>
      </c>
    </row>
    <row r="581" spans="1:25" x14ac:dyDescent="0.25">
      <c r="A581">
        <v>2024</v>
      </c>
      <c r="B581" t="s">
        <v>619</v>
      </c>
      <c r="C581" t="s">
        <v>26</v>
      </c>
      <c r="D581" t="s">
        <v>363</v>
      </c>
      <c r="E581" t="s">
        <v>140</v>
      </c>
      <c r="F581" t="s">
        <v>631</v>
      </c>
      <c r="G581">
        <v>0.90350877192982448</v>
      </c>
      <c r="H581">
        <v>-3820.62</v>
      </c>
      <c r="I581" t="s">
        <v>530</v>
      </c>
      <c r="J581" t="s">
        <v>438</v>
      </c>
      <c r="K581" t="s">
        <v>438</v>
      </c>
      <c r="L581" t="s">
        <v>438</v>
      </c>
      <c r="M581" t="s">
        <v>595</v>
      </c>
      <c r="N581" t="s">
        <v>573</v>
      </c>
      <c r="O581" t="s">
        <v>412</v>
      </c>
      <c r="P581" t="s">
        <v>502</v>
      </c>
      <c r="Q581" t="s">
        <v>615</v>
      </c>
      <c r="R581" t="s">
        <v>596</v>
      </c>
      <c r="S581" t="s">
        <v>616</v>
      </c>
      <c r="T581" t="s">
        <v>563</v>
      </c>
      <c r="U581" t="s">
        <v>560</v>
      </c>
      <c r="V581">
        <v>14</v>
      </c>
      <c r="X581" t="str">
        <f t="shared" si="18"/>
        <v>15 Property</v>
      </c>
      <c r="Y581" s="5">
        <f t="shared" si="19"/>
        <v>52</v>
      </c>
    </row>
    <row r="582" spans="1:25" x14ac:dyDescent="0.25">
      <c r="A582">
        <v>2024</v>
      </c>
      <c r="B582" t="s">
        <v>619</v>
      </c>
      <c r="C582" t="s">
        <v>26</v>
      </c>
      <c r="D582" t="s">
        <v>364</v>
      </c>
      <c r="E582" t="s">
        <v>141</v>
      </c>
      <c r="F582" t="s">
        <v>632</v>
      </c>
      <c r="G582">
        <v>0.89814814814814825</v>
      </c>
      <c r="H582">
        <v>-1000</v>
      </c>
      <c r="I582" t="s">
        <v>530</v>
      </c>
      <c r="J582" t="s">
        <v>438</v>
      </c>
      <c r="K582" t="s">
        <v>438</v>
      </c>
      <c r="L582" t="s">
        <v>438</v>
      </c>
      <c r="M582" t="s">
        <v>595</v>
      </c>
      <c r="N582" t="s">
        <v>573</v>
      </c>
      <c r="O582" t="s">
        <v>425</v>
      </c>
      <c r="P582" t="s">
        <v>473</v>
      </c>
      <c r="Q582" t="s">
        <v>615</v>
      </c>
      <c r="R582" t="s">
        <v>596</v>
      </c>
      <c r="S582" t="s">
        <v>616</v>
      </c>
      <c r="T582" t="s">
        <v>563</v>
      </c>
      <c r="U582" t="s">
        <v>560</v>
      </c>
      <c r="V582">
        <v>14</v>
      </c>
      <c r="X582" t="str">
        <f t="shared" si="18"/>
        <v>15 Property</v>
      </c>
      <c r="Y582" s="5">
        <f t="shared" si="19"/>
        <v>52</v>
      </c>
    </row>
    <row r="583" spans="1:25" x14ac:dyDescent="0.25">
      <c r="A583">
        <v>2024</v>
      </c>
      <c r="B583" t="s">
        <v>619</v>
      </c>
      <c r="C583" t="s">
        <v>26</v>
      </c>
      <c r="D583" t="s">
        <v>365</v>
      </c>
      <c r="E583" t="s">
        <v>366</v>
      </c>
      <c r="F583" t="s">
        <v>366</v>
      </c>
      <c r="G583">
        <v>1</v>
      </c>
      <c r="H583">
        <v>-15000</v>
      </c>
      <c r="I583" t="s">
        <v>530</v>
      </c>
      <c r="J583" t="s">
        <v>438</v>
      </c>
      <c r="K583" t="s">
        <v>438</v>
      </c>
      <c r="L583" t="s">
        <v>438</v>
      </c>
      <c r="M583" t="s">
        <v>595</v>
      </c>
      <c r="N583" t="s">
        <v>573</v>
      </c>
      <c r="O583" t="s">
        <v>412</v>
      </c>
      <c r="P583" t="s">
        <v>502</v>
      </c>
      <c r="Q583" t="s">
        <v>615</v>
      </c>
      <c r="R583" t="s">
        <v>596</v>
      </c>
      <c r="S583" t="s">
        <v>575</v>
      </c>
      <c r="T583" t="s">
        <v>563</v>
      </c>
      <c r="U583" t="s">
        <v>560</v>
      </c>
      <c r="V583">
        <v>14</v>
      </c>
      <c r="X583" t="str">
        <f t="shared" si="18"/>
        <v>15 Property</v>
      </c>
      <c r="Y583" s="5">
        <f t="shared" si="19"/>
        <v>52</v>
      </c>
    </row>
    <row r="584" spans="1:25" x14ac:dyDescent="0.25">
      <c r="A584">
        <v>2024</v>
      </c>
      <c r="B584" t="s">
        <v>619</v>
      </c>
      <c r="C584" t="s">
        <v>26</v>
      </c>
      <c r="D584" t="s">
        <v>367</v>
      </c>
      <c r="E584" t="s">
        <v>81</v>
      </c>
      <c r="F584" t="s">
        <v>81</v>
      </c>
      <c r="G584">
        <v>1</v>
      </c>
      <c r="H584">
        <v>-20000</v>
      </c>
      <c r="I584" t="s">
        <v>530</v>
      </c>
      <c r="J584" t="s">
        <v>435</v>
      </c>
      <c r="K584" t="s">
        <v>435</v>
      </c>
      <c r="L584" t="s">
        <v>435</v>
      </c>
      <c r="M584" t="s">
        <v>435</v>
      </c>
      <c r="N584" t="s">
        <v>589</v>
      </c>
      <c r="O584" t="s">
        <v>412</v>
      </c>
      <c r="P584" t="s">
        <v>502</v>
      </c>
      <c r="Q584" t="s">
        <v>615</v>
      </c>
      <c r="R584" t="s">
        <v>558</v>
      </c>
      <c r="S584" t="s">
        <v>616</v>
      </c>
      <c r="T584" t="s">
        <v>563</v>
      </c>
      <c r="U584" t="s">
        <v>560</v>
      </c>
      <c r="V584">
        <v>15</v>
      </c>
      <c r="X584" t="str">
        <f t="shared" si="18"/>
        <v>16 Finance</v>
      </c>
      <c r="Y584" s="5">
        <f t="shared" si="19"/>
        <v>53</v>
      </c>
    </row>
    <row r="585" spans="1:25" x14ac:dyDescent="0.25">
      <c r="A585">
        <v>2024</v>
      </c>
      <c r="B585" t="s">
        <v>619</v>
      </c>
      <c r="C585" t="s">
        <v>26</v>
      </c>
      <c r="D585" t="s">
        <v>368</v>
      </c>
      <c r="E585" t="s">
        <v>82</v>
      </c>
      <c r="F585" t="s">
        <v>82</v>
      </c>
      <c r="G585">
        <v>1</v>
      </c>
      <c r="H585">
        <v>-38000</v>
      </c>
      <c r="I585" t="s">
        <v>530</v>
      </c>
      <c r="J585" t="s">
        <v>435</v>
      </c>
      <c r="K585" t="s">
        <v>435</v>
      </c>
      <c r="L585" t="s">
        <v>435</v>
      </c>
      <c r="M585" t="s">
        <v>435</v>
      </c>
      <c r="N585" t="s">
        <v>589</v>
      </c>
      <c r="O585" t="s">
        <v>412</v>
      </c>
      <c r="P585" t="s">
        <v>502</v>
      </c>
      <c r="Q585" t="s">
        <v>615</v>
      </c>
      <c r="R585" t="s">
        <v>558</v>
      </c>
      <c r="S585" t="s">
        <v>616</v>
      </c>
      <c r="T585" t="s">
        <v>559</v>
      </c>
      <c r="U585" t="s">
        <v>560</v>
      </c>
      <c r="V585">
        <v>15</v>
      </c>
      <c r="X585" t="str">
        <f t="shared" si="18"/>
        <v>16 Finance</v>
      </c>
      <c r="Y585" s="5">
        <f t="shared" si="19"/>
        <v>53</v>
      </c>
    </row>
    <row r="586" spans="1:25" x14ac:dyDescent="0.25">
      <c r="A586">
        <v>2024</v>
      </c>
      <c r="B586" t="s">
        <v>619</v>
      </c>
      <c r="C586" t="s">
        <v>26</v>
      </c>
      <c r="D586" t="s">
        <v>369</v>
      </c>
      <c r="E586" t="s">
        <v>83</v>
      </c>
      <c r="F586" t="s">
        <v>83</v>
      </c>
      <c r="G586">
        <v>1</v>
      </c>
      <c r="H586">
        <v>-33000</v>
      </c>
      <c r="I586" t="s">
        <v>530</v>
      </c>
      <c r="J586" t="s">
        <v>435</v>
      </c>
      <c r="K586" t="s">
        <v>435</v>
      </c>
      <c r="L586" t="s">
        <v>435</v>
      </c>
      <c r="M586" t="s">
        <v>435</v>
      </c>
      <c r="N586" t="s">
        <v>589</v>
      </c>
      <c r="O586" t="s">
        <v>412</v>
      </c>
      <c r="P586" t="s">
        <v>502</v>
      </c>
      <c r="Q586" t="s">
        <v>615</v>
      </c>
      <c r="R586" t="s">
        <v>558</v>
      </c>
      <c r="S586" t="s">
        <v>616</v>
      </c>
      <c r="T586" t="s">
        <v>563</v>
      </c>
      <c r="U586" t="s">
        <v>560</v>
      </c>
      <c r="V586">
        <v>15</v>
      </c>
      <c r="X586" t="str">
        <f t="shared" si="18"/>
        <v>16 Finance</v>
      </c>
      <c r="Y586" s="5">
        <f t="shared" si="19"/>
        <v>53</v>
      </c>
    </row>
    <row r="587" spans="1:25" x14ac:dyDescent="0.25">
      <c r="A587">
        <v>2024</v>
      </c>
      <c r="B587" t="s">
        <v>619</v>
      </c>
      <c r="C587" t="s">
        <v>26</v>
      </c>
      <c r="D587" t="s">
        <v>370</v>
      </c>
      <c r="E587" t="s">
        <v>464</v>
      </c>
      <c r="F587" t="s">
        <v>464</v>
      </c>
      <c r="G587">
        <v>1</v>
      </c>
      <c r="H587">
        <v>-2000</v>
      </c>
      <c r="I587" t="s">
        <v>530</v>
      </c>
      <c r="J587" t="s">
        <v>435</v>
      </c>
      <c r="K587" t="s">
        <v>435</v>
      </c>
      <c r="L587" t="s">
        <v>435</v>
      </c>
      <c r="M587" t="s">
        <v>435</v>
      </c>
      <c r="N587" t="s">
        <v>589</v>
      </c>
      <c r="O587" t="s">
        <v>412</v>
      </c>
      <c r="P587" t="s">
        <v>502</v>
      </c>
      <c r="Q587" t="s">
        <v>615</v>
      </c>
      <c r="R587" t="s">
        <v>558</v>
      </c>
      <c r="S587" t="s">
        <v>616</v>
      </c>
      <c r="T587" t="s">
        <v>559</v>
      </c>
      <c r="U587" t="s">
        <v>560</v>
      </c>
      <c r="V587">
        <v>15</v>
      </c>
      <c r="X587" t="str">
        <f t="shared" si="18"/>
        <v>16 Finance</v>
      </c>
      <c r="Y587" s="5">
        <f t="shared" si="19"/>
        <v>53</v>
      </c>
    </row>
    <row r="588" spans="1:25" x14ac:dyDescent="0.25">
      <c r="A588">
        <v>2024</v>
      </c>
      <c r="B588" t="s">
        <v>619</v>
      </c>
      <c r="C588" t="s">
        <v>26</v>
      </c>
      <c r="D588" t="s">
        <v>371</v>
      </c>
      <c r="E588" t="s">
        <v>84</v>
      </c>
      <c r="F588" t="s">
        <v>84</v>
      </c>
      <c r="G588">
        <v>1</v>
      </c>
      <c r="H588">
        <v>-1000</v>
      </c>
      <c r="I588" t="s">
        <v>530</v>
      </c>
      <c r="J588" t="s">
        <v>435</v>
      </c>
      <c r="K588" t="s">
        <v>435</v>
      </c>
      <c r="L588" t="s">
        <v>435</v>
      </c>
      <c r="M588" t="s">
        <v>435</v>
      </c>
      <c r="N588" t="s">
        <v>589</v>
      </c>
      <c r="O588" t="s">
        <v>412</v>
      </c>
      <c r="P588" t="s">
        <v>502</v>
      </c>
      <c r="Q588" t="s">
        <v>615</v>
      </c>
      <c r="R588" t="s">
        <v>558</v>
      </c>
      <c r="S588" t="s">
        <v>616</v>
      </c>
      <c r="T588" t="s">
        <v>559</v>
      </c>
      <c r="U588" t="s">
        <v>560</v>
      </c>
      <c r="V588">
        <v>15</v>
      </c>
      <c r="X588" t="str">
        <f t="shared" si="18"/>
        <v>16 Finance</v>
      </c>
      <c r="Y588" s="5">
        <f t="shared" si="19"/>
        <v>53</v>
      </c>
    </row>
    <row r="589" spans="1:25" x14ac:dyDescent="0.25">
      <c r="A589">
        <v>2024</v>
      </c>
      <c r="B589" t="s">
        <v>619</v>
      </c>
      <c r="C589" t="s">
        <v>26</v>
      </c>
      <c r="D589" t="s">
        <v>372</v>
      </c>
      <c r="E589" t="s">
        <v>85</v>
      </c>
      <c r="F589" t="s">
        <v>85</v>
      </c>
      <c r="G589">
        <v>1</v>
      </c>
      <c r="H589">
        <v>-6000</v>
      </c>
      <c r="I589" t="s">
        <v>530</v>
      </c>
      <c r="J589" t="s">
        <v>435</v>
      </c>
      <c r="K589" t="s">
        <v>435</v>
      </c>
      <c r="L589" t="s">
        <v>435</v>
      </c>
      <c r="M589" t="s">
        <v>435</v>
      </c>
      <c r="N589" t="s">
        <v>589</v>
      </c>
      <c r="O589" t="s">
        <v>412</v>
      </c>
      <c r="P589" t="s">
        <v>502</v>
      </c>
      <c r="Q589" t="s">
        <v>615</v>
      </c>
      <c r="R589" t="s">
        <v>558</v>
      </c>
      <c r="S589" t="s">
        <v>616</v>
      </c>
      <c r="T589" t="s">
        <v>559</v>
      </c>
      <c r="U589" t="s">
        <v>560</v>
      </c>
      <c r="V589">
        <v>15</v>
      </c>
      <c r="X589" t="str">
        <f t="shared" si="18"/>
        <v>16 Finance</v>
      </c>
      <c r="Y589" s="5">
        <f t="shared" si="19"/>
        <v>53</v>
      </c>
    </row>
    <row r="590" spans="1:25" x14ac:dyDescent="0.25">
      <c r="A590">
        <v>2024</v>
      </c>
      <c r="B590" t="s">
        <v>619</v>
      </c>
      <c r="C590" t="s">
        <v>26</v>
      </c>
      <c r="D590" t="s">
        <v>373</v>
      </c>
      <c r="E590" t="s">
        <v>86</v>
      </c>
      <c r="F590" t="s">
        <v>86</v>
      </c>
      <c r="G590">
        <v>1</v>
      </c>
      <c r="H590">
        <v>-250</v>
      </c>
      <c r="I590" t="s">
        <v>530</v>
      </c>
      <c r="J590" t="s">
        <v>435</v>
      </c>
      <c r="K590" t="s">
        <v>435</v>
      </c>
      <c r="L590" t="s">
        <v>435</v>
      </c>
      <c r="M590" t="s">
        <v>435</v>
      </c>
      <c r="N590" t="s">
        <v>589</v>
      </c>
      <c r="O590" t="s">
        <v>412</v>
      </c>
      <c r="P590" t="s">
        <v>502</v>
      </c>
      <c r="Q590" t="s">
        <v>615</v>
      </c>
      <c r="R590" t="s">
        <v>558</v>
      </c>
      <c r="S590" t="s">
        <v>616</v>
      </c>
      <c r="T590" t="s">
        <v>559</v>
      </c>
      <c r="U590" t="s">
        <v>560</v>
      </c>
      <c r="V590">
        <v>15</v>
      </c>
      <c r="X590" t="str">
        <f t="shared" si="18"/>
        <v>16 Finance</v>
      </c>
      <c r="Y590" s="5">
        <f t="shared" si="19"/>
        <v>53</v>
      </c>
    </row>
    <row r="591" spans="1:25" x14ac:dyDescent="0.25">
      <c r="A591">
        <v>2024</v>
      </c>
      <c r="B591" t="s">
        <v>619</v>
      </c>
      <c r="C591" t="s">
        <v>26</v>
      </c>
      <c r="D591" t="s">
        <v>374</v>
      </c>
      <c r="E591" t="s">
        <v>87</v>
      </c>
      <c r="F591" t="s">
        <v>87</v>
      </c>
      <c r="G591">
        <v>1</v>
      </c>
      <c r="H591">
        <v>-5000</v>
      </c>
      <c r="I591" t="s">
        <v>530</v>
      </c>
      <c r="J591" t="s">
        <v>435</v>
      </c>
      <c r="K591" t="s">
        <v>435</v>
      </c>
      <c r="L591" t="s">
        <v>435</v>
      </c>
      <c r="M591" t="s">
        <v>435</v>
      </c>
      <c r="N591" t="s">
        <v>589</v>
      </c>
      <c r="O591" t="s">
        <v>412</v>
      </c>
      <c r="P591" t="s">
        <v>502</v>
      </c>
      <c r="Q591" t="s">
        <v>615</v>
      </c>
      <c r="R591" t="s">
        <v>558</v>
      </c>
      <c r="S591" t="s">
        <v>616</v>
      </c>
      <c r="T591" t="s">
        <v>559</v>
      </c>
      <c r="U591" t="s">
        <v>560</v>
      </c>
      <c r="V591">
        <v>15</v>
      </c>
      <c r="X591" t="str">
        <f t="shared" si="18"/>
        <v>16 Finance</v>
      </c>
      <c r="Y591" s="5">
        <f t="shared" si="19"/>
        <v>53</v>
      </c>
    </row>
    <row r="592" spans="1:25" x14ac:dyDescent="0.25">
      <c r="A592">
        <v>2024</v>
      </c>
      <c r="B592" t="s">
        <v>619</v>
      </c>
      <c r="C592" t="s">
        <v>26</v>
      </c>
      <c r="D592" t="s">
        <v>375</v>
      </c>
      <c r="E592" t="s">
        <v>88</v>
      </c>
      <c r="F592" t="s">
        <v>88</v>
      </c>
      <c r="G592">
        <v>1</v>
      </c>
      <c r="H592">
        <v>-200</v>
      </c>
      <c r="I592" t="s">
        <v>530</v>
      </c>
      <c r="J592" t="s">
        <v>435</v>
      </c>
      <c r="K592" t="s">
        <v>435</v>
      </c>
      <c r="L592" t="s">
        <v>435</v>
      </c>
      <c r="M592" t="s">
        <v>435</v>
      </c>
      <c r="N592" t="s">
        <v>589</v>
      </c>
      <c r="O592" t="s">
        <v>412</v>
      </c>
      <c r="P592" t="s">
        <v>502</v>
      </c>
      <c r="Q592" t="s">
        <v>615</v>
      </c>
      <c r="R592" t="s">
        <v>558</v>
      </c>
      <c r="S592" t="s">
        <v>616</v>
      </c>
      <c r="T592" t="s">
        <v>559</v>
      </c>
      <c r="U592" t="s">
        <v>560</v>
      </c>
      <c r="V592">
        <v>15</v>
      </c>
      <c r="X592" t="str">
        <f t="shared" si="18"/>
        <v>16 Finance</v>
      </c>
      <c r="Y592" s="5">
        <f t="shared" si="19"/>
        <v>53</v>
      </c>
    </row>
    <row r="593" spans="1:25" x14ac:dyDescent="0.25">
      <c r="A593">
        <v>2024</v>
      </c>
      <c r="B593" t="s">
        <v>619</v>
      </c>
      <c r="C593" t="s">
        <v>26</v>
      </c>
      <c r="D593" t="s">
        <v>376</v>
      </c>
      <c r="E593" t="s">
        <v>50</v>
      </c>
      <c r="F593" t="s">
        <v>50</v>
      </c>
      <c r="G593">
        <v>1</v>
      </c>
      <c r="H593">
        <v>-1925</v>
      </c>
      <c r="I593" t="s">
        <v>530</v>
      </c>
      <c r="J593" t="s">
        <v>430</v>
      </c>
      <c r="K593" t="s">
        <v>430</v>
      </c>
      <c r="L593" t="s">
        <v>430</v>
      </c>
      <c r="M593" t="s">
        <v>430</v>
      </c>
      <c r="N593" t="s">
        <v>578</v>
      </c>
      <c r="O593" t="s">
        <v>412</v>
      </c>
      <c r="P593" t="s">
        <v>502</v>
      </c>
      <c r="Q593" t="s">
        <v>615</v>
      </c>
      <c r="R593" t="s">
        <v>558</v>
      </c>
      <c r="S593" t="s">
        <v>616</v>
      </c>
      <c r="T593" t="s">
        <v>563</v>
      </c>
      <c r="U593" t="s">
        <v>560</v>
      </c>
      <c r="V593">
        <v>16</v>
      </c>
      <c r="X593" t="str">
        <f t="shared" si="18"/>
        <v>17 Archives</v>
      </c>
      <c r="Y593" s="5">
        <f t="shared" si="19"/>
        <v>54</v>
      </c>
    </row>
    <row r="594" spans="1:25" x14ac:dyDescent="0.25">
      <c r="A594">
        <v>2024</v>
      </c>
      <c r="B594" t="s">
        <v>619</v>
      </c>
      <c r="C594" t="s">
        <v>26</v>
      </c>
      <c r="D594" t="s">
        <v>377</v>
      </c>
      <c r="E594" t="s">
        <v>51</v>
      </c>
      <c r="F594" t="s">
        <v>51</v>
      </c>
      <c r="G594">
        <v>1</v>
      </c>
      <c r="H594">
        <v>-750</v>
      </c>
      <c r="I594" t="s">
        <v>530</v>
      </c>
      <c r="J594" t="s">
        <v>430</v>
      </c>
      <c r="K594" t="s">
        <v>430</v>
      </c>
      <c r="L594" t="s">
        <v>430</v>
      </c>
      <c r="M594" t="s">
        <v>430</v>
      </c>
      <c r="N594" t="s">
        <v>578</v>
      </c>
      <c r="O594" t="s">
        <v>425</v>
      </c>
      <c r="P594" t="s">
        <v>473</v>
      </c>
      <c r="Q594" t="s">
        <v>615</v>
      </c>
      <c r="R594" t="s">
        <v>558</v>
      </c>
      <c r="S594" t="s">
        <v>616</v>
      </c>
      <c r="T594" t="s">
        <v>563</v>
      </c>
      <c r="U594" t="s">
        <v>560</v>
      </c>
      <c r="V594">
        <v>16</v>
      </c>
      <c r="X594" t="str">
        <f t="shared" si="18"/>
        <v>17 Archives</v>
      </c>
      <c r="Y594" s="5">
        <f t="shared" si="19"/>
        <v>54</v>
      </c>
    </row>
    <row r="595" spans="1:25" x14ac:dyDescent="0.25">
      <c r="A595">
        <v>2024</v>
      </c>
      <c r="B595" t="s">
        <v>619</v>
      </c>
      <c r="C595" t="s">
        <v>26</v>
      </c>
      <c r="D595" t="s">
        <v>378</v>
      </c>
      <c r="E595" t="s">
        <v>52</v>
      </c>
      <c r="F595" t="s">
        <v>52</v>
      </c>
      <c r="G595">
        <v>1</v>
      </c>
      <c r="H595">
        <v>-650</v>
      </c>
      <c r="I595" t="s">
        <v>530</v>
      </c>
      <c r="J595" t="s">
        <v>430</v>
      </c>
      <c r="K595" t="s">
        <v>430</v>
      </c>
      <c r="L595" t="s">
        <v>430</v>
      </c>
      <c r="M595" t="s">
        <v>430</v>
      </c>
      <c r="N595" t="s">
        <v>578</v>
      </c>
      <c r="O595" t="s">
        <v>412</v>
      </c>
      <c r="P595" t="s">
        <v>502</v>
      </c>
      <c r="Q595" t="s">
        <v>615</v>
      </c>
      <c r="R595" t="s">
        <v>558</v>
      </c>
      <c r="S595" t="s">
        <v>616</v>
      </c>
      <c r="T595" t="s">
        <v>563</v>
      </c>
      <c r="U595" t="s">
        <v>560</v>
      </c>
      <c r="V595">
        <v>16</v>
      </c>
      <c r="X595" t="str">
        <f t="shared" si="18"/>
        <v>17 Archives</v>
      </c>
      <c r="Y595" s="5">
        <f t="shared" si="19"/>
        <v>54</v>
      </c>
    </row>
    <row r="596" spans="1:25" x14ac:dyDescent="0.25">
      <c r="A596">
        <v>2024</v>
      </c>
      <c r="B596" t="s">
        <v>619</v>
      </c>
      <c r="C596" t="s">
        <v>26</v>
      </c>
      <c r="D596" t="s">
        <v>379</v>
      </c>
      <c r="E596" t="s">
        <v>27</v>
      </c>
      <c r="F596" t="s">
        <v>27</v>
      </c>
      <c r="G596">
        <v>1</v>
      </c>
      <c r="H596">
        <v>-3500</v>
      </c>
      <c r="I596" t="s">
        <v>530</v>
      </c>
      <c r="J596" t="s">
        <v>428</v>
      </c>
      <c r="K596" t="s">
        <v>428</v>
      </c>
      <c r="L596" t="s">
        <v>428</v>
      </c>
      <c r="M596" t="s">
        <v>571</v>
      </c>
      <c r="N596" t="s">
        <v>572</v>
      </c>
      <c r="O596" t="s">
        <v>412</v>
      </c>
      <c r="P596" t="s">
        <v>502</v>
      </c>
      <c r="Q596" t="s">
        <v>615</v>
      </c>
      <c r="R596" t="s">
        <v>558</v>
      </c>
      <c r="S596" t="s">
        <v>616</v>
      </c>
      <c r="T596" t="s">
        <v>559</v>
      </c>
      <c r="U596" t="s">
        <v>560</v>
      </c>
      <c r="V596">
        <v>17</v>
      </c>
      <c r="X596" t="str">
        <f t="shared" si="18"/>
        <v>18 Administration</v>
      </c>
      <c r="Y596" s="5">
        <f t="shared" si="19"/>
        <v>55</v>
      </c>
    </row>
    <row r="597" spans="1:25" x14ac:dyDescent="0.25">
      <c r="A597">
        <v>2024</v>
      </c>
      <c r="B597" t="s">
        <v>619</v>
      </c>
      <c r="C597" t="s">
        <v>26</v>
      </c>
      <c r="D597" t="s">
        <v>380</v>
      </c>
      <c r="E597" t="s">
        <v>458</v>
      </c>
      <c r="F597" t="s">
        <v>458</v>
      </c>
      <c r="G597">
        <v>1</v>
      </c>
      <c r="H597">
        <v>0</v>
      </c>
      <c r="I597" t="s">
        <v>530</v>
      </c>
      <c r="J597" t="s">
        <v>428</v>
      </c>
      <c r="K597" t="s">
        <v>428</v>
      </c>
      <c r="L597" t="s">
        <v>428</v>
      </c>
      <c r="M597" t="s">
        <v>571</v>
      </c>
      <c r="N597" t="s">
        <v>573</v>
      </c>
      <c r="O597" t="s">
        <v>412</v>
      </c>
      <c r="P597" t="s">
        <v>473</v>
      </c>
      <c r="Q597" t="s">
        <v>615</v>
      </c>
      <c r="R597" t="s">
        <v>574</v>
      </c>
      <c r="S597" t="s">
        <v>575</v>
      </c>
      <c r="T597" t="s">
        <v>563</v>
      </c>
      <c r="U597" t="s">
        <v>560</v>
      </c>
      <c r="V597">
        <v>17</v>
      </c>
      <c r="X597" t="str">
        <f t="shared" si="18"/>
        <v>18 Administration</v>
      </c>
      <c r="Y597" s="5">
        <f t="shared" si="19"/>
        <v>55</v>
      </c>
    </row>
    <row r="598" spans="1:25" x14ac:dyDescent="0.25">
      <c r="A598">
        <v>2024</v>
      </c>
      <c r="B598" t="s">
        <v>619</v>
      </c>
      <c r="C598" t="s">
        <v>26</v>
      </c>
      <c r="D598" t="s">
        <v>381</v>
      </c>
      <c r="E598" t="s">
        <v>28</v>
      </c>
      <c r="F598" t="s">
        <v>28</v>
      </c>
      <c r="G598">
        <v>1</v>
      </c>
      <c r="H598">
        <v>-750</v>
      </c>
      <c r="I598" t="s">
        <v>530</v>
      </c>
      <c r="J598" t="s">
        <v>428</v>
      </c>
      <c r="K598" t="s">
        <v>428</v>
      </c>
      <c r="L598" t="s">
        <v>428</v>
      </c>
      <c r="M598" t="s">
        <v>571</v>
      </c>
      <c r="N598" t="s">
        <v>572</v>
      </c>
      <c r="O598" t="s">
        <v>412</v>
      </c>
      <c r="P598" t="s">
        <v>502</v>
      </c>
      <c r="Q598" t="s">
        <v>615</v>
      </c>
      <c r="R598" t="s">
        <v>558</v>
      </c>
      <c r="S598" t="s">
        <v>616</v>
      </c>
      <c r="T598" t="s">
        <v>563</v>
      </c>
      <c r="U598" t="s">
        <v>560</v>
      </c>
      <c r="V598">
        <v>17</v>
      </c>
      <c r="X598" t="str">
        <f t="shared" si="18"/>
        <v>18 Administration</v>
      </c>
      <c r="Y598" s="5">
        <f t="shared" si="19"/>
        <v>55</v>
      </c>
    </row>
    <row r="599" spans="1:25" x14ac:dyDescent="0.25">
      <c r="A599">
        <v>2024</v>
      </c>
      <c r="B599" t="s">
        <v>619</v>
      </c>
      <c r="C599" t="s">
        <v>26</v>
      </c>
      <c r="D599" t="s">
        <v>382</v>
      </c>
      <c r="E599" t="s">
        <v>29</v>
      </c>
      <c r="F599" t="s">
        <v>29</v>
      </c>
      <c r="G599">
        <v>1</v>
      </c>
      <c r="H599">
        <v>-18000</v>
      </c>
      <c r="I599" t="s">
        <v>530</v>
      </c>
      <c r="J599" t="s">
        <v>428</v>
      </c>
      <c r="K599" t="s">
        <v>428</v>
      </c>
      <c r="L599" t="s">
        <v>428</v>
      </c>
      <c r="M599" t="s">
        <v>571</v>
      </c>
      <c r="N599" t="s">
        <v>572</v>
      </c>
      <c r="O599" t="s">
        <v>412</v>
      </c>
      <c r="P599" t="s">
        <v>502</v>
      </c>
      <c r="Q599" t="s">
        <v>615</v>
      </c>
      <c r="R599" t="s">
        <v>558</v>
      </c>
      <c r="S599" t="s">
        <v>616</v>
      </c>
      <c r="T599" t="s">
        <v>563</v>
      </c>
      <c r="U599" t="s">
        <v>560</v>
      </c>
      <c r="V599">
        <v>17</v>
      </c>
      <c r="X599" t="str">
        <f t="shared" si="18"/>
        <v>18 Administration</v>
      </c>
      <c r="Y599" s="5">
        <f t="shared" si="19"/>
        <v>55</v>
      </c>
    </row>
    <row r="600" spans="1:25" x14ac:dyDescent="0.25">
      <c r="A600">
        <v>2024</v>
      </c>
      <c r="B600" t="s">
        <v>619</v>
      </c>
      <c r="C600" t="s">
        <v>26</v>
      </c>
      <c r="D600" t="s">
        <v>383</v>
      </c>
      <c r="E600" t="s">
        <v>30</v>
      </c>
      <c r="F600" t="s">
        <v>30</v>
      </c>
      <c r="G600">
        <v>1</v>
      </c>
      <c r="H600">
        <v>-4000</v>
      </c>
      <c r="I600" t="s">
        <v>530</v>
      </c>
      <c r="J600" t="s">
        <v>428</v>
      </c>
      <c r="K600" t="s">
        <v>428</v>
      </c>
      <c r="L600" t="s">
        <v>428</v>
      </c>
      <c r="M600" t="s">
        <v>571</v>
      </c>
      <c r="N600" t="s">
        <v>572</v>
      </c>
      <c r="O600" t="s">
        <v>412</v>
      </c>
      <c r="P600" t="s">
        <v>502</v>
      </c>
      <c r="Q600" t="s">
        <v>615</v>
      </c>
      <c r="R600" t="s">
        <v>558</v>
      </c>
      <c r="S600" t="s">
        <v>616</v>
      </c>
      <c r="T600" t="s">
        <v>563</v>
      </c>
      <c r="U600" t="s">
        <v>560</v>
      </c>
      <c r="V600">
        <v>17</v>
      </c>
      <c r="X600" t="str">
        <f t="shared" si="18"/>
        <v>18 Administration</v>
      </c>
      <c r="Y600" s="5">
        <f t="shared" si="19"/>
        <v>55</v>
      </c>
    </row>
    <row r="601" spans="1:25" x14ac:dyDescent="0.25">
      <c r="A601">
        <v>2024</v>
      </c>
      <c r="B601" t="s">
        <v>619</v>
      </c>
      <c r="C601" t="s">
        <v>26</v>
      </c>
      <c r="D601" t="s">
        <v>384</v>
      </c>
      <c r="E601" t="s">
        <v>31</v>
      </c>
      <c r="F601" t="s">
        <v>31</v>
      </c>
      <c r="G601">
        <v>1</v>
      </c>
      <c r="H601">
        <v>-3000</v>
      </c>
      <c r="I601" t="s">
        <v>530</v>
      </c>
      <c r="J601" t="s">
        <v>428</v>
      </c>
      <c r="K601" t="s">
        <v>428</v>
      </c>
      <c r="L601" t="s">
        <v>428</v>
      </c>
      <c r="M601" t="s">
        <v>571</v>
      </c>
      <c r="N601" t="s">
        <v>572</v>
      </c>
      <c r="O601" t="s">
        <v>412</v>
      </c>
      <c r="P601" t="s">
        <v>502</v>
      </c>
      <c r="Q601" t="s">
        <v>615</v>
      </c>
      <c r="R601" t="s">
        <v>558</v>
      </c>
      <c r="S601" t="s">
        <v>616</v>
      </c>
      <c r="T601" t="s">
        <v>563</v>
      </c>
      <c r="U601" t="s">
        <v>560</v>
      </c>
      <c r="V601">
        <v>17</v>
      </c>
      <c r="X601" t="str">
        <f t="shared" si="18"/>
        <v>18 Administration</v>
      </c>
      <c r="Y601" s="5">
        <f t="shared" si="19"/>
        <v>55</v>
      </c>
    </row>
    <row r="602" spans="1:25" x14ac:dyDescent="0.25">
      <c r="A602">
        <v>2024</v>
      </c>
      <c r="B602" t="s">
        <v>619</v>
      </c>
      <c r="C602" t="s">
        <v>26</v>
      </c>
      <c r="D602" t="s">
        <v>385</v>
      </c>
      <c r="E602" t="s">
        <v>32</v>
      </c>
      <c r="F602" t="s">
        <v>32</v>
      </c>
      <c r="G602">
        <v>1</v>
      </c>
      <c r="H602">
        <v>-1500</v>
      </c>
      <c r="I602" t="s">
        <v>530</v>
      </c>
      <c r="J602" t="s">
        <v>428</v>
      </c>
      <c r="K602" t="s">
        <v>428</v>
      </c>
      <c r="L602" t="s">
        <v>428</v>
      </c>
      <c r="M602" t="s">
        <v>571</v>
      </c>
      <c r="N602" t="s">
        <v>572</v>
      </c>
      <c r="O602" t="s">
        <v>412</v>
      </c>
      <c r="P602" t="s">
        <v>502</v>
      </c>
      <c r="Q602" t="s">
        <v>615</v>
      </c>
      <c r="R602" t="s">
        <v>558</v>
      </c>
      <c r="S602" t="s">
        <v>616</v>
      </c>
      <c r="T602" t="s">
        <v>563</v>
      </c>
      <c r="U602" t="s">
        <v>560</v>
      </c>
      <c r="V602">
        <v>17</v>
      </c>
      <c r="X602" t="str">
        <f t="shared" si="18"/>
        <v>18 Administration</v>
      </c>
      <c r="Y602" s="5">
        <f t="shared" si="19"/>
        <v>55</v>
      </c>
    </row>
    <row r="603" spans="1:25" x14ac:dyDescent="0.25">
      <c r="A603">
        <v>2024</v>
      </c>
      <c r="B603" t="s">
        <v>619</v>
      </c>
      <c r="C603" t="s">
        <v>26</v>
      </c>
      <c r="D603" t="s">
        <v>386</v>
      </c>
      <c r="E603" t="s">
        <v>33</v>
      </c>
      <c r="F603" t="s">
        <v>33</v>
      </c>
      <c r="G603">
        <v>1</v>
      </c>
      <c r="H603">
        <v>-1000</v>
      </c>
      <c r="I603" t="s">
        <v>530</v>
      </c>
      <c r="J603" t="s">
        <v>428</v>
      </c>
      <c r="K603" t="s">
        <v>428</v>
      </c>
      <c r="L603" t="s">
        <v>428</v>
      </c>
      <c r="M603" t="s">
        <v>571</v>
      </c>
      <c r="N603" t="s">
        <v>572</v>
      </c>
      <c r="O603" t="s">
        <v>412</v>
      </c>
      <c r="P603" t="s">
        <v>502</v>
      </c>
      <c r="Q603" t="s">
        <v>615</v>
      </c>
      <c r="R603" t="s">
        <v>558</v>
      </c>
      <c r="S603" t="s">
        <v>616</v>
      </c>
      <c r="T603" t="s">
        <v>559</v>
      </c>
      <c r="U603" t="s">
        <v>560</v>
      </c>
      <c r="V603">
        <v>17</v>
      </c>
      <c r="X603" t="str">
        <f t="shared" si="18"/>
        <v>18 Administration</v>
      </c>
      <c r="Y603" s="5">
        <f t="shared" si="19"/>
        <v>55</v>
      </c>
    </row>
    <row r="604" spans="1:25" x14ac:dyDescent="0.25">
      <c r="A604">
        <v>2024</v>
      </c>
      <c r="B604" t="s">
        <v>619</v>
      </c>
      <c r="C604" t="s">
        <v>26</v>
      </c>
      <c r="D604" t="s">
        <v>387</v>
      </c>
      <c r="E604" t="s">
        <v>34</v>
      </c>
      <c r="F604" t="s">
        <v>34</v>
      </c>
      <c r="G604">
        <v>1</v>
      </c>
      <c r="H604">
        <v>-2800</v>
      </c>
      <c r="I604" t="s">
        <v>530</v>
      </c>
      <c r="J604" t="s">
        <v>428</v>
      </c>
      <c r="K604" t="s">
        <v>428</v>
      </c>
      <c r="L604" t="s">
        <v>428</v>
      </c>
      <c r="M604" t="s">
        <v>571</v>
      </c>
      <c r="N604" t="s">
        <v>572</v>
      </c>
      <c r="O604" t="s">
        <v>412</v>
      </c>
      <c r="P604" t="s">
        <v>502</v>
      </c>
      <c r="Q604" t="s">
        <v>615</v>
      </c>
      <c r="R604" t="s">
        <v>558</v>
      </c>
      <c r="S604" t="s">
        <v>616</v>
      </c>
      <c r="T604" t="s">
        <v>559</v>
      </c>
      <c r="U604" t="s">
        <v>560</v>
      </c>
      <c r="V604">
        <v>17</v>
      </c>
      <c r="X604" t="str">
        <f t="shared" si="18"/>
        <v>18 Administration</v>
      </c>
      <c r="Y604" s="5">
        <f t="shared" si="19"/>
        <v>55</v>
      </c>
    </row>
    <row r="605" spans="1:25" x14ac:dyDescent="0.25">
      <c r="A605">
        <v>2024</v>
      </c>
      <c r="B605" t="s">
        <v>619</v>
      </c>
      <c r="C605" t="s">
        <v>26</v>
      </c>
      <c r="D605" t="s">
        <v>388</v>
      </c>
      <c r="E605" t="s">
        <v>35</v>
      </c>
      <c r="F605" t="s">
        <v>35</v>
      </c>
      <c r="G605">
        <v>1</v>
      </c>
      <c r="H605">
        <v>-1600</v>
      </c>
      <c r="I605" t="s">
        <v>530</v>
      </c>
      <c r="J605" t="s">
        <v>428</v>
      </c>
      <c r="K605" t="s">
        <v>428</v>
      </c>
      <c r="L605" t="s">
        <v>428</v>
      </c>
      <c r="M605" t="s">
        <v>571</v>
      </c>
      <c r="N605" t="s">
        <v>572</v>
      </c>
      <c r="O605" t="s">
        <v>412</v>
      </c>
      <c r="P605" t="s">
        <v>502</v>
      </c>
      <c r="Q605" t="s">
        <v>615</v>
      </c>
      <c r="R605" t="s">
        <v>558</v>
      </c>
      <c r="S605" t="s">
        <v>616</v>
      </c>
      <c r="T605" t="s">
        <v>563</v>
      </c>
      <c r="U605" t="s">
        <v>560</v>
      </c>
      <c r="V605">
        <v>17</v>
      </c>
      <c r="X605" t="str">
        <f t="shared" si="18"/>
        <v>18 Administration</v>
      </c>
      <c r="Y605" s="5">
        <f t="shared" si="19"/>
        <v>55</v>
      </c>
    </row>
    <row r="606" spans="1:25" x14ac:dyDescent="0.25">
      <c r="A606">
        <v>2024</v>
      </c>
      <c r="B606" t="s">
        <v>619</v>
      </c>
      <c r="C606" t="s">
        <v>26</v>
      </c>
      <c r="D606" t="s">
        <v>389</v>
      </c>
      <c r="E606" t="s">
        <v>390</v>
      </c>
      <c r="F606" t="s">
        <v>637</v>
      </c>
      <c r="G606">
        <v>0.8352205960901613</v>
      </c>
      <c r="H606">
        <v>-500</v>
      </c>
      <c r="I606" t="s">
        <v>530</v>
      </c>
      <c r="J606" t="s">
        <v>428</v>
      </c>
      <c r="K606" t="s">
        <v>428</v>
      </c>
      <c r="L606" t="s">
        <v>428</v>
      </c>
      <c r="M606" t="s">
        <v>571</v>
      </c>
      <c r="N606" t="s">
        <v>573</v>
      </c>
      <c r="O606" t="s">
        <v>425</v>
      </c>
      <c r="P606" t="s">
        <v>473</v>
      </c>
      <c r="Q606" t="s">
        <v>615</v>
      </c>
      <c r="R606" t="s">
        <v>558</v>
      </c>
      <c r="S606" t="s">
        <v>616</v>
      </c>
      <c r="T606" t="s">
        <v>563</v>
      </c>
      <c r="U606" t="s">
        <v>560</v>
      </c>
      <c r="V606">
        <v>17</v>
      </c>
      <c r="X606" t="str">
        <f t="shared" si="18"/>
        <v>18 Administration</v>
      </c>
      <c r="Y606" s="5">
        <f t="shared" si="19"/>
        <v>55</v>
      </c>
    </row>
    <row r="607" spans="1:25" x14ac:dyDescent="0.25">
      <c r="A607">
        <v>2024</v>
      </c>
      <c r="B607" t="s">
        <v>619</v>
      </c>
      <c r="C607" t="s">
        <v>26</v>
      </c>
      <c r="D607" t="s">
        <v>391</v>
      </c>
      <c r="E607" t="s">
        <v>36</v>
      </c>
      <c r="F607" t="s">
        <v>36</v>
      </c>
      <c r="G607">
        <v>1</v>
      </c>
      <c r="H607">
        <v>-500</v>
      </c>
      <c r="I607" t="s">
        <v>530</v>
      </c>
      <c r="J607" t="s">
        <v>428</v>
      </c>
      <c r="K607" t="s">
        <v>428</v>
      </c>
      <c r="L607" t="s">
        <v>428</v>
      </c>
      <c r="M607" t="s">
        <v>571</v>
      </c>
      <c r="N607" t="s">
        <v>572</v>
      </c>
      <c r="O607" t="s">
        <v>412</v>
      </c>
      <c r="P607" t="s">
        <v>502</v>
      </c>
      <c r="Q607" t="s">
        <v>615</v>
      </c>
      <c r="R607" t="s">
        <v>558</v>
      </c>
      <c r="S607" t="s">
        <v>616</v>
      </c>
      <c r="T607" t="s">
        <v>563</v>
      </c>
      <c r="U607" t="s">
        <v>560</v>
      </c>
      <c r="V607">
        <v>17</v>
      </c>
      <c r="X607" t="str">
        <f t="shared" si="18"/>
        <v>18 Administration</v>
      </c>
      <c r="Y607" s="5">
        <f t="shared" si="19"/>
        <v>55</v>
      </c>
    </row>
    <row r="608" spans="1:25" x14ac:dyDescent="0.25">
      <c r="A608">
        <v>2024</v>
      </c>
      <c r="B608" t="s">
        <v>619</v>
      </c>
      <c r="C608" t="s">
        <v>26</v>
      </c>
      <c r="D608" t="s">
        <v>392</v>
      </c>
      <c r="E608" t="s">
        <v>37</v>
      </c>
      <c r="F608" t="s">
        <v>37</v>
      </c>
      <c r="G608">
        <v>1</v>
      </c>
      <c r="H608">
        <v>-4000</v>
      </c>
      <c r="I608" t="s">
        <v>530</v>
      </c>
      <c r="J608" t="s">
        <v>428</v>
      </c>
      <c r="K608" t="s">
        <v>428</v>
      </c>
      <c r="L608" t="s">
        <v>428</v>
      </c>
      <c r="M608" t="s">
        <v>571</v>
      </c>
      <c r="N608" t="s">
        <v>572</v>
      </c>
      <c r="O608" t="s">
        <v>412</v>
      </c>
      <c r="P608" t="s">
        <v>502</v>
      </c>
      <c r="Q608" t="s">
        <v>615</v>
      </c>
      <c r="R608" t="s">
        <v>558</v>
      </c>
      <c r="S608" t="s">
        <v>616</v>
      </c>
      <c r="T608" t="s">
        <v>563</v>
      </c>
      <c r="U608" t="s">
        <v>560</v>
      </c>
      <c r="V608">
        <v>17</v>
      </c>
      <c r="X608" t="str">
        <f t="shared" si="18"/>
        <v>18 Administration</v>
      </c>
      <c r="Y608" s="5">
        <f t="shared" si="19"/>
        <v>55</v>
      </c>
    </row>
    <row r="609" spans="1:25" x14ac:dyDescent="0.25">
      <c r="A609">
        <v>2024</v>
      </c>
      <c r="B609" t="s">
        <v>619</v>
      </c>
      <c r="C609" t="s">
        <v>26</v>
      </c>
      <c r="D609" t="s">
        <v>393</v>
      </c>
      <c r="E609" t="s">
        <v>38</v>
      </c>
      <c r="F609" t="s">
        <v>38</v>
      </c>
      <c r="G609">
        <v>1</v>
      </c>
      <c r="H609">
        <v>-4000</v>
      </c>
      <c r="I609" t="s">
        <v>530</v>
      </c>
      <c r="J609" t="s">
        <v>428</v>
      </c>
      <c r="K609" t="s">
        <v>428</v>
      </c>
      <c r="L609" t="s">
        <v>428</v>
      </c>
      <c r="M609" t="s">
        <v>571</v>
      </c>
      <c r="N609" t="s">
        <v>572</v>
      </c>
      <c r="O609" t="s">
        <v>412</v>
      </c>
      <c r="P609" t="s">
        <v>502</v>
      </c>
      <c r="Q609" t="s">
        <v>615</v>
      </c>
      <c r="R609" t="s">
        <v>558</v>
      </c>
      <c r="S609" t="s">
        <v>616</v>
      </c>
      <c r="T609" t="s">
        <v>563</v>
      </c>
      <c r="U609" t="s">
        <v>560</v>
      </c>
      <c r="V609">
        <v>17</v>
      </c>
      <c r="X609" t="str">
        <f t="shared" si="18"/>
        <v>18 Administration</v>
      </c>
      <c r="Y609" s="5">
        <f t="shared" si="19"/>
        <v>55</v>
      </c>
    </row>
    <row r="610" spans="1:25" x14ac:dyDescent="0.25">
      <c r="A610">
        <v>2024</v>
      </c>
      <c r="B610" t="s">
        <v>619</v>
      </c>
      <c r="C610" t="s">
        <v>26</v>
      </c>
      <c r="D610" t="s">
        <v>394</v>
      </c>
      <c r="E610" t="s">
        <v>39</v>
      </c>
      <c r="F610" t="s">
        <v>39</v>
      </c>
      <c r="G610">
        <v>1</v>
      </c>
      <c r="H610">
        <v>-6847.81</v>
      </c>
      <c r="I610" t="s">
        <v>530</v>
      </c>
      <c r="J610" t="s">
        <v>428</v>
      </c>
      <c r="K610" t="s">
        <v>428</v>
      </c>
      <c r="L610" t="s">
        <v>428</v>
      </c>
      <c r="M610" t="s">
        <v>576</v>
      </c>
      <c r="N610" t="s">
        <v>573</v>
      </c>
      <c r="O610" t="s">
        <v>412</v>
      </c>
      <c r="P610" t="s">
        <v>502</v>
      </c>
      <c r="Q610" t="s">
        <v>615</v>
      </c>
      <c r="R610" t="s">
        <v>572</v>
      </c>
      <c r="S610" t="s">
        <v>616</v>
      </c>
      <c r="T610" t="s">
        <v>559</v>
      </c>
      <c r="U610" t="s">
        <v>560</v>
      </c>
      <c r="V610">
        <v>17</v>
      </c>
      <c r="X610" t="str">
        <f t="shared" si="18"/>
        <v>18 Administration</v>
      </c>
      <c r="Y610" s="5">
        <f t="shared" si="19"/>
        <v>55</v>
      </c>
    </row>
    <row r="611" spans="1:25" x14ac:dyDescent="0.25">
      <c r="A611">
        <v>2024</v>
      </c>
      <c r="B611" t="s">
        <v>619</v>
      </c>
      <c r="C611" t="s">
        <v>26</v>
      </c>
      <c r="D611" t="s">
        <v>395</v>
      </c>
      <c r="E611" t="s">
        <v>40</v>
      </c>
      <c r="F611" t="s">
        <v>40</v>
      </c>
      <c r="G611">
        <v>1</v>
      </c>
      <c r="H611">
        <v>-89514</v>
      </c>
      <c r="I611" t="s">
        <v>530</v>
      </c>
      <c r="J611" t="s">
        <v>428</v>
      </c>
      <c r="K611" t="s">
        <v>428</v>
      </c>
      <c r="L611" t="s">
        <v>428</v>
      </c>
      <c r="M611" t="s">
        <v>576</v>
      </c>
      <c r="N611" t="s">
        <v>573</v>
      </c>
      <c r="O611" t="s">
        <v>412</v>
      </c>
      <c r="P611" t="s">
        <v>502</v>
      </c>
      <c r="Q611" t="s">
        <v>615</v>
      </c>
      <c r="R611" t="s">
        <v>572</v>
      </c>
      <c r="S611" t="s">
        <v>575</v>
      </c>
      <c r="T611" t="s">
        <v>559</v>
      </c>
      <c r="U611" t="s">
        <v>560</v>
      </c>
      <c r="V611">
        <v>17</v>
      </c>
      <c r="X611" t="str">
        <f t="shared" si="18"/>
        <v>18 Administration</v>
      </c>
      <c r="Y611" s="5">
        <f t="shared" si="19"/>
        <v>55</v>
      </c>
    </row>
    <row r="612" spans="1:25" x14ac:dyDescent="0.25">
      <c r="A612">
        <v>2024</v>
      </c>
      <c r="B612" t="s">
        <v>619</v>
      </c>
      <c r="C612" t="s">
        <v>26</v>
      </c>
      <c r="D612" t="s">
        <v>396</v>
      </c>
      <c r="E612" t="s">
        <v>41</v>
      </c>
      <c r="F612" t="s">
        <v>41</v>
      </c>
      <c r="G612">
        <v>1</v>
      </c>
      <c r="H612">
        <v>-2680</v>
      </c>
      <c r="I612" t="s">
        <v>530</v>
      </c>
      <c r="J612" t="s">
        <v>428</v>
      </c>
      <c r="K612" t="s">
        <v>428</v>
      </c>
      <c r="L612" t="s">
        <v>428</v>
      </c>
      <c r="M612" t="s">
        <v>576</v>
      </c>
      <c r="N612" t="s">
        <v>573</v>
      </c>
      <c r="O612" t="s">
        <v>412</v>
      </c>
      <c r="P612" t="s">
        <v>502</v>
      </c>
      <c r="Q612" t="s">
        <v>615</v>
      </c>
      <c r="R612" t="s">
        <v>572</v>
      </c>
      <c r="S612" t="s">
        <v>616</v>
      </c>
      <c r="T612" t="s">
        <v>559</v>
      </c>
      <c r="U612" t="s">
        <v>560</v>
      </c>
      <c r="V612">
        <v>17</v>
      </c>
      <c r="X612" t="str">
        <f t="shared" si="18"/>
        <v>18 Administration</v>
      </c>
      <c r="Y612" s="5">
        <f t="shared" si="19"/>
        <v>55</v>
      </c>
    </row>
    <row r="613" spans="1:25" x14ac:dyDescent="0.25">
      <c r="A613">
        <v>2024</v>
      </c>
      <c r="B613" t="s">
        <v>619</v>
      </c>
      <c r="C613" t="s">
        <v>26</v>
      </c>
      <c r="D613" t="s">
        <v>397</v>
      </c>
      <c r="E613" t="s">
        <v>42</v>
      </c>
      <c r="F613" t="s">
        <v>42</v>
      </c>
      <c r="G613">
        <v>1</v>
      </c>
      <c r="H613">
        <v>-11000</v>
      </c>
      <c r="I613" t="s">
        <v>530</v>
      </c>
      <c r="J613" t="s">
        <v>428</v>
      </c>
      <c r="K613" t="s">
        <v>428</v>
      </c>
      <c r="L613" t="s">
        <v>428</v>
      </c>
      <c r="M613" t="s">
        <v>576</v>
      </c>
      <c r="N613" t="s">
        <v>573</v>
      </c>
      <c r="O613" t="s">
        <v>412</v>
      </c>
      <c r="P613" t="s">
        <v>502</v>
      </c>
      <c r="Q613" t="s">
        <v>615</v>
      </c>
      <c r="R613" t="s">
        <v>572</v>
      </c>
      <c r="S613" t="s">
        <v>616</v>
      </c>
      <c r="T613" t="s">
        <v>559</v>
      </c>
      <c r="U613" t="s">
        <v>560</v>
      </c>
      <c r="V613">
        <v>17</v>
      </c>
      <c r="X613" t="str">
        <f t="shared" si="18"/>
        <v>18 Administration</v>
      </c>
      <c r="Y613" s="5">
        <f t="shared" si="19"/>
        <v>55</v>
      </c>
    </row>
    <row r="614" spans="1:25" x14ac:dyDescent="0.25">
      <c r="A614">
        <v>2024</v>
      </c>
      <c r="B614" t="s">
        <v>619</v>
      </c>
      <c r="C614" t="s">
        <v>26</v>
      </c>
      <c r="D614" t="s">
        <v>398</v>
      </c>
      <c r="E614" t="s">
        <v>43</v>
      </c>
      <c r="F614" t="s">
        <v>626</v>
      </c>
      <c r="G614">
        <v>0.875</v>
      </c>
      <c r="H614">
        <v>-1000</v>
      </c>
      <c r="I614" t="s">
        <v>530</v>
      </c>
      <c r="J614" t="s">
        <v>428</v>
      </c>
      <c r="K614" t="s">
        <v>428</v>
      </c>
      <c r="L614" t="s">
        <v>428</v>
      </c>
      <c r="M614" t="s">
        <v>576</v>
      </c>
      <c r="N614" t="s">
        <v>573</v>
      </c>
      <c r="O614" t="s">
        <v>425</v>
      </c>
      <c r="P614" t="s">
        <v>473</v>
      </c>
      <c r="Q614" t="s">
        <v>615</v>
      </c>
      <c r="R614" t="s">
        <v>572</v>
      </c>
      <c r="S614" t="s">
        <v>616</v>
      </c>
      <c r="T614" t="s">
        <v>559</v>
      </c>
      <c r="U614" t="s">
        <v>560</v>
      </c>
      <c r="V614">
        <v>17</v>
      </c>
      <c r="X614" t="str">
        <f t="shared" si="18"/>
        <v>18 Administration</v>
      </c>
      <c r="Y614" s="5">
        <f t="shared" si="19"/>
        <v>55</v>
      </c>
    </row>
    <row r="615" spans="1:25" x14ac:dyDescent="0.25">
      <c r="A615">
        <v>2024</v>
      </c>
      <c r="B615" t="s">
        <v>619</v>
      </c>
      <c r="C615" t="s">
        <v>26</v>
      </c>
      <c r="D615" t="s">
        <v>399</v>
      </c>
      <c r="E615" t="s">
        <v>66</v>
      </c>
      <c r="F615" t="s">
        <v>66</v>
      </c>
      <c r="G615">
        <v>1</v>
      </c>
      <c r="H615">
        <v>-1000</v>
      </c>
      <c r="I615" t="s">
        <v>530</v>
      </c>
      <c r="J615" t="s">
        <v>432</v>
      </c>
      <c r="K615" t="s">
        <v>432</v>
      </c>
      <c r="L615" t="s">
        <v>432</v>
      </c>
      <c r="M615" t="s">
        <v>583</v>
      </c>
      <c r="N615" t="s">
        <v>584</v>
      </c>
      <c r="O615" t="s">
        <v>412</v>
      </c>
      <c r="P615" t="s">
        <v>502</v>
      </c>
      <c r="Q615" t="s">
        <v>615</v>
      </c>
      <c r="R615" t="s">
        <v>558</v>
      </c>
      <c r="S615" t="s">
        <v>616</v>
      </c>
      <c r="T615" t="s">
        <v>563</v>
      </c>
      <c r="U615" t="s">
        <v>560</v>
      </c>
      <c r="V615">
        <v>18</v>
      </c>
      <c r="X615" t="str">
        <f t="shared" si="18"/>
        <v>19 Communications</v>
      </c>
      <c r="Y615" s="5">
        <f t="shared" si="19"/>
        <v>56</v>
      </c>
    </row>
    <row r="616" spans="1:25" x14ac:dyDescent="0.25">
      <c r="A616">
        <v>2024</v>
      </c>
      <c r="B616" t="s">
        <v>619</v>
      </c>
      <c r="C616" t="s">
        <v>26</v>
      </c>
      <c r="D616" t="s">
        <v>400</v>
      </c>
      <c r="E616" t="s">
        <v>67</v>
      </c>
      <c r="F616" t="s">
        <v>67</v>
      </c>
      <c r="G616">
        <v>1</v>
      </c>
      <c r="H616">
        <v>-1000</v>
      </c>
      <c r="I616" t="s">
        <v>530</v>
      </c>
      <c r="J616" t="s">
        <v>432</v>
      </c>
      <c r="K616" t="s">
        <v>432</v>
      </c>
      <c r="L616" t="s">
        <v>432</v>
      </c>
      <c r="M616" t="s">
        <v>583</v>
      </c>
      <c r="N616" t="s">
        <v>584</v>
      </c>
      <c r="O616" t="s">
        <v>412</v>
      </c>
      <c r="P616" t="s">
        <v>502</v>
      </c>
      <c r="Q616" t="s">
        <v>615</v>
      </c>
      <c r="R616" t="s">
        <v>558</v>
      </c>
      <c r="S616" t="s">
        <v>616</v>
      </c>
      <c r="T616" t="s">
        <v>563</v>
      </c>
      <c r="U616" t="s">
        <v>560</v>
      </c>
      <c r="V616">
        <v>18</v>
      </c>
      <c r="X616" t="str">
        <f t="shared" si="18"/>
        <v>19 Communications</v>
      </c>
      <c r="Y616" s="5">
        <f t="shared" si="19"/>
        <v>56</v>
      </c>
    </row>
    <row r="617" spans="1:25" x14ac:dyDescent="0.25">
      <c r="A617">
        <v>2024</v>
      </c>
      <c r="B617" t="s">
        <v>619</v>
      </c>
      <c r="C617" t="s">
        <v>26</v>
      </c>
      <c r="D617" t="s">
        <v>401</v>
      </c>
      <c r="E617" t="s">
        <v>68</v>
      </c>
      <c r="F617" t="s">
        <v>68</v>
      </c>
      <c r="G617">
        <v>1</v>
      </c>
      <c r="H617">
        <v>-1500</v>
      </c>
      <c r="I617" t="s">
        <v>530</v>
      </c>
      <c r="J617" t="s">
        <v>432</v>
      </c>
      <c r="K617" t="s">
        <v>432</v>
      </c>
      <c r="L617" t="s">
        <v>432</v>
      </c>
      <c r="M617" t="s">
        <v>583</v>
      </c>
      <c r="N617" t="s">
        <v>584</v>
      </c>
      <c r="O617" t="s">
        <v>412</v>
      </c>
      <c r="P617" t="s">
        <v>502</v>
      </c>
      <c r="Q617" t="s">
        <v>615</v>
      </c>
      <c r="R617" t="s">
        <v>558</v>
      </c>
      <c r="S617" t="s">
        <v>616</v>
      </c>
      <c r="T617" t="s">
        <v>563</v>
      </c>
      <c r="U617" t="s">
        <v>560</v>
      </c>
      <c r="V617">
        <v>18</v>
      </c>
      <c r="X617" t="str">
        <f t="shared" si="18"/>
        <v>19 Communications</v>
      </c>
      <c r="Y617" s="5">
        <f t="shared" si="19"/>
        <v>56</v>
      </c>
    </row>
    <row r="618" spans="1:25" x14ac:dyDescent="0.25">
      <c r="A618">
        <v>2024</v>
      </c>
      <c r="B618" t="s">
        <v>619</v>
      </c>
      <c r="C618" t="s">
        <v>26</v>
      </c>
      <c r="D618" t="s">
        <v>402</v>
      </c>
      <c r="E618" t="s">
        <v>69</v>
      </c>
      <c r="F618" t="s">
        <v>69</v>
      </c>
      <c r="G618">
        <v>1</v>
      </c>
      <c r="H618">
        <v>-500</v>
      </c>
      <c r="I618" t="s">
        <v>530</v>
      </c>
      <c r="J618" t="s">
        <v>432</v>
      </c>
      <c r="K618" t="s">
        <v>432</v>
      </c>
      <c r="L618" t="s">
        <v>432</v>
      </c>
      <c r="M618" t="s">
        <v>583</v>
      </c>
      <c r="N618" t="s">
        <v>584</v>
      </c>
      <c r="O618" t="s">
        <v>412</v>
      </c>
      <c r="P618" t="s">
        <v>502</v>
      </c>
      <c r="Q618" t="s">
        <v>615</v>
      </c>
      <c r="R618" t="s">
        <v>558</v>
      </c>
      <c r="S618" t="s">
        <v>616</v>
      </c>
      <c r="T618" t="s">
        <v>563</v>
      </c>
      <c r="U618" t="s">
        <v>560</v>
      </c>
      <c r="V618">
        <v>18</v>
      </c>
      <c r="X618" t="str">
        <f t="shared" si="18"/>
        <v>19 Communications</v>
      </c>
      <c r="Y618" s="5">
        <f t="shared" si="19"/>
        <v>56</v>
      </c>
    </row>
    <row r="619" spans="1:25" x14ac:dyDescent="0.25">
      <c r="A619">
        <v>2024</v>
      </c>
      <c r="B619" t="s">
        <v>619</v>
      </c>
      <c r="C619" t="s">
        <v>26</v>
      </c>
      <c r="D619" t="s">
        <v>403</v>
      </c>
      <c r="E619" t="s">
        <v>70</v>
      </c>
      <c r="F619" t="s">
        <v>70</v>
      </c>
      <c r="G619">
        <v>1</v>
      </c>
      <c r="H619">
        <v>-2000</v>
      </c>
      <c r="I619" t="s">
        <v>530</v>
      </c>
      <c r="J619" t="s">
        <v>432</v>
      </c>
      <c r="K619" t="s">
        <v>432</v>
      </c>
      <c r="L619" t="s">
        <v>432</v>
      </c>
      <c r="M619" t="s">
        <v>583</v>
      </c>
      <c r="N619" t="s">
        <v>584</v>
      </c>
      <c r="O619" t="s">
        <v>412</v>
      </c>
      <c r="P619" t="s">
        <v>502</v>
      </c>
      <c r="Q619" t="s">
        <v>615</v>
      </c>
      <c r="R619" t="s">
        <v>558</v>
      </c>
      <c r="S619" t="s">
        <v>616</v>
      </c>
      <c r="T619" t="s">
        <v>563</v>
      </c>
      <c r="U619" t="s">
        <v>560</v>
      </c>
      <c r="V619">
        <v>18</v>
      </c>
      <c r="X619" t="str">
        <f t="shared" si="18"/>
        <v>19 Communications</v>
      </c>
      <c r="Y619" s="5">
        <f t="shared" si="19"/>
        <v>56</v>
      </c>
    </row>
    <row r="620" spans="1:25" x14ac:dyDescent="0.25">
      <c r="A620">
        <v>2024</v>
      </c>
      <c r="B620" t="s">
        <v>619</v>
      </c>
      <c r="C620" t="s">
        <v>26</v>
      </c>
      <c r="D620" t="s">
        <v>404</v>
      </c>
      <c r="E620" t="s">
        <v>452</v>
      </c>
      <c r="F620" t="s">
        <v>452</v>
      </c>
      <c r="G620">
        <v>1</v>
      </c>
      <c r="H620">
        <v>-1000</v>
      </c>
      <c r="I620" t="s">
        <v>530</v>
      </c>
      <c r="J620" t="s">
        <v>432</v>
      </c>
      <c r="K620" t="s">
        <v>432</v>
      </c>
      <c r="L620" t="s">
        <v>432</v>
      </c>
      <c r="M620" t="s">
        <v>583</v>
      </c>
      <c r="N620" t="s">
        <v>584</v>
      </c>
      <c r="O620" t="s">
        <v>412</v>
      </c>
      <c r="P620" t="s">
        <v>502</v>
      </c>
      <c r="Q620" t="s">
        <v>615</v>
      </c>
      <c r="R620" t="s">
        <v>558</v>
      </c>
      <c r="S620" t="s">
        <v>616</v>
      </c>
      <c r="T620" t="s">
        <v>563</v>
      </c>
      <c r="U620" t="s">
        <v>560</v>
      </c>
      <c r="V620">
        <v>18</v>
      </c>
      <c r="X620" t="str">
        <f t="shared" si="18"/>
        <v>19 Communications</v>
      </c>
      <c r="Y620" s="5">
        <f t="shared" si="19"/>
        <v>56</v>
      </c>
    </row>
    <row r="621" spans="1:25" x14ac:dyDescent="0.25">
      <c r="A621">
        <v>2024</v>
      </c>
      <c r="B621" t="s">
        <v>619</v>
      </c>
      <c r="C621" t="s">
        <v>26</v>
      </c>
      <c r="D621" t="s">
        <v>405</v>
      </c>
      <c r="E621" t="s">
        <v>71</v>
      </c>
      <c r="F621" t="s">
        <v>71</v>
      </c>
      <c r="G621">
        <v>1</v>
      </c>
      <c r="H621">
        <v>0</v>
      </c>
      <c r="I621" t="s">
        <v>530</v>
      </c>
      <c r="J621" t="s">
        <v>432</v>
      </c>
      <c r="K621" t="s">
        <v>432</v>
      </c>
      <c r="L621" t="s">
        <v>432</v>
      </c>
      <c r="M621" t="s">
        <v>585</v>
      </c>
      <c r="N621" t="s">
        <v>573</v>
      </c>
      <c r="O621" t="s">
        <v>412</v>
      </c>
      <c r="P621" t="s">
        <v>502</v>
      </c>
      <c r="Q621" t="s">
        <v>615</v>
      </c>
      <c r="R621" t="s">
        <v>542</v>
      </c>
      <c r="S621" t="s">
        <v>575</v>
      </c>
      <c r="T621" t="s">
        <v>563</v>
      </c>
      <c r="U621" t="s">
        <v>560</v>
      </c>
      <c r="V621">
        <v>18</v>
      </c>
      <c r="X621" t="str">
        <f t="shared" si="18"/>
        <v>19 Communications</v>
      </c>
      <c r="Y621" s="5">
        <f t="shared" si="19"/>
        <v>56</v>
      </c>
    </row>
    <row r="622" spans="1:25" x14ac:dyDescent="0.25">
      <c r="A622">
        <v>2024</v>
      </c>
      <c r="B622" t="s">
        <v>619</v>
      </c>
      <c r="C622" t="s">
        <v>26</v>
      </c>
      <c r="D622" t="s">
        <v>406</v>
      </c>
      <c r="E622" t="s">
        <v>72</v>
      </c>
      <c r="F622" t="s">
        <v>72</v>
      </c>
      <c r="G622">
        <v>1</v>
      </c>
      <c r="H622">
        <v>0</v>
      </c>
      <c r="I622" t="s">
        <v>530</v>
      </c>
      <c r="J622" t="s">
        <v>432</v>
      </c>
      <c r="K622" t="s">
        <v>432</v>
      </c>
      <c r="L622" t="s">
        <v>432</v>
      </c>
      <c r="M622" t="s">
        <v>585</v>
      </c>
      <c r="N622" t="s">
        <v>573</v>
      </c>
      <c r="O622" t="s">
        <v>412</v>
      </c>
      <c r="P622" t="s">
        <v>502</v>
      </c>
      <c r="Q622" t="s">
        <v>615</v>
      </c>
      <c r="R622" t="s">
        <v>542</v>
      </c>
      <c r="S622" t="s">
        <v>616</v>
      </c>
      <c r="T622" t="s">
        <v>563</v>
      </c>
      <c r="U622" t="s">
        <v>560</v>
      </c>
      <c r="V622">
        <v>18</v>
      </c>
      <c r="X622" t="str">
        <f t="shared" si="18"/>
        <v>19 Communications</v>
      </c>
      <c r="Y622" s="5">
        <f t="shared" si="19"/>
        <v>56</v>
      </c>
    </row>
    <row r="623" spans="1:25" x14ac:dyDescent="0.25">
      <c r="A623">
        <v>2024</v>
      </c>
      <c r="B623" t="s">
        <v>619</v>
      </c>
      <c r="C623" t="s">
        <v>26</v>
      </c>
      <c r="D623" t="s">
        <v>407</v>
      </c>
      <c r="E623" t="s">
        <v>73</v>
      </c>
      <c r="F623" t="s">
        <v>73</v>
      </c>
      <c r="G623">
        <v>1</v>
      </c>
      <c r="H623">
        <v>0</v>
      </c>
      <c r="I623" t="s">
        <v>530</v>
      </c>
      <c r="J623" t="s">
        <v>432</v>
      </c>
      <c r="K623" t="s">
        <v>432</v>
      </c>
      <c r="L623" t="s">
        <v>432</v>
      </c>
      <c r="M623" t="s">
        <v>585</v>
      </c>
      <c r="N623" t="s">
        <v>573</v>
      </c>
      <c r="O623" t="s">
        <v>412</v>
      </c>
      <c r="P623" t="s">
        <v>502</v>
      </c>
      <c r="Q623" t="s">
        <v>615</v>
      </c>
      <c r="R623" t="s">
        <v>542</v>
      </c>
      <c r="S623" t="s">
        <v>616</v>
      </c>
      <c r="T623" t="s">
        <v>563</v>
      </c>
      <c r="U623" t="s">
        <v>560</v>
      </c>
      <c r="V623">
        <v>18</v>
      </c>
      <c r="X623" t="str">
        <f t="shared" si="18"/>
        <v>19 Communications</v>
      </c>
      <c r="Y623" s="5">
        <f t="shared" si="19"/>
        <v>56</v>
      </c>
    </row>
    <row r="624" spans="1:25" x14ac:dyDescent="0.25">
      <c r="A624">
        <v>2024</v>
      </c>
      <c r="B624" t="s">
        <v>619</v>
      </c>
      <c r="C624" t="s">
        <v>26</v>
      </c>
      <c r="D624" t="s">
        <v>408</v>
      </c>
      <c r="E624" t="s">
        <v>74</v>
      </c>
      <c r="F624" t="s">
        <v>627</v>
      </c>
      <c r="G624">
        <v>0.83006535947712423</v>
      </c>
      <c r="H624">
        <v>0</v>
      </c>
      <c r="I624" t="s">
        <v>530</v>
      </c>
      <c r="J624" t="s">
        <v>432</v>
      </c>
      <c r="K624" t="s">
        <v>432</v>
      </c>
      <c r="L624" t="s">
        <v>432</v>
      </c>
      <c r="M624" t="s">
        <v>585</v>
      </c>
      <c r="N624" t="s">
        <v>573</v>
      </c>
      <c r="O624" t="s">
        <v>425</v>
      </c>
      <c r="P624" t="s">
        <v>473</v>
      </c>
      <c r="Q624" t="s">
        <v>615</v>
      </c>
      <c r="R624" t="s">
        <v>542</v>
      </c>
      <c r="S624" t="s">
        <v>616</v>
      </c>
      <c r="T624" t="s">
        <v>563</v>
      </c>
      <c r="U624" t="s">
        <v>560</v>
      </c>
      <c r="V624">
        <v>18</v>
      </c>
      <c r="X624" t="str">
        <f t="shared" si="18"/>
        <v>19 Communications</v>
      </c>
      <c r="Y624" s="5">
        <f t="shared" si="19"/>
        <v>56</v>
      </c>
    </row>
    <row r="625" spans="1:25" x14ac:dyDescent="0.25">
      <c r="A625">
        <v>2024</v>
      </c>
      <c r="B625" t="s">
        <v>620</v>
      </c>
      <c r="C625" t="s">
        <v>5</v>
      </c>
      <c r="D625" t="s">
        <v>188</v>
      </c>
      <c r="E625" t="s">
        <v>6</v>
      </c>
      <c r="F625" t="s">
        <v>6</v>
      </c>
      <c r="G625">
        <v>1</v>
      </c>
      <c r="H625">
        <v>14000</v>
      </c>
      <c r="I625" t="s">
        <v>531</v>
      </c>
      <c r="J625" t="s">
        <v>411</v>
      </c>
      <c r="K625" t="s">
        <v>411</v>
      </c>
      <c r="L625" t="s">
        <v>411</v>
      </c>
      <c r="M625" t="s">
        <v>411</v>
      </c>
      <c r="N625" t="s">
        <v>557</v>
      </c>
      <c r="O625" t="s">
        <v>412</v>
      </c>
      <c r="P625" t="s">
        <v>502</v>
      </c>
      <c r="Q625" t="s">
        <v>615</v>
      </c>
      <c r="R625" t="s">
        <v>558</v>
      </c>
      <c r="S625" t="s">
        <v>616</v>
      </c>
      <c r="T625" t="s">
        <v>559</v>
      </c>
      <c r="U625" t="s">
        <v>560</v>
      </c>
      <c r="V625">
        <v>1</v>
      </c>
      <c r="X625" t="str">
        <f t="shared" si="18"/>
        <v>01 Classis Assessments</v>
      </c>
      <c r="Y625" s="5">
        <f t="shared" si="19"/>
        <v>57</v>
      </c>
    </row>
    <row r="626" spans="1:25" x14ac:dyDescent="0.25">
      <c r="A626">
        <v>2024</v>
      </c>
      <c r="B626" t="s">
        <v>620</v>
      </c>
      <c r="C626" t="s">
        <v>5</v>
      </c>
      <c r="D626" t="s">
        <v>189</v>
      </c>
      <c r="E626" t="s">
        <v>7</v>
      </c>
      <c r="F626" t="s">
        <v>7</v>
      </c>
      <c r="G626">
        <v>1</v>
      </c>
      <c r="H626">
        <v>369050.00000000012</v>
      </c>
      <c r="I626" t="s">
        <v>531</v>
      </c>
      <c r="J626" t="s">
        <v>413</v>
      </c>
      <c r="K626" t="s">
        <v>413</v>
      </c>
      <c r="L626" t="s">
        <v>413</v>
      </c>
      <c r="M626" t="s">
        <v>413</v>
      </c>
      <c r="N626" t="s">
        <v>561</v>
      </c>
      <c r="O626" t="s">
        <v>412</v>
      </c>
      <c r="P626" t="s">
        <v>502</v>
      </c>
      <c r="Q626" t="s">
        <v>615</v>
      </c>
      <c r="R626" t="s">
        <v>558</v>
      </c>
      <c r="S626" t="s">
        <v>616</v>
      </c>
      <c r="T626" t="s">
        <v>559</v>
      </c>
      <c r="U626" t="s">
        <v>560</v>
      </c>
      <c r="V626">
        <v>2</v>
      </c>
      <c r="X626" t="str">
        <f t="shared" si="18"/>
        <v>02 Contributions</v>
      </c>
      <c r="Y626" s="5">
        <f t="shared" si="19"/>
        <v>58</v>
      </c>
    </row>
    <row r="627" spans="1:25" x14ac:dyDescent="0.25">
      <c r="A627">
        <v>2024</v>
      </c>
      <c r="B627" t="s">
        <v>620</v>
      </c>
      <c r="C627" t="s">
        <v>5</v>
      </c>
      <c r="D627" t="s">
        <v>190</v>
      </c>
      <c r="E627" t="s">
        <v>8</v>
      </c>
      <c r="F627" t="s">
        <v>8</v>
      </c>
      <c r="G627">
        <v>1</v>
      </c>
      <c r="H627">
        <v>8000</v>
      </c>
      <c r="I627" t="s">
        <v>531</v>
      </c>
      <c r="J627" t="s">
        <v>413</v>
      </c>
      <c r="K627" t="s">
        <v>413</v>
      </c>
      <c r="L627" t="s">
        <v>413</v>
      </c>
      <c r="M627" t="s">
        <v>413</v>
      </c>
      <c r="N627" t="s">
        <v>557</v>
      </c>
      <c r="O627" t="s">
        <v>412</v>
      </c>
      <c r="P627" t="s">
        <v>502</v>
      </c>
      <c r="Q627" t="s">
        <v>615</v>
      </c>
      <c r="R627" t="s">
        <v>558</v>
      </c>
      <c r="S627" t="s">
        <v>616</v>
      </c>
      <c r="T627" t="s">
        <v>559</v>
      </c>
      <c r="U627" t="s">
        <v>560</v>
      </c>
      <c r="V627">
        <v>2</v>
      </c>
      <c r="X627" t="str">
        <f t="shared" si="18"/>
        <v>02 Contributions</v>
      </c>
      <c r="Y627" s="5">
        <f t="shared" si="19"/>
        <v>58</v>
      </c>
    </row>
    <row r="628" spans="1:25" x14ac:dyDescent="0.25">
      <c r="A628">
        <v>2024</v>
      </c>
      <c r="B628" t="s">
        <v>620</v>
      </c>
      <c r="C628" t="s">
        <v>5</v>
      </c>
      <c r="D628" t="s">
        <v>191</v>
      </c>
      <c r="E628" t="s">
        <v>9</v>
      </c>
      <c r="F628" t="s">
        <v>9</v>
      </c>
      <c r="G628">
        <v>1</v>
      </c>
      <c r="H628">
        <v>10000</v>
      </c>
      <c r="I628" t="s">
        <v>531</v>
      </c>
      <c r="J628" t="s">
        <v>413</v>
      </c>
      <c r="K628" t="s">
        <v>413</v>
      </c>
      <c r="L628" t="s">
        <v>413</v>
      </c>
      <c r="M628" t="s">
        <v>413</v>
      </c>
      <c r="N628" t="s">
        <v>557</v>
      </c>
      <c r="O628" t="s">
        <v>412</v>
      </c>
      <c r="P628" t="s">
        <v>502</v>
      </c>
      <c r="Q628" t="s">
        <v>615</v>
      </c>
      <c r="R628" t="s">
        <v>558</v>
      </c>
      <c r="S628" t="s">
        <v>616</v>
      </c>
      <c r="T628" t="s">
        <v>559</v>
      </c>
      <c r="U628" t="s">
        <v>560</v>
      </c>
      <c r="V628">
        <v>2</v>
      </c>
      <c r="X628" t="str">
        <f t="shared" si="18"/>
        <v>02 Contributions</v>
      </c>
      <c r="Y628" s="5">
        <f t="shared" si="19"/>
        <v>58</v>
      </c>
    </row>
    <row r="629" spans="1:25" x14ac:dyDescent="0.25">
      <c r="A629">
        <v>2024</v>
      </c>
      <c r="B629" t="s">
        <v>620</v>
      </c>
      <c r="C629" t="s">
        <v>5</v>
      </c>
      <c r="D629" t="s">
        <v>192</v>
      </c>
      <c r="E629" t="s">
        <v>193</v>
      </c>
      <c r="F629" t="s">
        <v>193</v>
      </c>
      <c r="G629">
        <v>1</v>
      </c>
      <c r="H629">
        <v>3000</v>
      </c>
      <c r="I629" t="s">
        <v>531</v>
      </c>
      <c r="J629" t="s">
        <v>413</v>
      </c>
      <c r="K629" t="s">
        <v>413</v>
      </c>
      <c r="L629" t="s">
        <v>413</v>
      </c>
      <c r="M629" t="s">
        <v>413</v>
      </c>
      <c r="N629" t="s">
        <v>557</v>
      </c>
      <c r="O629" t="s">
        <v>414</v>
      </c>
      <c r="P629" t="s">
        <v>466</v>
      </c>
      <c r="Q629" t="s">
        <v>615</v>
      </c>
      <c r="R629" t="s">
        <v>558</v>
      </c>
      <c r="S629" t="s">
        <v>616</v>
      </c>
      <c r="T629" t="s">
        <v>559</v>
      </c>
      <c r="U629" t="s">
        <v>562</v>
      </c>
      <c r="V629">
        <v>2</v>
      </c>
      <c r="X629" t="str">
        <f t="shared" si="18"/>
        <v>02 Contributions</v>
      </c>
      <c r="Y629" s="5">
        <f t="shared" si="19"/>
        <v>58</v>
      </c>
    </row>
    <row r="630" spans="1:25" x14ac:dyDescent="0.25">
      <c r="A630">
        <v>2024</v>
      </c>
      <c r="B630" t="s">
        <v>620</v>
      </c>
      <c r="C630" t="s">
        <v>5</v>
      </c>
      <c r="D630" t="s">
        <v>194</v>
      </c>
      <c r="E630" t="s">
        <v>487</v>
      </c>
      <c r="F630" t="s">
        <v>415</v>
      </c>
      <c r="G630">
        <v>0.98611111111111116</v>
      </c>
      <c r="H630">
        <v>3000</v>
      </c>
      <c r="I630" t="s">
        <v>531</v>
      </c>
      <c r="J630" t="s">
        <v>413</v>
      </c>
      <c r="K630" t="s">
        <v>413</v>
      </c>
      <c r="L630" t="s">
        <v>413</v>
      </c>
      <c r="M630" t="s">
        <v>413</v>
      </c>
      <c r="N630" t="s">
        <v>557</v>
      </c>
      <c r="O630" t="s">
        <v>414</v>
      </c>
      <c r="P630" t="s">
        <v>466</v>
      </c>
      <c r="Q630" t="s">
        <v>615</v>
      </c>
      <c r="R630" t="s">
        <v>558</v>
      </c>
      <c r="S630" t="s">
        <v>616</v>
      </c>
      <c r="T630" t="s">
        <v>559</v>
      </c>
      <c r="U630" t="s">
        <v>562</v>
      </c>
      <c r="V630">
        <v>2</v>
      </c>
      <c r="X630" t="str">
        <f t="shared" si="18"/>
        <v>02 Contributions</v>
      </c>
      <c r="Y630" s="5">
        <f t="shared" si="19"/>
        <v>58</v>
      </c>
    </row>
    <row r="631" spans="1:25" x14ac:dyDescent="0.25">
      <c r="A631">
        <v>2024</v>
      </c>
      <c r="B631" t="s">
        <v>620</v>
      </c>
      <c r="C631" t="s">
        <v>5</v>
      </c>
      <c r="D631" t="s">
        <v>195</v>
      </c>
      <c r="E631" t="s">
        <v>196</v>
      </c>
      <c r="F631" t="s">
        <v>196</v>
      </c>
      <c r="G631">
        <v>1</v>
      </c>
      <c r="H631">
        <v>3000</v>
      </c>
      <c r="I631" t="s">
        <v>531</v>
      </c>
      <c r="J631" t="s">
        <v>413</v>
      </c>
      <c r="K631" t="s">
        <v>413</v>
      </c>
      <c r="L631" t="s">
        <v>413</v>
      </c>
      <c r="M631" t="s">
        <v>413</v>
      </c>
      <c r="N631" t="s">
        <v>557</v>
      </c>
      <c r="O631" t="s">
        <v>414</v>
      </c>
      <c r="P631" t="s">
        <v>466</v>
      </c>
      <c r="Q631" t="s">
        <v>615</v>
      </c>
      <c r="R631" t="s">
        <v>558</v>
      </c>
      <c r="S631" t="s">
        <v>616</v>
      </c>
      <c r="T631" t="s">
        <v>559</v>
      </c>
      <c r="U631" t="s">
        <v>562</v>
      </c>
      <c r="V631">
        <v>2</v>
      </c>
      <c r="X631" t="str">
        <f t="shared" si="18"/>
        <v>02 Contributions</v>
      </c>
      <c r="Y631" s="5">
        <f t="shared" si="19"/>
        <v>58</v>
      </c>
    </row>
    <row r="632" spans="1:25" x14ac:dyDescent="0.25">
      <c r="A632">
        <v>2024</v>
      </c>
      <c r="B632" t="s">
        <v>620</v>
      </c>
      <c r="C632" t="s">
        <v>5</v>
      </c>
      <c r="D632" t="s">
        <v>197</v>
      </c>
      <c r="E632" t="s">
        <v>198</v>
      </c>
      <c r="F632" t="s">
        <v>198</v>
      </c>
      <c r="G632">
        <v>1</v>
      </c>
      <c r="H632">
        <v>1000</v>
      </c>
      <c r="I632" t="s">
        <v>531</v>
      </c>
      <c r="J632" t="s">
        <v>413</v>
      </c>
      <c r="K632" t="s">
        <v>413</v>
      </c>
      <c r="L632" t="s">
        <v>413</v>
      </c>
      <c r="M632" t="s">
        <v>413</v>
      </c>
      <c r="N632" t="s">
        <v>557</v>
      </c>
      <c r="O632" t="s">
        <v>414</v>
      </c>
      <c r="P632" t="s">
        <v>466</v>
      </c>
      <c r="Q632" t="s">
        <v>615</v>
      </c>
      <c r="R632" t="s">
        <v>558</v>
      </c>
      <c r="S632" t="s">
        <v>616</v>
      </c>
      <c r="T632" t="s">
        <v>559</v>
      </c>
      <c r="U632" t="s">
        <v>560</v>
      </c>
      <c r="V632">
        <v>2</v>
      </c>
      <c r="X632" t="str">
        <f t="shared" si="18"/>
        <v>02 Contributions</v>
      </c>
      <c r="Y632" s="5">
        <f t="shared" si="19"/>
        <v>58</v>
      </c>
    </row>
    <row r="633" spans="1:25" x14ac:dyDescent="0.25">
      <c r="A633">
        <v>2024</v>
      </c>
      <c r="B633" t="s">
        <v>620</v>
      </c>
      <c r="C633" t="s">
        <v>5</v>
      </c>
      <c r="D633" t="s">
        <v>199</v>
      </c>
      <c r="E633" t="s">
        <v>10</v>
      </c>
      <c r="F633" t="s">
        <v>10</v>
      </c>
      <c r="G633">
        <v>1</v>
      </c>
      <c r="H633">
        <v>32500</v>
      </c>
      <c r="I633" t="s">
        <v>531</v>
      </c>
      <c r="J633" t="s">
        <v>413</v>
      </c>
      <c r="K633" t="s">
        <v>413</v>
      </c>
      <c r="L633" t="s">
        <v>413</v>
      </c>
      <c r="M633" t="s">
        <v>413</v>
      </c>
      <c r="N633" t="s">
        <v>561</v>
      </c>
      <c r="O633" t="s">
        <v>412</v>
      </c>
      <c r="P633" t="s">
        <v>502</v>
      </c>
      <c r="Q633" t="s">
        <v>615</v>
      </c>
      <c r="R633" t="s">
        <v>558</v>
      </c>
      <c r="S633" t="s">
        <v>616</v>
      </c>
      <c r="T633" t="s">
        <v>559</v>
      </c>
      <c r="U633" t="s">
        <v>560</v>
      </c>
      <c r="V633">
        <v>2</v>
      </c>
      <c r="X633" t="str">
        <f t="shared" si="18"/>
        <v>02 Contributions</v>
      </c>
      <c r="Y633" s="5">
        <f t="shared" si="19"/>
        <v>58</v>
      </c>
    </row>
    <row r="634" spans="1:25" x14ac:dyDescent="0.25">
      <c r="A634">
        <v>2024</v>
      </c>
      <c r="B634" t="s">
        <v>620</v>
      </c>
      <c r="C634" t="s">
        <v>5</v>
      </c>
      <c r="D634" t="s">
        <v>200</v>
      </c>
      <c r="E634" t="s">
        <v>12</v>
      </c>
      <c r="F634" t="s">
        <v>12</v>
      </c>
      <c r="G634">
        <v>1</v>
      </c>
      <c r="H634">
        <v>8000</v>
      </c>
      <c r="I634" t="s">
        <v>531</v>
      </c>
      <c r="J634" t="s">
        <v>413</v>
      </c>
      <c r="K634" t="s">
        <v>413</v>
      </c>
      <c r="L634" t="s">
        <v>413</v>
      </c>
      <c r="M634" t="s">
        <v>413</v>
      </c>
      <c r="N634" t="s">
        <v>557</v>
      </c>
      <c r="O634" t="s">
        <v>416</v>
      </c>
      <c r="P634" t="s">
        <v>502</v>
      </c>
      <c r="Q634" t="s">
        <v>615</v>
      </c>
      <c r="R634" t="s">
        <v>558</v>
      </c>
      <c r="S634" t="s">
        <v>616</v>
      </c>
      <c r="T634" t="s">
        <v>563</v>
      </c>
      <c r="U634" t="s">
        <v>560</v>
      </c>
      <c r="V634">
        <v>2</v>
      </c>
      <c r="X634" t="str">
        <f t="shared" si="18"/>
        <v>02 Contributions</v>
      </c>
      <c r="Y634" s="5">
        <f t="shared" si="19"/>
        <v>58</v>
      </c>
    </row>
    <row r="635" spans="1:25" x14ac:dyDescent="0.25">
      <c r="A635">
        <v>2024</v>
      </c>
      <c r="B635" t="s">
        <v>620</v>
      </c>
      <c r="C635" t="s">
        <v>5</v>
      </c>
      <c r="D635" t="s">
        <v>201</v>
      </c>
      <c r="E635" t="s">
        <v>488</v>
      </c>
      <c r="F635" t="s">
        <v>465</v>
      </c>
      <c r="G635">
        <v>0.93939393939393945</v>
      </c>
      <c r="H635">
        <v>200</v>
      </c>
      <c r="I635" t="s">
        <v>531</v>
      </c>
      <c r="J635" t="s">
        <v>413</v>
      </c>
      <c r="K635" t="s">
        <v>413</v>
      </c>
      <c r="L635" t="s">
        <v>413</v>
      </c>
      <c r="M635" t="s">
        <v>413</v>
      </c>
      <c r="N635" t="s">
        <v>557</v>
      </c>
      <c r="O635" t="s">
        <v>412</v>
      </c>
      <c r="P635" t="s">
        <v>502</v>
      </c>
      <c r="Q635" t="s">
        <v>615</v>
      </c>
      <c r="R635" t="s">
        <v>558</v>
      </c>
      <c r="S635" t="s">
        <v>616</v>
      </c>
      <c r="T635" t="s">
        <v>559</v>
      </c>
      <c r="U635" t="s">
        <v>560</v>
      </c>
      <c r="V635">
        <v>2</v>
      </c>
      <c r="X635" t="str">
        <f t="shared" si="18"/>
        <v>02 Contributions</v>
      </c>
      <c r="Y635" s="5">
        <f t="shared" si="19"/>
        <v>58</v>
      </c>
    </row>
    <row r="636" spans="1:25" x14ac:dyDescent="0.25">
      <c r="A636">
        <v>2024</v>
      </c>
      <c r="B636" t="s">
        <v>620</v>
      </c>
      <c r="C636" t="s">
        <v>5</v>
      </c>
      <c r="D636" t="s">
        <v>532</v>
      </c>
      <c r="E636" t="s">
        <v>533</v>
      </c>
      <c r="F636" t="s">
        <v>533</v>
      </c>
      <c r="G636">
        <v>1</v>
      </c>
      <c r="H636">
        <v>9000</v>
      </c>
      <c r="I636" t="s">
        <v>531</v>
      </c>
      <c r="J636" t="s">
        <v>413</v>
      </c>
      <c r="K636" t="s">
        <v>413</v>
      </c>
      <c r="L636" t="s">
        <v>413</v>
      </c>
      <c r="M636" t="s">
        <v>413</v>
      </c>
      <c r="N636" t="s">
        <v>557</v>
      </c>
      <c r="O636" t="s">
        <v>412</v>
      </c>
      <c r="P636" t="s">
        <v>502</v>
      </c>
      <c r="Q636" t="s">
        <v>615</v>
      </c>
      <c r="R636" t="s">
        <v>558</v>
      </c>
      <c r="S636" t="s">
        <v>616</v>
      </c>
      <c r="T636" t="s">
        <v>559</v>
      </c>
      <c r="U636" t="s">
        <v>560</v>
      </c>
      <c r="V636">
        <v>2</v>
      </c>
      <c r="X636" t="str">
        <f t="shared" si="18"/>
        <v>02 Contributions</v>
      </c>
      <c r="Y636" s="5">
        <f t="shared" si="19"/>
        <v>58</v>
      </c>
    </row>
    <row r="637" spans="1:25" x14ac:dyDescent="0.25">
      <c r="A637">
        <v>2024</v>
      </c>
      <c r="B637" t="s">
        <v>620</v>
      </c>
      <c r="C637" t="s">
        <v>5</v>
      </c>
      <c r="D637" t="s">
        <v>202</v>
      </c>
      <c r="E637" t="s">
        <v>11</v>
      </c>
      <c r="F637" t="s">
        <v>11</v>
      </c>
      <c r="G637">
        <v>1</v>
      </c>
      <c r="H637">
        <v>0</v>
      </c>
      <c r="I637" t="s">
        <v>531</v>
      </c>
      <c r="J637" t="s">
        <v>413</v>
      </c>
      <c r="K637" t="s">
        <v>413</v>
      </c>
      <c r="L637" t="s">
        <v>413</v>
      </c>
      <c r="M637" t="s">
        <v>413</v>
      </c>
      <c r="N637" t="s">
        <v>557</v>
      </c>
      <c r="O637" t="s">
        <v>412</v>
      </c>
      <c r="P637" t="s">
        <v>502</v>
      </c>
      <c r="Q637" t="s">
        <v>615</v>
      </c>
      <c r="R637" t="s">
        <v>558</v>
      </c>
      <c r="S637" t="s">
        <v>616</v>
      </c>
      <c r="T637" t="s">
        <v>559</v>
      </c>
      <c r="U637" t="s">
        <v>560</v>
      </c>
      <c r="V637">
        <v>2</v>
      </c>
      <c r="X637" t="str">
        <f t="shared" si="18"/>
        <v>02 Contributions</v>
      </c>
      <c r="Y637" s="5">
        <f t="shared" si="19"/>
        <v>58</v>
      </c>
    </row>
    <row r="638" spans="1:25" x14ac:dyDescent="0.25">
      <c r="A638">
        <v>2024</v>
      </c>
      <c r="B638" t="s">
        <v>620</v>
      </c>
      <c r="C638" t="s">
        <v>5</v>
      </c>
      <c r="D638" t="s">
        <v>203</v>
      </c>
      <c r="E638" t="s">
        <v>17</v>
      </c>
      <c r="F638" t="s">
        <v>17</v>
      </c>
      <c r="G638">
        <v>1</v>
      </c>
      <c r="H638">
        <v>226994</v>
      </c>
      <c r="I638" t="s">
        <v>531</v>
      </c>
      <c r="J638" t="s">
        <v>422</v>
      </c>
      <c r="K638" t="s">
        <v>422</v>
      </c>
      <c r="L638" t="s">
        <v>422</v>
      </c>
      <c r="M638" t="s">
        <v>422</v>
      </c>
      <c r="N638" t="s">
        <v>565</v>
      </c>
      <c r="O638" t="s">
        <v>412</v>
      </c>
      <c r="P638" t="s">
        <v>502</v>
      </c>
      <c r="Q638" t="s">
        <v>615</v>
      </c>
      <c r="R638" t="s">
        <v>558</v>
      </c>
      <c r="S638" t="s">
        <v>616</v>
      </c>
      <c r="T638" t="s">
        <v>563</v>
      </c>
      <c r="U638" t="s">
        <v>560</v>
      </c>
      <c r="V638">
        <v>3</v>
      </c>
      <c r="X638" t="str">
        <f t="shared" si="18"/>
        <v>03 Investment Income</v>
      </c>
      <c r="Y638" s="5">
        <f t="shared" si="19"/>
        <v>59</v>
      </c>
    </row>
    <row r="639" spans="1:25" x14ac:dyDescent="0.25">
      <c r="A639">
        <v>2024</v>
      </c>
      <c r="B639" t="s">
        <v>620</v>
      </c>
      <c r="C639" t="s">
        <v>5</v>
      </c>
      <c r="D639" t="s">
        <v>459</v>
      </c>
      <c r="E639" t="s">
        <v>460</v>
      </c>
      <c r="F639" t="s">
        <v>460</v>
      </c>
      <c r="G639">
        <v>1</v>
      </c>
      <c r="H639">
        <v>0</v>
      </c>
      <c r="I639" t="s">
        <v>531</v>
      </c>
      <c r="J639" t="s">
        <v>422</v>
      </c>
      <c r="K639" t="s">
        <v>422</v>
      </c>
      <c r="L639" t="s">
        <v>422</v>
      </c>
      <c r="M639" t="s">
        <v>422</v>
      </c>
      <c r="N639" t="s">
        <v>565</v>
      </c>
      <c r="O639" t="s">
        <v>412</v>
      </c>
      <c r="P639" t="s">
        <v>502</v>
      </c>
      <c r="Q639" t="s">
        <v>615</v>
      </c>
      <c r="R639" t="s">
        <v>558</v>
      </c>
      <c r="S639" t="s">
        <v>616</v>
      </c>
      <c r="T639" t="s">
        <v>563</v>
      </c>
      <c r="U639" t="s">
        <v>566</v>
      </c>
      <c r="V639">
        <v>3</v>
      </c>
      <c r="X639" t="str">
        <f t="shared" si="18"/>
        <v>03 Investment Income</v>
      </c>
      <c r="Y639" s="5">
        <f t="shared" si="19"/>
        <v>59</v>
      </c>
    </row>
    <row r="640" spans="1:25" x14ac:dyDescent="0.25">
      <c r="A640">
        <v>2024</v>
      </c>
      <c r="B640" t="s">
        <v>620</v>
      </c>
      <c r="C640" t="s">
        <v>5</v>
      </c>
      <c r="D640" t="s">
        <v>204</v>
      </c>
      <c r="E640" t="s">
        <v>18</v>
      </c>
      <c r="F640" t="s">
        <v>18</v>
      </c>
      <c r="G640">
        <v>1</v>
      </c>
      <c r="H640">
        <v>140000</v>
      </c>
      <c r="I640" t="s">
        <v>531</v>
      </c>
      <c r="J640" t="s">
        <v>422</v>
      </c>
      <c r="K640" t="s">
        <v>422</v>
      </c>
      <c r="L640" t="s">
        <v>422</v>
      </c>
      <c r="M640" t="s">
        <v>422</v>
      </c>
      <c r="N640" t="s">
        <v>567</v>
      </c>
      <c r="O640" t="s">
        <v>412</v>
      </c>
      <c r="P640" t="s">
        <v>502</v>
      </c>
      <c r="Q640" t="s">
        <v>615</v>
      </c>
      <c r="R640" t="s">
        <v>558</v>
      </c>
      <c r="S640" t="s">
        <v>616</v>
      </c>
      <c r="T640" t="s">
        <v>563</v>
      </c>
      <c r="U640" t="s">
        <v>560</v>
      </c>
      <c r="V640">
        <v>3</v>
      </c>
      <c r="X640" t="str">
        <f t="shared" si="18"/>
        <v>03 Investment Income</v>
      </c>
      <c r="Y640" s="5">
        <f t="shared" si="19"/>
        <v>59</v>
      </c>
    </row>
    <row r="641" spans="1:25" x14ac:dyDescent="0.25">
      <c r="A641">
        <v>2024</v>
      </c>
      <c r="B641" t="s">
        <v>620</v>
      </c>
      <c r="C641" t="s">
        <v>5</v>
      </c>
      <c r="D641" t="s">
        <v>205</v>
      </c>
      <c r="E641" t="s">
        <v>19</v>
      </c>
      <c r="F641" t="s">
        <v>19</v>
      </c>
      <c r="G641">
        <v>1</v>
      </c>
      <c r="H641">
        <v>17000</v>
      </c>
      <c r="I641" t="s">
        <v>531</v>
      </c>
      <c r="J641" t="s">
        <v>422</v>
      </c>
      <c r="K641" t="s">
        <v>422</v>
      </c>
      <c r="L641" t="s">
        <v>422</v>
      </c>
      <c r="M641" t="s">
        <v>422</v>
      </c>
      <c r="N641" t="s">
        <v>567</v>
      </c>
      <c r="O641" t="s">
        <v>412</v>
      </c>
      <c r="P641" t="s">
        <v>502</v>
      </c>
      <c r="Q641" t="s">
        <v>615</v>
      </c>
      <c r="R641" t="s">
        <v>558</v>
      </c>
      <c r="S641" t="s">
        <v>616</v>
      </c>
      <c r="T641" t="s">
        <v>563</v>
      </c>
      <c r="U641" t="s">
        <v>560</v>
      </c>
      <c r="V641">
        <v>3</v>
      </c>
      <c r="X641" t="str">
        <f t="shared" si="18"/>
        <v>03 Investment Income</v>
      </c>
      <c r="Y641" s="5">
        <f t="shared" si="19"/>
        <v>59</v>
      </c>
    </row>
    <row r="642" spans="1:25" x14ac:dyDescent="0.25">
      <c r="A642">
        <v>2024</v>
      </c>
      <c r="B642" t="s">
        <v>620</v>
      </c>
      <c r="C642" t="s">
        <v>5</v>
      </c>
      <c r="D642" t="s">
        <v>206</v>
      </c>
      <c r="E642" t="s">
        <v>20</v>
      </c>
      <c r="F642" t="s">
        <v>20</v>
      </c>
      <c r="G642">
        <v>1</v>
      </c>
      <c r="H642">
        <v>38881.331472500002</v>
      </c>
      <c r="I642" t="s">
        <v>531</v>
      </c>
      <c r="J642" t="s">
        <v>422</v>
      </c>
      <c r="K642" t="s">
        <v>422</v>
      </c>
      <c r="L642" t="s">
        <v>422</v>
      </c>
      <c r="M642" t="s">
        <v>422</v>
      </c>
      <c r="N642" t="s">
        <v>568</v>
      </c>
      <c r="O642" t="s">
        <v>423</v>
      </c>
      <c r="P642" t="s">
        <v>466</v>
      </c>
      <c r="Q642" t="s">
        <v>615</v>
      </c>
      <c r="R642" t="s">
        <v>558</v>
      </c>
      <c r="S642" t="s">
        <v>616</v>
      </c>
      <c r="T642" t="s">
        <v>563</v>
      </c>
      <c r="U642" t="s">
        <v>560</v>
      </c>
      <c r="V642">
        <v>3</v>
      </c>
      <c r="X642" t="str">
        <f t="shared" si="18"/>
        <v>03 Investment Income</v>
      </c>
      <c r="Y642" s="5">
        <f t="shared" si="19"/>
        <v>59</v>
      </c>
    </row>
    <row r="643" spans="1:25" x14ac:dyDescent="0.25">
      <c r="A643">
        <v>2024</v>
      </c>
      <c r="B643" t="s">
        <v>620</v>
      </c>
      <c r="C643" t="s">
        <v>5</v>
      </c>
      <c r="D643" t="s">
        <v>424</v>
      </c>
      <c r="E643" t="s">
        <v>21</v>
      </c>
      <c r="F643" t="s">
        <v>21</v>
      </c>
      <c r="G643">
        <v>1</v>
      </c>
      <c r="H643">
        <v>26238.100597500001</v>
      </c>
      <c r="I643" t="s">
        <v>531</v>
      </c>
      <c r="J643" t="s">
        <v>422</v>
      </c>
      <c r="K643" t="s">
        <v>422</v>
      </c>
      <c r="L643" t="s">
        <v>422</v>
      </c>
      <c r="M643" t="s">
        <v>422</v>
      </c>
      <c r="N643" t="s">
        <v>569</v>
      </c>
      <c r="O643" t="s">
        <v>425</v>
      </c>
      <c r="P643" t="s">
        <v>473</v>
      </c>
      <c r="Q643" t="s">
        <v>615</v>
      </c>
      <c r="R643" t="s">
        <v>558</v>
      </c>
      <c r="S643" t="s">
        <v>616</v>
      </c>
      <c r="T643" t="s">
        <v>563</v>
      </c>
      <c r="U643" t="s">
        <v>560</v>
      </c>
      <c r="V643">
        <v>3</v>
      </c>
      <c r="X643" t="str">
        <f t="shared" ref="X643:X706" si="20">J643</f>
        <v>03 Investment Income</v>
      </c>
      <c r="Y643" s="5">
        <f t="shared" ref="Y643:Y706" si="21">IF(X643=X642,Y642,Y642+1)</f>
        <v>59</v>
      </c>
    </row>
    <row r="644" spans="1:25" x14ac:dyDescent="0.25">
      <c r="A644">
        <v>2024</v>
      </c>
      <c r="B644" t="s">
        <v>620</v>
      </c>
      <c r="C644" t="s">
        <v>5</v>
      </c>
      <c r="D644" t="s">
        <v>418</v>
      </c>
      <c r="E644" t="s">
        <v>14</v>
      </c>
      <c r="F644" t="s">
        <v>14</v>
      </c>
      <c r="G644">
        <v>1</v>
      </c>
      <c r="H644">
        <v>68000</v>
      </c>
      <c r="I644" t="s">
        <v>531</v>
      </c>
      <c r="J644" t="s">
        <v>419</v>
      </c>
      <c r="K644" t="s">
        <v>419</v>
      </c>
      <c r="L644" t="s">
        <v>419</v>
      </c>
      <c r="M644" t="s">
        <v>419</v>
      </c>
      <c r="N644" t="s">
        <v>564</v>
      </c>
      <c r="O644" t="s">
        <v>412</v>
      </c>
      <c r="P644" t="s">
        <v>502</v>
      </c>
      <c r="Q644" t="s">
        <v>615</v>
      </c>
      <c r="R644" t="s">
        <v>558</v>
      </c>
      <c r="S644" t="s">
        <v>616</v>
      </c>
      <c r="T644" t="s">
        <v>563</v>
      </c>
      <c r="U644" t="s">
        <v>560</v>
      </c>
      <c r="V644">
        <v>4</v>
      </c>
      <c r="X644" t="str">
        <f t="shared" si="20"/>
        <v>04 Covenant Income</v>
      </c>
      <c r="Y644" s="5">
        <f t="shared" si="21"/>
        <v>60</v>
      </c>
    </row>
    <row r="645" spans="1:25" x14ac:dyDescent="0.25">
      <c r="A645">
        <v>2024</v>
      </c>
      <c r="B645" t="s">
        <v>620</v>
      </c>
      <c r="C645" t="s">
        <v>5</v>
      </c>
      <c r="D645" t="s">
        <v>420</v>
      </c>
      <c r="E645" t="s">
        <v>15</v>
      </c>
      <c r="F645" t="s">
        <v>15</v>
      </c>
      <c r="G645">
        <v>1</v>
      </c>
      <c r="H645">
        <v>96767.153749999998</v>
      </c>
      <c r="I645" t="s">
        <v>531</v>
      </c>
      <c r="J645" t="s">
        <v>419</v>
      </c>
      <c r="K645" t="s">
        <v>419</v>
      </c>
      <c r="L645" t="s">
        <v>419</v>
      </c>
      <c r="M645" t="s">
        <v>419</v>
      </c>
      <c r="N645" t="s">
        <v>564</v>
      </c>
      <c r="O645" t="s">
        <v>416</v>
      </c>
      <c r="P645" t="s">
        <v>466</v>
      </c>
      <c r="Q645" t="s">
        <v>615</v>
      </c>
      <c r="R645" t="s">
        <v>558</v>
      </c>
      <c r="S645" t="s">
        <v>616</v>
      </c>
      <c r="T645" t="s">
        <v>563</v>
      </c>
      <c r="U645" t="s">
        <v>560</v>
      </c>
      <c r="V645">
        <v>4</v>
      </c>
      <c r="X645" t="str">
        <f t="shared" si="20"/>
        <v>04 Covenant Income</v>
      </c>
      <c r="Y645" s="5">
        <f t="shared" si="21"/>
        <v>60</v>
      </c>
    </row>
    <row r="646" spans="1:25" x14ac:dyDescent="0.25">
      <c r="A646">
        <v>2024</v>
      </c>
      <c r="B646" t="s">
        <v>620</v>
      </c>
      <c r="C646" t="s">
        <v>5</v>
      </c>
      <c r="D646" t="s">
        <v>421</v>
      </c>
      <c r="E646" t="s">
        <v>16</v>
      </c>
      <c r="F646" t="s">
        <v>16</v>
      </c>
      <c r="G646">
        <v>1</v>
      </c>
      <c r="H646">
        <v>100000</v>
      </c>
      <c r="I646" t="s">
        <v>531</v>
      </c>
      <c r="J646" t="s">
        <v>419</v>
      </c>
      <c r="K646" t="s">
        <v>419</v>
      </c>
      <c r="L646" t="s">
        <v>419</v>
      </c>
      <c r="M646" t="s">
        <v>419</v>
      </c>
      <c r="N646" t="s">
        <v>564</v>
      </c>
      <c r="O646" t="s">
        <v>416</v>
      </c>
      <c r="P646" t="s">
        <v>466</v>
      </c>
      <c r="Q646" t="s">
        <v>615</v>
      </c>
      <c r="R646" t="s">
        <v>558</v>
      </c>
      <c r="S646" t="s">
        <v>616</v>
      </c>
      <c r="T646" t="s">
        <v>563</v>
      </c>
      <c r="U646" t="s">
        <v>560</v>
      </c>
      <c r="V646">
        <v>4</v>
      </c>
      <c r="X646" t="str">
        <f t="shared" si="20"/>
        <v>04 Covenant Income</v>
      </c>
      <c r="Y646" s="5">
        <f t="shared" si="21"/>
        <v>60</v>
      </c>
    </row>
    <row r="647" spans="1:25" x14ac:dyDescent="0.25">
      <c r="A647">
        <v>2024</v>
      </c>
      <c r="B647" t="s">
        <v>620</v>
      </c>
      <c r="C647" t="s">
        <v>5</v>
      </c>
      <c r="D647" t="s">
        <v>207</v>
      </c>
      <c r="E647" t="s">
        <v>22</v>
      </c>
      <c r="F647" t="s">
        <v>22</v>
      </c>
      <c r="G647">
        <v>1</v>
      </c>
      <c r="H647">
        <v>10000</v>
      </c>
      <c r="I647" t="s">
        <v>531</v>
      </c>
      <c r="J647" t="s">
        <v>426</v>
      </c>
      <c r="K647" t="s">
        <v>426</v>
      </c>
      <c r="L647" t="s">
        <v>426</v>
      </c>
      <c r="M647" t="s">
        <v>426</v>
      </c>
      <c r="N647" t="s">
        <v>570</v>
      </c>
      <c r="O647" t="s">
        <v>412</v>
      </c>
      <c r="P647" t="s">
        <v>502</v>
      </c>
      <c r="Q647" t="s">
        <v>615</v>
      </c>
      <c r="R647" t="s">
        <v>558</v>
      </c>
      <c r="S647" t="s">
        <v>616</v>
      </c>
      <c r="T647" t="s">
        <v>563</v>
      </c>
      <c r="U647" t="s">
        <v>560</v>
      </c>
      <c r="V647">
        <v>5</v>
      </c>
      <c r="X647" t="str">
        <f t="shared" si="20"/>
        <v>05 Other Income</v>
      </c>
      <c r="Y647" s="5">
        <f t="shared" si="21"/>
        <v>61</v>
      </c>
    </row>
    <row r="648" spans="1:25" x14ac:dyDescent="0.25">
      <c r="A648">
        <v>2024</v>
      </c>
      <c r="B648" t="s">
        <v>620</v>
      </c>
      <c r="C648" t="s">
        <v>5</v>
      </c>
      <c r="D648" t="s">
        <v>208</v>
      </c>
      <c r="E648" t="s">
        <v>23</v>
      </c>
      <c r="F648" t="s">
        <v>23</v>
      </c>
      <c r="G648">
        <v>1</v>
      </c>
      <c r="H648">
        <v>3000</v>
      </c>
      <c r="I648" t="s">
        <v>531</v>
      </c>
      <c r="J648" t="s">
        <v>426</v>
      </c>
      <c r="K648" t="s">
        <v>426</v>
      </c>
      <c r="L648" t="s">
        <v>426</v>
      </c>
      <c r="M648" t="s">
        <v>426</v>
      </c>
      <c r="N648" t="s">
        <v>570</v>
      </c>
      <c r="O648" t="s">
        <v>412</v>
      </c>
      <c r="P648" t="s">
        <v>502</v>
      </c>
      <c r="Q648" t="s">
        <v>615</v>
      </c>
      <c r="R648" t="s">
        <v>558</v>
      </c>
      <c r="S648" t="s">
        <v>616</v>
      </c>
      <c r="T648" t="s">
        <v>563</v>
      </c>
      <c r="U648" t="s">
        <v>560</v>
      </c>
      <c r="V648">
        <v>5</v>
      </c>
      <c r="X648" t="str">
        <f t="shared" si="20"/>
        <v>05 Other Income</v>
      </c>
      <c r="Y648" s="5">
        <f t="shared" si="21"/>
        <v>61</v>
      </c>
    </row>
    <row r="649" spans="1:25" x14ac:dyDescent="0.25">
      <c r="A649">
        <v>2024</v>
      </c>
      <c r="B649" t="s">
        <v>620</v>
      </c>
      <c r="C649" t="s">
        <v>5</v>
      </c>
      <c r="D649" t="s">
        <v>209</v>
      </c>
      <c r="E649" t="s">
        <v>24</v>
      </c>
      <c r="F649" t="s">
        <v>24</v>
      </c>
      <c r="G649">
        <v>1</v>
      </c>
      <c r="H649">
        <v>18000</v>
      </c>
      <c r="I649" t="s">
        <v>531</v>
      </c>
      <c r="J649" t="s">
        <v>426</v>
      </c>
      <c r="K649" t="s">
        <v>426</v>
      </c>
      <c r="L649" t="s">
        <v>426</v>
      </c>
      <c r="M649" t="s">
        <v>426</v>
      </c>
      <c r="N649" t="s">
        <v>570</v>
      </c>
      <c r="O649" t="s">
        <v>412</v>
      </c>
      <c r="P649" t="s">
        <v>502</v>
      </c>
      <c r="Q649" t="s">
        <v>615</v>
      </c>
      <c r="R649" t="s">
        <v>558</v>
      </c>
      <c r="S649" t="s">
        <v>616</v>
      </c>
      <c r="T649" t="s">
        <v>563</v>
      </c>
      <c r="U649" t="s">
        <v>560</v>
      </c>
      <c r="V649">
        <v>5</v>
      </c>
      <c r="X649" t="str">
        <f t="shared" si="20"/>
        <v>05 Other Income</v>
      </c>
      <c r="Y649" s="5">
        <f t="shared" si="21"/>
        <v>61</v>
      </c>
    </row>
    <row r="650" spans="1:25" x14ac:dyDescent="0.25">
      <c r="A650">
        <v>2024</v>
      </c>
      <c r="B650" t="s">
        <v>620</v>
      </c>
      <c r="C650" t="s">
        <v>5</v>
      </c>
      <c r="D650" t="s">
        <v>210</v>
      </c>
      <c r="E650" t="s">
        <v>211</v>
      </c>
      <c r="F650" t="s">
        <v>211</v>
      </c>
      <c r="G650">
        <v>1</v>
      </c>
      <c r="H650">
        <v>1100</v>
      </c>
      <c r="I650" t="s">
        <v>531</v>
      </c>
      <c r="J650" t="s">
        <v>426</v>
      </c>
      <c r="K650" t="s">
        <v>426</v>
      </c>
      <c r="L650" t="s">
        <v>426</v>
      </c>
      <c r="M650" t="s">
        <v>426</v>
      </c>
      <c r="N650" t="s">
        <v>570</v>
      </c>
      <c r="O650" t="s">
        <v>412</v>
      </c>
      <c r="P650" t="s">
        <v>502</v>
      </c>
      <c r="Q650" t="s">
        <v>615</v>
      </c>
      <c r="R650" t="s">
        <v>558</v>
      </c>
      <c r="S650" t="s">
        <v>616</v>
      </c>
      <c r="T650" t="s">
        <v>563</v>
      </c>
      <c r="U650" t="s">
        <v>560</v>
      </c>
      <c r="V650">
        <v>5</v>
      </c>
      <c r="X650" t="str">
        <f t="shared" si="20"/>
        <v>05 Other Income</v>
      </c>
      <c r="Y650" s="5">
        <f t="shared" si="21"/>
        <v>61</v>
      </c>
    </row>
    <row r="651" spans="1:25" x14ac:dyDescent="0.25">
      <c r="A651">
        <v>2024</v>
      </c>
      <c r="B651" t="s">
        <v>620</v>
      </c>
      <c r="C651" t="s">
        <v>5</v>
      </c>
      <c r="D651" t="s">
        <v>212</v>
      </c>
      <c r="E651" t="s">
        <v>25</v>
      </c>
      <c r="F651" t="s">
        <v>25</v>
      </c>
      <c r="G651">
        <v>1</v>
      </c>
      <c r="H651">
        <v>1000</v>
      </c>
      <c r="I651" t="s">
        <v>531</v>
      </c>
      <c r="J651" t="s">
        <v>426</v>
      </c>
      <c r="K651" t="s">
        <v>426</v>
      </c>
      <c r="L651" t="s">
        <v>426</v>
      </c>
      <c r="M651" t="s">
        <v>426</v>
      </c>
      <c r="N651" t="s">
        <v>570</v>
      </c>
      <c r="O651" t="s">
        <v>427</v>
      </c>
      <c r="P651" t="s">
        <v>502</v>
      </c>
      <c r="Q651" t="s">
        <v>615</v>
      </c>
      <c r="R651" t="s">
        <v>558</v>
      </c>
      <c r="S651" t="s">
        <v>616</v>
      </c>
      <c r="T651" t="s">
        <v>563</v>
      </c>
      <c r="U651" t="s">
        <v>560</v>
      </c>
      <c r="V651">
        <v>5</v>
      </c>
      <c r="X651" t="str">
        <f t="shared" si="20"/>
        <v>05 Other Income</v>
      </c>
      <c r="Y651" s="5">
        <f t="shared" si="21"/>
        <v>61</v>
      </c>
    </row>
    <row r="652" spans="1:25" x14ac:dyDescent="0.25">
      <c r="A652">
        <v>2024</v>
      </c>
      <c r="B652" t="s">
        <v>620</v>
      </c>
      <c r="C652" t="s">
        <v>5</v>
      </c>
      <c r="D652" t="s">
        <v>213</v>
      </c>
      <c r="E652" t="s">
        <v>214</v>
      </c>
      <c r="F652" t="s">
        <v>214</v>
      </c>
      <c r="G652">
        <v>1</v>
      </c>
      <c r="H652">
        <v>5000</v>
      </c>
      <c r="I652" t="s">
        <v>531</v>
      </c>
      <c r="J652" t="s">
        <v>426</v>
      </c>
      <c r="K652" t="s">
        <v>426</v>
      </c>
      <c r="L652" t="s">
        <v>426</v>
      </c>
      <c r="M652" t="s">
        <v>426</v>
      </c>
      <c r="N652" t="s">
        <v>570</v>
      </c>
      <c r="O652" t="s">
        <v>461</v>
      </c>
      <c r="P652" t="s">
        <v>502</v>
      </c>
      <c r="Q652" t="s">
        <v>615</v>
      </c>
      <c r="R652" t="s">
        <v>558</v>
      </c>
      <c r="S652" t="s">
        <v>616</v>
      </c>
      <c r="T652" t="s">
        <v>563</v>
      </c>
      <c r="U652" t="s">
        <v>560</v>
      </c>
      <c r="V652">
        <v>5</v>
      </c>
      <c r="X652" t="str">
        <f t="shared" si="20"/>
        <v>05 Other Income</v>
      </c>
      <c r="Y652" s="5">
        <f t="shared" si="21"/>
        <v>61</v>
      </c>
    </row>
    <row r="653" spans="1:25" x14ac:dyDescent="0.25">
      <c r="A653">
        <v>2024</v>
      </c>
      <c r="B653" t="s">
        <v>620</v>
      </c>
      <c r="C653" t="s">
        <v>26</v>
      </c>
      <c r="D653" t="s">
        <v>215</v>
      </c>
      <c r="E653" t="s">
        <v>489</v>
      </c>
      <c r="F653" t="s">
        <v>462</v>
      </c>
      <c r="G653">
        <v>0.95121951219512191</v>
      </c>
      <c r="H653">
        <v>-18000</v>
      </c>
      <c r="I653" t="s">
        <v>531</v>
      </c>
      <c r="J653" t="s">
        <v>439</v>
      </c>
      <c r="K653" t="s">
        <v>439</v>
      </c>
      <c r="L653" t="s">
        <v>439</v>
      </c>
      <c r="M653" t="s">
        <v>597</v>
      </c>
      <c r="N653" t="s">
        <v>598</v>
      </c>
      <c r="O653" t="s">
        <v>412</v>
      </c>
      <c r="P653" t="s">
        <v>473</v>
      </c>
      <c r="Q653" t="s">
        <v>615</v>
      </c>
      <c r="R653" t="s">
        <v>574</v>
      </c>
      <c r="S653" t="s">
        <v>575</v>
      </c>
      <c r="T653" t="s">
        <v>563</v>
      </c>
      <c r="U653" t="s">
        <v>560</v>
      </c>
      <c r="V653">
        <v>6</v>
      </c>
      <c r="X653" t="str">
        <f t="shared" si="20"/>
        <v>07 Worship &amp; Arts</v>
      </c>
      <c r="Y653" s="5">
        <f t="shared" si="21"/>
        <v>62</v>
      </c>
    </row>
    <row r="654" spans="1:25" x14ac:dyDescent="0.25">
      <c r="A654">
        <v>2024</v>
      </c>
      <c r="B654" t="s">
        <v>620</v>
      </c>
      <c r="C654" t="s">
        <v>26</v>
      </c>
      <c r="D654" t="s">
        <v>216</v>
      </c>
      <c r="E654" t="s">
        <v>142</v>
      </c>
      <c r="F654" t="s">
        <v>142</v>
      </c>
      <c r="G654">
        <v>1</v>
      </c>
      <c r="H654">
        <v>-200</v>
      </c>
      <c r="I654" t="s">
        <v>531</v>
      </c>
      <c r="J654" t="s">
        <v>439</v>
      </c>
      <c r="K654" t="s">
        <v>439</v>
      </c>
      <c r="L654" t="s">
        <v>439</v>
      </c>
      <c r="M654" t="s">
        <v>597</v>
      </c>
      <c r="N654" t="s">
        <v>598</v>
      </c>
      <c r="O654" t="s">
        <v>412</v>
      </c>
      <c r="P654" t="s">
        <v>502</v>
      </c>
      <c r="Q654" t="s">
        <v>615</v>
      </c>
      <c r="R654" t="s">
        <v>558</v>
      </c>
      <c r="S654" t="s">
        <v>616</v>
      </c>
      <c r="T654" t="s">
        <v>559</v>
      </c>
      <c r="U654" t="s">
        <v>560</v>
      </c>
      <c r="V654">
        <v>6</v>
      </c>
      <c r="X654" t="str">
        <f t="shared" si="20"/>
        <v>07 Worship &amp; Arts</v>
      </c>
      <c r="Y654" s="5">
        <f t="shared" si="21"/>
        <v>62</v>
      </c>
    </row>
    <row r="655" spans="1:25" x14ac:dyDescent="0.25">
      <c r="A655">
        <v>2024</v>
      </c>
      <c r="B655" t="s">
        <v>620</v>
      </c>
      <c r="C655" t="s">
        <v>26</v>
      </c>
      <c r="D655" t="s">
        <v>217</v>
      </c>
      <c r="E655" t="s">
        <v>143</v>
      </c>
      <c r="F655" t="s">
        <v>143</v>
      </c>
      <c r="G655">
        <v>1</v>
      </c>
      <c r="H655">
        <v>-700</v>
      </c>
      <c r="I655" t="s">
        <v>531</v>
      </c>
      <c r="J655" t="s">
        <v>439</v>
      </c>
      <c r="K655" t="s">
        <v>439</v>
      </c>
      <c r="L655" t="s">
        <v>439</v>
      </c>
      <c r="M655" t="s">
        <v>597</v>
      </c>
      <c r="N655" t="s">
        <v>598</v>
      </c>
      <c r="O655" t="s">
        <v>412</v>
      </c>
      <c r="P655" t="s">
        <v>502</v>
      </c>
      <c r="Q655" t="s">
        <v>615</v>
      </c>
      <c r="R655" t="s">
        <v>558</v>
      </c>
      <c r="S655" t="s">
        <v>616</v>
      </c>
      <c r="T655" t="s">
        <v>559</v>
      </c>
      <c r="U655" t="s">
        <v>560</v>
      </c>
      <c r="V655">
        <v>6</v>
      </c>
      <c r="X655" t="str">
        <f t="shared" si="20"/>
        <v>07 Worship &amp; Arts</v>
      </c>
      <c r="Y655" s="5">
        <f t="shared" si="21"/>
        <v>62</v>
      </c>
    </row>
    <row r="656" spans="1:25" x14ac:dyDescent="0.25">
      <c r="A656">
        <v>2024</v>
      </c>
      <c r="B656" t="s">
        <v>620</v>
      </c>
      <c r="C656" t="s">
        <v>26</v>
      </c>
      <c r="D656" t="s">
        <v>218</v>
      </c>
      <c r="E656" t="s">
        <v>144</v>
      </c>
      <c r="F656" t="s">
        <v>144</v>
      </c>
      <c r="G656">
        <v>1</v>
      </c>
      <c r="H656">
        <v>-12000</v>
      </c>
      <c r="I656" t="s">
        <v>531</v>
      </c>
      <c r="J656" t="s">
        <v>439</v>
      </c>
      <c r="K656" t="s">
        <v>439</v>
      </c>
      <c r="L656" t="s">
        <v>439</v>
      </c>
      <c r="M656" t="s">
        <v>597</v>
      </c>
      <c r="N656" t="s">
        <v>598</v>
      </c>
      <c r="O656" t="s">
        <v>412</v>
      </c>
      <c r="P656" t="s">
        <v>502</v>
      </c>
      <c r="Q656" t="s">
        <v>615</v>
      </c>
      <c r="R656" t="s">
        <v>558</v>
      </c>
      <c r="S656" t="s">
        <v>616</v>
      </c>
      <c r="T656" t="s">
        <v>559</v>
      </c>
      <c r="U656" t="s">
        <v>560</v>
      </c>
      <c r="V656">
        <v>6</v>
      </c>
      <c r="X656" t="str">
        <f t="shared" si="20"/>
        <v>07 Worship &amp; Arts</v>
      </c>
      <c r="Y656" s="5">
        <f t="shared" si="21"/>
        <v>62</v>
      </c>
    </row>
    <row r="657" spans="1:25" x14ac:dyDescent="0.25">
      <c r="A657">
        <v>2024</v>
      </c>
      <c r="B657" t="s">
        <v>620</v>
      </c>
      <c r="C657" t="s">
        <v>26</v>
      </c>
      <c r="D657" t="s">
        <v>219</v>
      </c>
      <c r="E657" t="s">
        <v>145</v>
      </c>
      <c r="F657" t="s">
        <v>145</v>
      </c>
      <c r="G657">
        <v>1</v>
      </c>
      <c r="H657">
        <v>-3600</v>
      </c>
      <c r="I657" t="s">
        <v>531</v>
      </c>
      <c r="J657" t="s">
        <v>439</v>
      </c>
      <c r="K657" t="s">
        <v>439</v>
      </c>
      <c r="L657" t="s">
        <v>439</v>
      </c>
      <c r="M657" t="s">
        <v>597</v>
      </c>
      <c r="N657" t="s">
        <v>598</v>
      </c>
      <c r="O657" t="s">
        <v>412</v>
      </c>
      <c r="P657" t="s">
        <v>502</v>
      </c>
      <c r="Q657" t="s">
        <v>615</v>
      </c>
      <c r="R657" t="s">
        <v>558</v>
      </c>
      <c r="S657" t="s">
        <v>616</v>
      </c>
      <c r="T657" t="s">
        <v>559</v>
      </c>
      <c r="U657" t="s">
        <v>560</v>
      </c>
      <c r="V657">
        <v>6</v>
      </c>
      <c r="X657" t="str">
        <f t="shared" si="20"/>
        <v>07 Worship &amp; Arts</v>
      </c>
      <c r="Y657" s="5">
        <f t="shared" si="21"/>
        <v>62</v>
      </c>
    </row>
    <row r="658" spans="1:25" x14ac:dyDescent="0.25">
      <c r="A658">
        <v>2024</v>
      </c>
      <c r="B658" t="s">
        <v>620</v>
      </c>
      <c r="C658" t="s">
        <v>26</v>
      </c>
      <c r="D658" t="s">
        <v>220</v>
      </c>
      <c r="E658" t="s">
        <v>146</v>
      </c>
      <c r="F658" t="s">
        <v>146</v>
      </c>
      <c r="G658">
        <v>1</v>
      </c>
      <c r="H658">
        <v>-200</v>
      </c>
      <c r="I658" t="s">
        <v>531</v>
      </c>
      <c r="J658" t="s">
        <v>439</v>
      </c>
      <c r="K658" t="s">
        <v>439</v>
      </c>
      <c r="L658" t="s">
        <v>439</v>
      </c>
      <c r="M658" t="s">
        <v>597</v>
      </c>
      <c r="N658" t="s">
        <v>598</v>
      </c>
      <c r="O658" t="s">
        <v>412</v>
      </c>
      <c r="P658" t="s">
        <v>502</v>
      </c>
      <c r="Q658" t="s">
        <v>615</v>
      </c>
      <c r="R658" t="s">
        <v>558</v>
      </c>
      <c r="S658" t="s">
        <v>616</v>
      </c>
      <c r="T658" t="s">
        <v>559</v>
      </c>
      <c r="U658" t="s">
        <v>560</v>
      </c>
      <c r="V658">
        <v>6</v>
      </c>
      <c r="X658" t="str">
        <f t="shared" si="20"/>
        <v>07 Worship &amp; Arts</v>
      </c>
      <c r="Y658" s="5">
        <f t="shared" si="21"/>
        <v>62</v>
      </c>
    </row>
    <row r="659" spans="1:25" x14ac:dyDescent="0.25">
      <c r="A659">
        <v>2024</v>
      </c>
      <c r="B659" t="s">
        <v>620</v>
      </c>
      <c r="C659" t="s">
        <v>26</v>
      </c>
      <c r="D659" t="s">
        <v>221</v>
      </c>
      <c r="E659" t="s">
        <v>147</v>
      </c>
      <c r="F659" t="s">
        <v>147</v>
      </c>
      <c r="G659">
        <v>1</v>
      </c>
      <c r="H659">
        <v>-200</v>
      </c>
      <c r="I659" t="s">
        <v>531</v>
      </c>
      <c r="J659" t="s">
        <v>439</v>
      </c>
      <c r="K659" t="s">
        <v>439</v>
      </c>
      <c r="L659" t="s">
        <v>439</v>
      </c>
      <c r="M659" t="s">
        <v>597</v>
      </c>
      <c r="N659" t="s">
        <v>598</v>
      </c>
      <c r="O659" t="s">
        <v>412</v>
      </c>
      <c r="P659" t="s">
        <v>502</v>
      </c>
      <c r="Q659" t="s">
        <v>615</v>
      </c>
      <c r="R659" t="s">
        <v>558</v>
      </c>
      <c r="S659" t="s">
        <v>616</v>
      </c>
      <c r="T659" t="s">
        <v>559</v>
      </c>
      <c r="U659" t="s">
        <v>560</v>
      </c>
      <c r="V659">
        <v>6</v>
      </c>
      <c r="X659" t="str">
        <f t="shared" si="20"/>
        <v>07 Worship &amp; Arts</v>
      </c>
      <c r="Y659" s="5">
        <f t="shared" si="21"/>
        <v>62</v>
      </c>
    </row>
    <row r="660" spans="1:25" x14ac:dyDescent="0.25">
      <c r="A660">
        <v>2024</v>
      </c>
      <c r="B660" t="s">
        <v>620</v>
      </c>
      <c r="C660" t="s">
        <v>26</v>
      </c>
      <c r="D660" t="s">
        <v>222</v>
      </c>
      <c r="E660" t="s">
        <v>148</v>
      </c>
      <c r="F660" t="s">
        <v>148</v>
      </c>
      <c r="G660">
        <v>1</v>
      </c>
      <c r="H660">
        <v>-1000</v>
      </c>
      <c r="I660" t="s">
        <v>531</v>
      </c>
      <c r="J660" t="s">
        <v>439</v>
      </c>
      <c r="K660" t="s">
        <v>439</v>
      </c>
      <c r="L660" t="s">
        <v>439</v>
      </c>
      <c r="M660" t="s">
        <v>597</v>
      </c>
      <c r="N660" t="s">
        <v>598</v>
      </c>
      <c r="O660" t="s">
        <v>412</v>
      </c>
      <c r="P660" t="s">
        <v>502</v>
      </c>
      <c r="Q660" t="s">
        <v>615</v>
      </c>
      <c r="R660" t="s">
        <v>558</v>
      </c>
      <c r="S660" t="s">
        <v>616</v>
      </c>
      <c r="T660" t="s">
        <v>559</v>
      </c>
      <c r="U660" t="s">
        <v>560</v>
      </c>
      <c r="V660">
        <v>6</v>
      </c>
      <c r="X660" t="str">
        <f t="shared" si="20"/>
        <v>07 Worship &amp; Arts</v>
      </c>
      <c r="Y660" s="5">
        <f t="shared" si="21"/>
        <v>62</v>
      </c>
    </row>
    <row r="661" spans="1:25" x14ac:dyDescent="0.25">
      <c r="A661">
        <v>2024</v>
      </c>
      <c r="B661" t="s">
        <v>620</v>
      </c>
      <c r="C661" t="s">
        <v>26</v>
      </c>
      <c r="D661" t="s">
        <v>223</v>
      </c>
      <c r="E661" t="s">
        <v>149</v>
      </c>
      <c r="F661" t="s">
        <v>149</v>
      </c>
      <c r="G661">
        <v>1</v>
      </c>
      <c r="H661">
        <v>-200</v>
      </c>
      <c r="I661" t="s">
        <v>531</v>
      </c>
      <c r="J661" t="s">
        <v>439</v>
      </c>
      <c r="K661" t="s">
        <v>439</v>
      </c>
      <c r="L661" t="s">
        <v>439</v>
      </c>
      <c r="M661" t="s">
        <v>597</v>
      </c>
      <c r="N661" t="s">
        <v>598</v>
      </c>
      <c r="O661" t="s">
        <v>412</v>
      </c>
      <c r="P661" t="s">
        <v>502</v>
      </c>
      <c r="Q661" t="s">
        <v>615</v>
      </c>
      <c r="R661" t="s">
        <v>558</v>
      </c>
      <c r="S661" t="s">
        <v>616</v>
      </c>
      <c r="T661" t="s">
        <v>559</v>
      </c>
      <c r="U661" t="s">
        <v>560</v>
      </c>
      <c r="V661">
        <v>6</v>
      </c>
      <c r="X661" t="str">
        <f t="shared" si="20"/>
        <v>07 Worship &amp; Arts</v>
      </c>
      <c r="Y661" s="5">
        <f t="shared" si="21"/>
        <v>62</v>
      </c>
    </row>
    <row r="662" spans="1:25" x14ac:dyDescent="0.25">
      <c r="A662">
        <v>2024</v>
      </c>
      <c r="B662" t="s">
        <v>620</v>
      </c>
      <c r="C662" t="s">
        <v>26</v>
      </c>
      <c r="D662" t="s">
        <v>224</v>
      </c>
      <c r="E662" t="s">
        <v>150</v>
      </c>
      <c r="F662" t="s">
        <v>150</v>
      </c>
      <c r="G662">
        <v>1</v>
      </c>
      <c r="H662">
        <v>-200</v>
      </c>
      <c r="I662" t="s">
        <v>531</v>
      </c>
      <c r="J662" t="s">
        <v>439</v>
      </c>
      <c r="K662" t="s">
        <v>439</v>
      </c>
      <c r="L662" t="s">
        <v>439</v>
      </c>
      <c r="M662" t="s">
        <v>597</v>
      </c>
      <c r="N662" t="s">
        <v>598</v>
      </c>
      <c r="O662" t="s">
        <v>412</v>
      </c>
      <c r="P662" t="s">
        <v>502</v>
      </c>
      <c r="Q662" t="s">
        <v>615</v>
      </c>
      <c r="R662" t="s">
        <v>558</v>
      </c>
      <c r="S662" t="s">
        <v>616</v>
      </c>
      <c r="T662" t="s">
        <v>559</v>
      </c>
      <c r="U662" t="s">
        <v>560</v>
      </c>
      <c r="V662">
        <v>6</v>
      </c>
      <c r="X662" t="str">
        <f t="shared" si="20"/>
        <v>07 Worship &amp; Arts</v>
      </c>
      <c r="Y662" s="5">
        <f t="shared" si="21"/>
        <v>62</v>
      </c>
    </row>
    <row r="663" spans="1:25" x14ac:dyDescent="0.25">
      <c r="A663">
        <v>2024</v>
      </c>
      <c r="B663" t="s">
        <v>620</v>
      </c>
      <c r="C663" t="s">
        <v>26</v>
      </c>
      <c r="D663" t="s">
        <v>225</v>
      </c>
      <c r="E663" t="s">
        <v>151</v>
      </c>
      <c r="F663" t="s">
        <v>151</v>
      </c>
      <c r="G663">
        <v>1</v>
      </c>
      <c r="H663">
        <v>-200</v>
      </c>
      <c r="I663" t="s">
        <v>531</v>
      </c>
      <c r="J663" t="s">
        <v>439</v>
      </c>
      <c r="K663" t="s">
        <v>439</v>
      </c>
      <c r="L663" t="s">
        <v>439</v>
      </c>
      <c r="M663" t="s">
        <v>597</v>
      </c>
      <c r="N663" t="s">
        <v>598</v>
      </c>
      <c r="O663" t="s">
        <v>412</v>
      </c>
      <c r="P663" t="s">
        <v>502</v>
      </c>
      <c r="Q663" t="s">
        <v>615</v>
      </c>
      <c r="R663" t="s">
        <v>558</v>
      </c>
      <c r="S663" t="s">
        <v>616</v>
      </c>
      <c r="T663" t="s">
        <v>559</v>
      </c>
      <c r="U663" t="s">
        <v>560</v>
      </c>
      <c r="V663">
        <v>6</v>
      </c>
      <c r="X663" t="str">
        <f t="shared" si="20"/>
        <v>07 Worship &amp; Arts</v>
      </c>
      <c r="Y663" s="5">
        <f t="shared" si="21"/>
        <v>62</v>
      </c>
    </row>
    <row r="664" spans="1:25" x14ac:dyDescent="0.25">
      <c r="A664">
        <v>2024</v>
      </c>
      <c r="B664" t="s">
        <v>620</v>
      </c>
      <c r="C664" t="s">
        <v>26</v>
      </c>
      <c r="D664" t="s">
        <v>226</v>
      </c>
      <c r="E664" t="s">
        <v>152</v>
      </c>
      <c r="F664" t="s">
        <v>152</v>
      </c>
      <c r="G664">
        <v>1</v>
      </c>
      <c r="H664">
        <v>-2400</v>
      </c>
      <c r="I664" t="s">
        <v>531</v>
      </c>
      <c r="J664" t="s">
        <v>439</v>
      </c>
      <c r="K664" t="s">
        <v>439</v>
      </c>
      <c r="L664" t="s">
        <v>439</v>
      </c>
      <c r="M664" t="s">
        <v>597</v>
      </c>
      <c r="N664" t="s">
        <v>598</v>
      </c>
      <c r="O664" t="s">
        <v>412</v>
      </c>
      <c r="P664" t="s">
        <v>502</v>
      </c>
      <c r="Q664" t="s">
        <v>615</v>
      </c>
      <c r="R664" t="s">
        <v>558</v>
      </c>
      <c r="S664" t="s">
        <v>616</v>
      </c>
      <c r="T664" t="s">
        <v>559</v>
      </c>
      <c r="U664" t="s">
        <v>560</v>
      </c>
      <c r="V664">
        <v>6</v>
      </c>
      <c r="X664" t="str">
        <f t="shared" si="20"/>
        <v>07 Worship &amp; Arts</v>
      </c>
      <c r="Y664" s="5">
        <f t="shared" si="21"/>
        <v>62</v>
      </c>
    </row>
    <row r="665" spans="1:25" x14ac:dyDescent="0.25">
      <c r="A665">
        <v>2024</v>
      </c>
      <c r="B665" t="s">
        <v>620</v>
      </c>
      <c r="C665" t="s">
        <v>26</v>
      </c>
      <c r="D665" t="s">
        <v>227</v>
      </c>
      <c r="E665" t="s">
        <v>153</v>
      </c>
      <c r="F665" t="s">
        <v>153</v>
      </c>
      <c r="G665">
        <v>1</v>
      </c>
      <c r="H665">
        <v>-300</v>
      </c>
      <c r="I665" t="s">
        <v>531</v>
      </c>
      <c r="J665" t="s">
        <v>439</v>
      </c>
      <c r="K665" t="s">
        <v>439</v>
      </c>
      <c r="L665" t="s">
        <v>439</v>
      </c>
      <c r="M665" t="s">
        <v>597</v>
      </c>
      <c r="N665" t="s">
        <v>598</v>
      </c>
      <c r="O665" t="s">
        <v>412</v>
      </c>
      <c r="P665" t="s">
        <v>502</v>
      </c>
      <c r="Q665" t="s">
        <v>615</v>
      </c>
      <c r="R665" t="s">
        <v>558</v>
      </c>
      <c r="S665" t="s">
        <v>616</v>
      </c>
      <c r="T665" t="s">
        <v>559</v>
      </c>
      <c r="U665" t="s">
        <v>560</v>
      </c>
      <c r="V665">
        <v>6</v>
      </c>
      <c r="X665" t="str">
        <f t="shared" si="20"/>
        <v>07 Worship &amp; Arts</v>
      </c>
      <c r="Y665" s="5">
        <f t="shared" si="21"/>
        <v>62</v>
      </c>
    </row>
    <row r="666" spans="1:25" x14ac:dyDescent="0.25">
      <c r="A666">
        <v>2024</v>
      </c>
      <c r="B666" t="s">
        <v>620</v>
      </c>
      <c r="C666" t="s">
        <v>26</v>
      </c>
      <c r="D666" t="s">
        <v>228</v>
      </c>
      <c r="E666" t="s">
        <v>154</v>
      </c>
      <c r="F666" t="s">
        <v>154</v>
      </c>
      <c r="G666">
        <v>1</v>
      </c>
      <c r="H666">
        <v>-200</v>
      </c>
      <c r="I666" t="s">
        <v>531</v>
      </c>
      <c r="J666" t="s">
        <v>439</v>
      </c>
      <c r="K666" t="s">
        <v>439</v>
      </c>
      <c r="L666" t="s">
        <v>439</v>
      </c>
      <c r="M666" t="s">
        <v>597</v>
      </c>
      <c r="N666" t="s">
        <v>598</v>
      </c>
      <c r="O666" t="s">
        <v>412</v>
      </c>
      <c r="P666" t="s">
        <v>502</v>
      </c>
      <c r="Q666" t="s">
        <v>615</v>
      </c>
      <c r="R666" t="s">
        <v>558</v>
      </c>
      <c r="S666" t="s">
        <v>616</v>
      </c>
      <c r="T666" t="s">
        <v>559</v>
      </c>
      <c r="U666" t="s">
        <v>560</v>
      </c>
      <c r="V666">
        <v>6</v>
      </c>
      <c r="X666" t="str">
        <f t="shared" si="20"/>
        <v>07 Worship &amp; Arts</v>
      </c>
      <c r="Y666" s="5">
        <f t="shared" si="21"/>
        <v>62</v>
      </c>
    </row>
    <row r="667" spans="1:25" x14ac:dyDescent="0.25">
      <c r="A667">
        <v>2024</v>
      </c>
      <c r="B667" t="s">
        <v>620</v>
      </c>
      <c r="C667" t="s">
        <v>26</v>
      </c>
      <c r="D667" t="s">
        <v>229</v>
      </c>
      <c r="E667" t="s">
        <v>155</v>
      </c>
      <c r="F667" t="s">
        <v>155</v>
      </c>
      <c r="G667">
        <v>1</v>
      </c>
      <c r="H667">
        <v>-100</v>
      </c>
      <c r="I667" t="s">
        <v>531</v>
      </c>
      <c r="J667" t="s">
        <v>439</v>
      </c>
      <c r="K667" t="s">
        <v>439</v>
      </c>
      <c r="L667" t="s">
        <v>439</v>
      </c>
      <c r="M667" t="s">
        <v>597</v>
      </c>
      <c r="N667" t="s">
        <v>598</v>
      </c>
      <c r="O667" t="s">
        <v>412</v>
      </c>
      <c r="P667" t="s">
        <v>502</v>
      </c>
      <c r="Q667" t="s">
        <v>615</v>
      </c>
      <c r="R667" t="s">
        <v>558</v>
      </c>
      <c r="S667" t="s">
        <v>616</v>
      </c>
      <c r="T667" t="s">
        <v>559</v>
      </c>
      <c r="U667" t="s">
        <v>560</v>
      </c>
      <c r="V667">
        <v>6</v>
      </c>
      <c r="X667" t="str">
        <f t="shared" si="20"/>
        <v>07 Worship &amp; Arts</v>
      </c>
      <c r="Y667" s="5">
        <f t="shared" si="21"/>
        <v>62</v>
      </c>
    </row>
    <row r="668" spans="1:25" x14ac:dyDescent="0.25">
      <c r="A668">
        <v>2024</v>
      </c>
      <c r="B668" t="s">
        <v>620</v>
      </c>
      <c r="C668" t="s">
        <v>26</v>
      </c>
      <c r="D668" t="s">
        <v>230</v>
      </c>
      <c r="E668" t="s">
        <v>156</v>
      </c>
      <c r="F668" t="s">
        <v>156</v>
      </c>
      <c r="G668">
        <v>1</v>
      </c>
      <c r="H668">
        <v>-9000</v>
      </c>
      <c r="I668" t="s">
        <v>531</v>
      </c>
      <c r="J668" t="s">
        <v>439</v>
      </c>
      <c r="K668" t="s">
        <v>439</v>
      </c>
      <c r="L668" t="s">
        <v>439</v>
      </c>
      <c r="M668" t="s">
        <v>597</v>
      </c>
      <c r="N668" t="s">
        <v>598</v>
      </c>
      <c r="O668" t="s">
        <v>412</v>
      </c>
      <c r="P668" t="s">
        <v>473</v>
      </c>
      <c r="Q668" t="s">
        <v>615</v>
      </c>
      <c r="R668" t="s">
        <v>558</v>
      </c>
      <c r="S668" t="s">
        <v>616</v>
      </c>
      <c r="T668" t="s">
        <v>563</v>
      </c>
      <c r="U668" t="s">
        <v>560</v>
      </c>
      <c r="V668">
        <v>6</v>
      </c>
      <c r="X668" t="str">
        <f t="shared" si="20"/>
        <v>07 Worship &amp; Arts</v>
      </c>
      <c r="Y668" s="5">
        <f t="shared" si="21"/>
        <v>62</v>
      </c>
    </row>
    <row r="669" spans="1:25" x14ac:dyDescent="0.25">
      <c r="A669">
        <v>2024</v>
      </c>
      <c r="B669" t="s">
        <v>620</v>
      </c>
      <c r="C669" t="s">
        <v>26</v>
      </c>
      <c r="D669" t="s">
        <v>231</v>
      </c>
      <c r="E669" t="s">
        <v>232</v>
      </c>
      <c r="F669" t="s">
        <v>232</v>
      </c>
      <c r="G669">
        <v>1</v>
      </c>
      <c r="H669">
        <v>-1100</v>
      </c>
      <c r="I669" t="s">
        <v>531</v>
      </c>
      <c r="J669" t="s">
        <v>439</v>
      </c>
      <c r="K669" t="s">
        <v>439</v>
      </c>
      <c r="L669" t="s">
        <v>439</v>
      </c>
      <c r="M669" t="s">
        <v>597</v>
      </c>
      <c r="N669" t="s">
        <v>598</v>
      </c>
      <c r="O669" t="s">
        <v>412</v>
      </c>
      <c r="P669" t="s">
        <v>502</v>
      </c>
      <c r="Q669" t="s">
        <v>615</v>
      </c>
      <c r="R669" t="s">
        <v>558</v>
      </c>
      <c r="S669" t="s">
        <v>616</v>
      </c>
      <c r="T669" t="s">
        <v>563</v>
      </c>
      <c r="U669" t="s">
        <v>560</v>
      </c>
      <c r="V669">
        <v>6</v>
      </c>
      <c r="X669" t="str">
        <f t="shared" si="20"/>
        <v>07 Worship &amp; Arts</v>
      </c>
      <c r="Y669" s="5">
        <f t="shared" si="21"/>
        <v>62</v>
      </c>
    </row>
    <row r="670" spans="1:25" x14ac:dyDescent="0.25">
      <c r="A670">
        <v>2024</v>
      </c>
      <c r="B670" t="s">
        <v>620</v>
      </c>
      <c r="C670" t="s">
        <v>26</v>
      </c>
      <c r="D670" t="s">
        <v>233</v>
      </c>
      <c r="E670" t="s">
        <v>157</v>
      </c>
      <c r="F670" t="s">
        <v>157</v>
      </c>
      <c r="G670">
        <v>1</v>
      </c>
      <c r="H670">
        <v>0</v>
      </c>
      <c r="I670" t="s">
        <v>531</v>
      </c>
      <c r="J670" t="s">
        <v>439</v>
      </c>
      <c r="K670" t="s">
        <v>439</v>
      </c>
      <c r="L670" t="s">
        <v>439</v>
      </c>
      <c r="M670" t="s">
        <v>597</v>
      </c>
      <c r="N670" t="s">
        <v>598</v>
      </c>
      <c r="O670" t="s">
        <v>425</v>
      </c>
      <c r="P670" t="s">
        <v>473</v>
      </c>
      <c r="Q670" t="s">
        <v>615</v>
      </c>
      <c r="R670" t="s">
        <v>558</v>
      </c>
      <c r="S670" t="s">
        <v>616</v>
      </c>
      <c r="T670" t="s">
        <v>563</v>
      </c>
      <c r="U670" t="s">
        <v>566</v>
      </c>
      <c r="V670">
        <v>6</v>
      </c>
      <c r="X670" t="str">
        <f t="shared" si="20"/>
        <v>07 Worship &amp; Arts</v>
      </c>
      <c r="Y670" s="5">
        <f t="shared" si="21"/>
        <v>62</v>
      </c>
    </row>
    <row r="671" spans="1:25" x14ac:dyDescent="0.25">
      <c r="A671">
        <v>2024</v>
      </c>
      <c r="B671" t="s">
        <v>620</v>
      </c>
      <c r="C671" t="s">
        <v>26</v>
      </c>
      <c r="D671" t="s">
        <v>234</v>
      </c>
      <c r="E671" t="s">
        <v>158</v>
      </c>
      <c r="F671" t="s">
        <v>507</v>
      </c>
      <c r="G671">
        <v>0.93534649632210609</v>
      </c>
      <c r="H671">
        <v>-5000</v>
      </c>
      <c r="I671" t="s">
        <v>531</v>
      </c>
      <c r="J671" t="s">
        <v>439</v>
      </c>
      <c r="K671" t="s">
        <v>439</v>
      </c>
      <c r="L671" t="s">
        <v>439</v>
      </c>
      <c r="M671" t="s">
        <v>597</v>
      </c>
      <c r="N671" t="s">
        <v>598</v>
      </c>
      <c r="O671" t="s">
        <v>412</v>
      </c>
      <c r="P671" t="s">
        <v>473</v>
      </c>
      <c r="Q671" t="s">
        <v>615</v>
      </c>
      <c r="R671" t="s">
        <v>558</v>
      </c>
      <c r="S671" t="s">
        <v>616</v>
      </c>
      <c r="T671" t="s">
        <v>563</v>
      </c>
      <c r="U671" t="s">
        <v>560</v>
      </c>
      <c r="V671">
        <v>6</v>
      </c>
      <c r="X671" t="str">
        <f t="shared" si="20"/>
        <v>07 Worship &amp; Arts</v>
      </c>
      <c r="Y671" s="5">
        <f t="shared" si="21"/>
        <v>62</v>
      </c>
    </row>
    <row r="672" spans="1:25" x14ac:dyDescent="0.25">
      <c r="A672">
        <v>2024</v>
      </c>
      <c r="B672" t="s">
        <v>620</v>
      </c>
      <c r="C672" t="s">
        <v>26</v>
      </c>
      <c r="D672" t="s">
        <v>235</v>
      </c>
      <c r="E672" t="s">
        <v>490</v>
      </c>
      <c r="F672" t="s">
        <v>454</v>
      </c>
      <c r="G672">
        <v>0.98412698412698418</v>
      </c>
      <c r="H672">
        <v>0</v>
      </c>
      <c r="I672" t="s">
        <v>531</v>
      </c>
      <c r="J672" t="s">
        <v>439</v>
      </c>
      <c r="K672" t="s">
        <v>439</v>
      </c>
      <c r="L672" t="s">
        <v>439</v>
      </c>
      <c r="M672" t="s">
        <v>597</v>
      </c>
      <c r="N672" t="s">
        <v>598</v>
      </c>
      <c r="O672" t="s">
        <v>425</v>
      </c>
      <c r="P672" t="s">
        <v>473</v>
      </c>
      <c r="Q672" t="s">
        <v>615</v>
      </c>
      <c r="R672" t="s">
        <v>558</v>
      </c>
      <c r="S672" t="s">
        <v>616</v>
      </c>
      <c r="T672" t="s">
        <v>563</v>
      </c>
      <c r="U672" t="s">
        <v>560</v>
      </c>
      <c r="V672">
        <v>6</v>
      </c>
      <c r="X672" t="str">
        <f t="shared" si="20"/>
        <v>07 Worship &amp; Arts</v>
      </c>
      <c r="Y672" s="5">
        <f t="shared" si="21"/>
        <v>62</v>
      </c>
    </row>
    <row r="673" spans="1:25" x14ac:dyDescent="0.25">
      <c r="A673">
        <v>2024</v>
      </c>
      <c r="B673" t="s">
        <v>620</v>
      </c>
      <c r="C673" t="s">
        <v>26</v>
      </c>
      <c r="D673" t="s">
        <v>236</v>
      </c>
      <c r="E673" t="s">
        <v>491</v>
      </c>
      <c r="F673" t="s">
        <v>455</v>
      </c>
      <c r="G673">
        <v>0.97916666666666663</v>
      </c>
      <c r="H673">
        <v>0</v>
      </c>
      <c r="I673" t="s">
        <v>531</v>
      </c>
      <c r="J673" t="s">
        <v>439</v>
      </c>
      <c r="K673" t="s">
        <v>439</v>
      </c>
      <c r="L673" t="s">
        <v>439</v>
      </c>
      <c r="M673" t="s">
        <v>597</v>
      </c>
      <c r="N673" t="s">
        <v>598</v>
      </c>
      <c r="O673" t="s">
        <v>425</v>
      </c>
      <c r="P673" t="s">
        <v>473</v>
      </c>
      <c r="Q673" t="s">
        <v>615</v>
      </c>
      <c r="R673" t="s">
        <v>558</v>
      </c>
      <c r="S673" t="s">
        <v>616</v>
      </c>
      <c r="T673" t="s">
        <v>563</v>
      </c>
      <c r="U673" t="s">
        <v>560</v>
      </c>
      <c r="V673">
        <v>6</v>
      </c>
      <c r="X673" t="str">
        <f t="shared" si="20"/>
        <v>07 Worship &amp; Arts</v>
      </c>
      <c r="Y673" s="5">
        <f t="shared" si="21"/>
        <v>62</v>
      </c>
    </row>
    <row r="674" spans="1:25" x14ac:dyDescent="0.25">
      <c r="A674">
        <v>2024</v>
      </c>
      <c r="B674" t="s">
        <v>620</v>
      </c>
      <c r="C674" t="s">
        <v>26</v>
      </c>
      <c r="D674" t="s">
        <v>237</v>
      </c>
      <c r="E674" t="s">
        <v>238</v>
      </c>
      <c r="F674" t="s">
        <v>238</v>
      </c>
      <c r="G674">
        <v>1</v>
      </c>
      <c r="H674">
        <v>-400</v>
      </c>
      <c r="I674" t="s">
        <v>531</v>
      </c>
      <c r="J674" t="s">
        <v>439</v>
      </c>
      <c r="K674" t="s">
        <v>439</v>
      </c>
      <c r="L674" t="s">
        <v>439</v>
      </c>
      <c r="M674" t="s">
        <v>597</v>
      </c>
      <c r="N674" t="s">
        <v>598</v>
      </c>
      <c r="O674" t="s">
        <v>412</v>
      </c>
      <c r="P674" t="s">
        <v>473</v>
      </c>
      <c r="Q674" t="s">
        <v>615</v>
      </c>
      <c r="R674" t="s">
        <v>558</v>
      </c>
      <c r="S674" t="s">
        <v>616</v>
      </c>
      <c r="T674" t="s">
        <v>559</v>
      </c>
      <c r="U674" t="s">
        <v>560</v>
      </c>
      <c r="V674">
        <v>6</v>
      </c>
      <c r="X674" t="str">
        <f t="shared" si="20"/>
        <v>07 Worship &amp; Arts</v>
      </c>
      <c r="Y674" s="5">
        <f t="shared" si="21"/>
        <v>62</v>
      </c>
    </row>
    <row r="675" spans="1:25" x14ac:dyDescent="0.25">
      <c r="A675">
        <v>2024</v>
      </c>
      <c r="B675" t="s">
        <v>620</v>
      </c>
      <c r="C675" t="s">
        <v>26</v>
      </c>
      <c r="D675" t="s">
        <v>239</v>
      </c>
      <c r="E675" t="s">
        <v>492</v>
      </c>
      <c r="F675" t="s">
        <v>456</v>
      </c>
      <c r="G675">
        <v>0.98765432098765427</v>
      </c>
      <c r="H675">
        <v>-1300</v>
      </c>
      <c r="I675" t="s">
        <v>531</v>
      </c>
      <c r="J675" t="s">
        <v>439</v>
      </c>
      <c r="K675" t="s">
        <v>439</v>
      </c>
      <c r="L675" t="s">
        <v>439</v>
      </c>
      <c r="M675" t="s">
        <v>597</v>
      </c>
      <c r="N675" t="s">
        <v>598</v>
      </c>
      <c r="O675" t="s">
        <v>412</v>
      </c>
      <c r="P675" t="s">
        <v>502</v>
      </c>
      <c r="Q675" t="s">
        <v>615</v>
      </c>
      <c r="R675" t="s">
        <v>558</v>
      </c>
      <c r="S675" t="s">
        <v>616</v>
      </c>
      <c r="T675" t="s">
        <v>559</v>
      </c>
      <c r="U675" t="s">
        <v>560</v>
      </c>
      <c r="V675">
        <v>6</v>
      </c>
      <c r="X675" t="str">
        <f t="shared" si="20"/>
        <v>07 Worship &amp; Arts</v>
      </c>
      <c r="Y675" s="5">
        <f t="shared" si="21"/>
        <v>62</v>
      </c>
    </row>
    <row r="676" spans="1:25" x14ac:dyDescent="0.25">
      <c r="A676">
        <v>2024</v>
      </c>
      <c r="B676" t="s">
        <v>620</v>
      </c>
      <c r="C676" t="s">
        <v>26</v>
      </c>
      <c r="D676" t="s">
        <v>240</v>
      </c>
      <c r="E676" t="s">
        <v>241</v>
      </c>
      <c r="F676" t="s">
        <v>241</v>
      </c>
      <c r="G676">
        <v>1</v>
      </c>
      <c r="H676">
        <v>-1500</v>
      </c>
      <c r="I676" t="s">
        <v>531</v>
      </c>
      <c r="J676" t="s">
        <v>439</v>
      </c>
      <c r="K676" t="s">
        <v>439</v>
      </c>
      <c r="L676" t="s">
        <v>439</v>
      </c>
      <c r="M676" t="s">
        <v>597</v>
      </c>
      <c r="N676" t="s">
        <v>598</v>
      </c>
      <c r="O676" t="s">
        <v>412</v>
      </c>
      <c r="P676" t="s">
        <v>502</v>
      </c>
      <c r="Q676" t="s">
        <v>615</v>
      </c>
      <c r="R676" t="s">
        <v>558</v>
      </c>
      <c r="S676" t="s">
        <v>616</v>
      </c>
      <c r="T676" t="s">
        <v>559</v>
      </c>
      <c r="U676" t="s">
        <v>560</v>
      </c>
      <c r="V676">
        <v>6</v>
      </c>
      <c r="X676" t="str">
        <f t="shared" si="20"/>
        <v>07 Worship &amp; Arts</v>
      </c>
      <c r="Y676" s="5">
        <f t="shared" si="21"/>
        <v>62</v>
      </c>
    </row>
    <row r="677" spans="1:25" x14ac:dyDescent="0.25">
      <c r="A677">
        <v>2024</v>
      </c>
      <c r="B677" t="s">
        <v>620</v>
      </c>
      <c r="C677" t="s">
        <v>26</v>
      </c>
      <c r="D677" t="s">
        <v>242</v>
      </c>
      <c r="E677" t="s">
        <v>159</v>
      </c>
      <c r="F677" t="s">
        <v>159</v>
      </c>
      <c r="G677">
        <v>1</v>
      </c>
      <c r="H677">
        <v>-1000</v>
      </c>
      <c r="I677" t="s">
        <v>531</v>
      </c>
      <c r="J677" t="s">
        <v>439</v>
      </c>
      <c r="K677" t="s">
        <v>439</v>
      </c>
      <c r="L677" t="s">
        <v>439</v>
      </c>
      <c r="M677" t="s">
        <v>597</v>
      </c>
      <c r="N677" t="s">
        <v>598</v>
      </c>
      <c r="O677" t="s">
        <v>427</v>
      </c>
      <c r="P677" t="s">
        <v>502</v>
      </c>
      <c r="Q677" t="s">
        <v>615</v>
      </c>
      <c r="R677" t="s">
        <v>558</v>
      </c>
      <c r="S677" t="s">
        <v>616</v>
      </c>
      <c r="T677" t="s">
        <v>559</v>
      </c>
      <c r="U677" t="s">
        <v>560</v>
      </c>
      <c r="V677">
        <v>6</v>
      </c>
      <c r="X677" t="str">
        <f t="shared" si="20"/>
        <v>07 Worship &amp; Arts</v>
      </c>
      <c r="Y677" s="5">
        <f t="shared" si="21"/>
        <v>62</v>
      </c>
    </row>
    <row r="678" spans="1:25" x14ac:dyDescent="0.25">
      <c r="A678">
        <v>2024</v>
      </c>
      <c r="B678" t="s">
        <v>620</v>
      </c>
      <c r="C678" t="s">
        <v>26</v>
      </c>
      <c r="D678" t="s">
        <v>243</v>
      </c>
      <c r="E678" t="s">
        <v>160</v>
      </c>
      <c r="F678" t="s">
        <v>160</v>
      </c>
      <c r="G678">
        <v>1</v>
      </c>
      <c r="H678">
        <v>-3905</v>
      </c>
      <c r="I678" t="s">
        <v>531</v>
      </c>
      <c r="J678" t="s">
        <v>439</v>
      </c>
      <c r="K678" t="s">
        <v>439</v>
      </c>
      <c r="L678" t="s">
        <v>439</v>
      </c>
      <c r="M678" t="s">
        <v>599</v>
      </c>
      <c r="N678" t="s">
        <v>573</v>
      </c>
      <c r="O678" t="s">
        <v>412</v>
      </c>
      <c r="P678" t="s">
        <v>502</v>
      </c>
      <c r="Q678" t="s">
        <v>615</v>
      </c>
      <c r="R678" t="s">
        <v>600</v>
      </c>
      <c r="S678" t="s">
        <v>616</v>
      </c>
      <c r="T678" t="s">
        <v>559</v>
      </c>
      <c r="U678" t="s">
        <v>560</v>
      </c>
      <c r="V678">
        <v>6</v>
      </c>
      <c r="X678" t="str">
        <f t="shared" si="20"/>
        <v>07 Worship &amp; Arts</v>
      </c>
      <c r="Y678" s="5">
        <f t="shared" si="21"/>
        <v>62</v>
      </c>
    </row>
    <row r="679" spans="1:25" x14ac:dyDescent="0.25">
      <c r="A679">
        <v>2024</v>
      </c>
      <c r="B679" t="s">
        <v>620</v>
      </c>
      <c r="C679" t="s">
        <v>26</v>
      </c>
      <c r="D679" t="s">
        <v>244</v>
      </c>
      <c r="E679" t="s">
        <v>161</v>
      </c>
      <c r="F679" t="s">
        <v>161</v>
      </c>
      <c r="G679">
        <v>1</v>
      </c>
      <c r="H679">
        <v>-51035</v>
      </c>
      <c r="I679" t="s">
        <v>531</v>
      </c>
      <c r="J679" t="s">
        <v>439</v>
      </c>
      <c r="K679" t="s">
        <v>439</v>
      </c>
      <c r="L679" t="s">
        <v>439</v>
      </c>
      <c r="M679" t="s">
        <v>599</v>
      </c>
      <c r="N679" t="s">
        <v>573</v>
      </c>
      <c r="O679" t="s">
        <v>412</v>
      </c>
      <c r="P679" t="s">
        <v>502</v>
      </c>
      <c r="Q679" t="s">
        <v>615</v>
      </c>
      <c r="R679" t="s">
        <v>600</v>
      </c>
      <c r="S679" t="s">
        <v>575</v>
      </c>
      <c r="T679" t="s">
        <v>559</v>
      </c>
      <c r="U679" t="s">
        <v>560</v>
      </c>
      <c r="V679">
        <v>6</v>
      </c>
      <c r="X679" t="str">
        <f t="shared" si="20"/>
        <v>07 Worship &amp; Arts</v>
      </c>
      <c r="Y679" s="5">
        <f t="shared" si="21"/>
        <v>62</v>
      </c>
    </row>
    <row r="680" spans="1:25" x14ac:dyDescent="0.25">
      <c r="A680">
        <v>2024</v>
      </c>
      <c r="B680" t="s">
        <v>620</v>
      </c>
      <c r="C680" t="s">
        <v>26</v>
      </c>
      <c r="D680" t="s">
        <v>245</v>
      </c>
      <c r="E680" t="s">
        <v>162</v>
      </c>
      <c r="F680" t="s">
        <v>633</v>
      </c>
      <c r="G680">
        <v>0.93548387096774199</v>
      </c>
      <c r="H680">
        <v>-1000</v>
      </c>
      <c r="I680" t="s">
        <v>531</v>
      </c>
      <c r="J680" t="s">
        <v>439</v>
      </c>
      <c r="K680" t="s">
        <v>439</v>
      </c>
      <c r="L680" t="s">
        <v>439</v>
      </c>
      <c r="M680" t="s">
        <v>599</v>
      </c>
      <c r="N680" t="s">
        <v>573</v>
      </c>
      <c r="O680" t="s">
        <v>425</v>
      </c>
      <c r="P680" t="s">
        <v>473</v>
      </c>
      <c r="Q680" t="s">
        <v>615</v>
      </c>
      <c r="R680" t="s">
        <v>600</v>
      </c>
      <c r="S680" t="s">
        <v>616</v>
      </c>
      <c r="T680" t="s">
        <v>563</v>
      </c>
      <c r="U680" t="s">
        <v>560</v>
      </c>
      <c r="V680">
        <v>6</v>
      </c>
      <c r="X680" t="str">
        <f t="shared" si="20"/>
        <v>07 Worship &amp; Arts</v>
      </c>
      <c r="Y680" s="5">
        <f t="shared" si="21"/>
        <v>62</v>
      </c>
    </row>
    <row r="681" spans="1:25" x14ac:dyDescent="0.25">
      <c r="A681">
        <v>2024</v>
      </c>
      <c r="B681" t="s">
        <v>620</v>
      </c>
      <c r="C681" t="s">
        <v>26</v>
      </c>
      <c r="D681" t="s">
        <v>246</v>
      </c>
      <c r="E681" t="s">
        <v>163</v>
      </c>
      <c r="F681" t="s">
        <v>163</v>
      </c>
      <c r="G681">
        <v>1</v>
      </c>
      <c r="H681">
        <v>-2200</v>
      </c>
      <c r="I681" t="s">
        <v>531</v>
      </c>
      <c r="J681" t="s">
        <v>439</v>
      </c>
      <c r="K681" t="s">
        <v>439</v>
      </c>
      <c r="L681" t="s">
        <v>439</v>
      </c>
      <c r="M681" t="s">
        <v>601</v>
      </c>
      <c r="N681" t="s">
        <v>573</v>
      </c>
      <c r="O681" t="s">
        <v>425</v>
      </c>
      <c r="P681" t="s">
        <v>473</v>
      </c>
      <c r="Q681" t="s">
        <v>615</v>
      </c>
      <c r="R681" t="s">
        <v>602</v>
      </c>
      <c r="S681" t="s">
        <v>616</v>
      </c>
      <c r="T681" t="s">
        <v>559</v>
      </c>
      <c r="U681" t="s">
        <v>560</v>
      </c>
      <c r="V681">
        <v>6</v>
      </c>
      <c r="X681" t="str">
        <f t="shared" si="20"/>
        <v>07 Worship &amp; Arts</v>
      </c>
      <c r="Y681" s="5">
        <f t="shared" si="21"/>
        <v>62</v>
      </c>
    </row>
    <row r="682" spans="1:25" x14ac:dyDescent="0.25">
      <c r="A682">
        <v>2024</v>
      </c>
      <c r="B682" t="s">
        <v>620</v>
      </c>
      <c r="C682" t="s">
        <v>26</v>
      </c>
      <c r="D682" t="s">
        <v>247</v>
      </c>
      <c r="E682" t="s">
        <v>164</v>
      </c>
      <c r="F682" t="s">
        <v>164</v>
      </c>
      <c r="G682">
        <v>1</v>
      </c>
      <c r="H682">
        <v>-59628</v>
      </c>
      <c r="I682" t="s">
        <v>531</v>
      </c>
      <c r="J682" t="s">
        <v>439</v>
      </c>
      <c r="K682" t="s">
        <v>439</v>
      </c>
      <c r="L682" t="s">
        <v>439</v>
      </c>
      <c r="M682" t="s">
        <v>601</v>
      </c>
      <c r="N682" t="s">
        <v>573</v>
      </c>
      <c r="O682" t="s">
        <v>412</v>
      </c>
      <c r="P682" t="s">
        <v>502</v>
      </c>
      <c r="Q682" t="s">
        <v>615</v>
      </c>
      <c r="R682" t="s">
        <v>602</v>
      </c>
      <c r="S682" t="s">
        <v>575</v>
      </c>
      <c r="T682" t="s">
        <v>559</v>
      </c>
      <c r="U682" t="s">
        <v>560</v>
      </c>
      <c r="V682">
        <v>6</v>
      </c>
      <c r="X682" t="str">
        <f t="shared" si="20"/>
        <v>07 Worship &amp; Arts</v>
      </c>
      <c r="Y682" s="5">
        <f t="shared" si="21"/>
        <v>62</v>
      </c>
    </row>
    <row r="683" spans="1:25" x14ac:dyDescent="0.25">
      <c r="A683">
        <v>2024</v>
      </c>
      <c r="B683" t="s">
        <v>620</v>
      </c>
      <c r="C683" t="s">
        <v>26</v>
      </c>
      <c r="D683" t="s">
        <v>248</v>
      </c>
      <c r="E683" t="s">
        <v>165</v>
      </c>
      <c r="F683" t="s">
        <v>165</v>
      </c>
      <c r="G683">
        <v>1</v>
      </c>
      <c r="H683">
        <v>-10000</v>
      </c>
      <c r="I683" t="s">
        <v>531</v>
      </c>
      <c r="J683" t="s">
        <v>439</v>
      </c>
      <c r="K683" t="s">
        <v>439</v>
      </c>
      <c r="L683" t="s">
        <v>439</v>
      </c>
      <c r="M683" t="s">
        <v>601</v>
      </c>
      <c r="N683" t="s">
        <v>573</v>
      </c>
      <c r="O683" t="s">
        <v>412</v>
      </c>
      <c r="P683" t="s">
        <v>502</v>
      </c>
      <c r="Q683" t="s">
        <v>615</v>
      </c>
      <c r="R683" t="s">
        <v>602</v>
      </c>
      <c r="S683" t="s">
        <v>616</v>
      </c>
      <c r="T683" t="s">
        <v>559</v>
      </c>
      <c r="U683" t="s">
        <v>560</v>
      </c>
      <c r="V683">
        <v>6</v>
      </c>
      <c r="X683" t="str">
        <f t="shared" si="20"/>
        <v>07 Worship &amp; Arts</v>
      </c>
      <c r="Y683" s="5">
        <f t="shared" si="21"/>
        <v>62</v>
      </c>
    </row>
    <row r="684" spans="1:25" x14ac:dyDescent="0.25">
      <c r="A684">
        <v>2024</v>
      </c>
      <c r="B684" t="s">
        <v>620</v>
      </c>
      <c r="C684" t="s">
        <v>26</v>
      </c>
      <c r="D684" t="s">
        <v>249</v>
      </c>
      <c r="E684" t="s">
        <v>166</v>
      </c>
      <c r="F684" t="s">
        <v>166</v>
      </c>
      <c r="G684">
        <v>1</v>
      </c>
      <c r="H684">
        <v>-13792.1</v>
      </c>
      <c r="I684" t="s">
        <v>531</v>
      </c>
      <c r="J684" t="s">
        <v>439</v>
      </c>
      <c r="K684" t="s">
        <v>439</v>
      </c>
      <c r="L684" t="s">
        <v>439</v>
      </c>
      <c r="M684" t="s">
        <v>601</v>
      </c>
      <c r="N684" t="s">
        <v>573</v>
      </c>
      <c r="O684" t="s">
        <v>412</v>
      </c>
      <c r="P684" t="s">
        <v>502</v>
      </c>
      <c r="Q684" t="s">
        <v>615</v>
      </c>
      <c r="R684" t="s">
        <v>602</v>
      </c>
      <c r="S684" t="s">
        <v>616</v>
      </c>
      <c r="T684" t="s">
        <v>559</v>
      </c>
      <c r="U684" t="s">
        <v>560</v>
      </c>
      <c r="V684">
        <v>6</v>
      </c>
      <c r="X684" t="str">
        <f t="shared" si="20"/>
        <v>07 Worship &amp; Arts</v>
      </c>
      <c r="Y684" s="5">
        <f t="shared" si="21"/>
        <v>62</v>
      </c>
    </row>
    <row r="685" spans="1:25" x14ac:dyDescent="0.25">
      <c r="A685">
        <v>2024</v>
      </c>
      <c r="B685" t="s">
        <v>620</v>
      </c>
      <c r="C685" t="s">
        <v>26</v>
      </c>
      <c r="D685" t="s">
        <v>250</v>
      </c>
      <c r="E685" t="s">
        <v>167</v>
      </c>
      <c r="F685" t="s">
        <v>167</v>
      </c>
      <c r="G685">
        <v>1</v>
      </c>
      <c r="H685">
        <v>-7536</v>
      </c>
      <c r="I685" t="s">
        <v>531</v>
      </c>
      <c r="J685" t="s">
        <v>439</v>
      </c>
      <c r="K685" t="s">
        <v>439</v>
      </c>
      <c r="L685" t="s">
        <v>439</v>
      </c>
      <c r="M685" t="s">
        <v>601</v>
      </c>
      <c r="N685" t="s">
        <v>573</v>
      </c>
      <c r="O685" t="s">
        <v>412</v>
      </c>
      <c r="P685" t="s">
        <v>502</v>
      </c>
      <c r="Q685" t="s">
        <v>615</v>
      </c>
      <c r="R685" t="s">
        <v>602</v>
      </c>
      <c r="S685" t="s">
        <v>616</v>
      </c>
      <c r="T685" t="s">
        <v>559</v>
      </c>
      <c r="U685" t="s">
        <v>560</v>
      </c>
      <c r="V685">
        <v>6</v>
      </c>
      <c r="X685" t="str">
        <f t="shared" si="20"/>
        <v>07 Worship &amp; Arts</v>
      </c>
      <c r="Y685" s="5">
        <f t="shared" si="21"/>
        <v>62</v>
      </c>
    </row>
    <row r="686" spans="1:25" x14ac:dyDescent="0.25">
      <c r="A686">
        <v>2024</v>
      </c>
      <c r="B686" t="s">
        <v>620</v>
      </c>
      <c r="C686" t="s">
        <v>26</v>
      </c>
      <c r="D686" t="s">
        <v>251</v>
      </c>
      <c r="E686" t="s">
        <v>168</v>
      </c>
      <c r="F686" t="s">
        <v>168</v>
      </c>
      <c r="G686">
        <v>1</v>
      </c>
      <c r="H686">
        <v>-5000</v>
      </c>
      <c r="I686" t="s">
        <v>531</v>
      </c>
      <c r="J686" t="s">
        <v>439</v>
      </c>
      <c r="K686" t="s">
        <v>439</v>
      </c>
      <c r="L686" t="s">
        <v>439</v>
      </c>
      <c r="M686" t="s">
        <v>601</v>
      </c>
      <c r="N686" t="s">
        <v>573</v>
      </c>
      <c r="O686" t="s">
        <v>412</v>
      </c>
      <c r="P686" t="s">
        <v>502</v>
      </c>
      <c r="Q686" t="s">
        <v>615</v>
      </c>
      <c r="R686" t="s">
        <v>602</v>
      </c>
      <c r="S686" t="s">
        <v>616</v>
      </c>
      <c r="T686" t="s">
        <v>559</v>
      </c>
      <c r="U686" t="s">
        <v>560</v>
      </c>
      <c r="V686">
        <v>6</v>
      </c>
      <c r="X686" t="str">
        <f t="shared" si="20"/>
        <v>07 Worship &amp; Arts</v>
      </c>
      <c r="Y686" s="5">
        <f t="shared" si="21"/>
        <v>62</v>
      </c>
    </row>
    <row r="687" spans="1:25" x14ac:dyDescent="0.25">
      <c r="A687">
        <v>2024</v>
      </c>
      <c r="B687" t="s">
        <v>620</v>
      </c>
      <c r="C687" t="s">
        <v>26</v>
      </c>
      <c r="D687" t="s">
        <v>252</v>
      </c>
      <c r="E687" t="s">
        <v>169</v>
      </c>
      <c r="F687" t="s">
        <v>169</v>
      </c>
      <c r="G687">
        <v>1</v>
      </c>
      <c r="H687">
        <v>-38888</v>
      </c>
      <c r="I687" t="s">
        <v>531</v>
      </c>
      <c r="J687" t="s">
        <v>439</v>
      </c>
      <c r="K687" t="s">
        <v>439</v>
      </c>
      <c r="L687" t="s">
        <v>439</v>
      </c>
      <c r="M687" t="s">
        <v>601</v>
      </c>
      <c r="N687" t="s">
        <v>573</v>
      </c>
      <c r="O687" t="s">
        <v>412</v>
      </c>
      <c r="P687" t="s">
        <v>502</v>
      </c>
      <c r="Q687" t="s">
        <v>615</v>
      </c>
      <c r="R687" t="s">
        <v>602</v>
      </c>
      <c r="S687" t="s">
        <v>575</v>
      </c>
      <c r="T687" t="s">
        <v>559</v>
      </c>
      <c r="U687" t="s">
        <v>560</v>
      </c>
      <c r="V687">
        <v>6</v>
      </c>
      <c r="X687" t="str">
        <f t="shared" si="20"/>
        <v>07 Worship &amp; Arts</v>
      </c>
      <c r="Y687" s="5">
        <f t="shared" si="21"/>
        <v>62</v>
      </c>
    </row>
    <row r="688" spans="1:25" x14ac:dyDescent="0.25">
      <c r="A688">
        <v>2024</v>
      </c>
      <c r="B688" t="s">
        <v>620</v>
      </c>
      <c r="C688" t="s">
        <v>26</v>
      </c>
      <c r="D688" t="s">
        <v>253</v>
      </c>
      <c r="E688" t="s">
        <v>170</v>
      </c>
      <c r="F688" t="s">
        <v>634</v>
      </c>
      <c r="G688">
        <v>0.88888888888888884</v>
      </c>
      <c r="H688">
        <v>-1476.22</v>
      </c>
      <c r="I688" t="s">
        <v>531</v>
      </c>
      <c r="J688" t="s">
        <v>439</v>
      </c>
      <c r="K688" t="s">
        <v>439</v>
      </c>
      <c r="L688" t="s">
        <v>439</v>
      </c>
      <c r="M688" t="s">
        <v>601</v>
      </c>
      <c r="N688" t="s">
        <v>573</v>
      </c>
      <c r="O688" t="s">
        <v>412</v>
      </c>
      <c r="P688" t="s">
        <v>502</v>
      </c>
      <c r="Q688" t="s">
        <v>615</v>
      </c>
      <c r="R688" t="s">
        <v>602</v>
      </c>
      <c r="S688" t="s">
        <v>616</v>
      </c>
      <c r="T688" t="s">
        <v>559</v>
      </c>
      <c r="U688" t="s">
        <v>560</v>
      </c>
      <c r="V688">
        <v>6</v>
      </c>
      <c r="X688" t="str">
        <f t="shared" si="20"/>
        <v>07 Worship &amp; Arts</v>
      </c>
      <c r="Y688" s="5">
        <f t="shared" si="21"/>
        <v>62</v>
      </c>
    </row>
    <row r="689" spans="1:25" x14ac:dyDescent="0.25">
      <c r="A689">
        <v>2024</v>
      </c>
      <c r="B689" t="s">
        <v>620</v>
      </c>
      <c r="C689" t="s">
        <v>26</v>
      </c>
      <c r="D689" t="s">
        <v>254</v>
      </c>
      <c r="E689" t="s">
        <v>172</v>
      </c>
      <c r="F689" t="s">
        <v>172</v>
      </c>
      <c r="G689">
        <v>1</v>
      </c>
      <c r="H689">
        <v>-200</v>
      </c>
      <c r="I689" t="s">
        <v>531</v>
      </c>
      <c r="J689" t="s">
        <v>441</v>
      </c>
      <c r="K689" t="s">
        <v>441</v>
      </c>
      <c r="L689" t="s">
        <v>441</v>
      </c>
      <c r="M689" t="s">
        <v>603</v>
      </c>
      <c r="N689" t="s">
        <v>604</v>
      </c>
      <c r="O689" t="s">
        <v>412</v>
      </c>
      <c r="P689" t="s">
        <v>502</v>
      </c>
      <c r="Q689" t="s">
        <v>615</v>
      </c>
      <c r="R689" t="s">
        <v>558</v>
      </c>
      <c r="S689" t="s">
        <v>616</v>
      </c>
      <c r="T689" t="s">
        <v>559</v>
      </c>
      <c r="U689" t="s">
        <v>560</v>
      </c>
      <c r="V689">
        <v>7</v>
      </c>
      <c r="X689" t="str">
        <f t="shared" si="20"/>
        <v>08 Youth Ed</v>
      </c>
      <c r="Y689" s="5">
        <f t="shared" si="21"/>
        <v>63</v>
      </c>
    </row>
    <row r="690" spans="1:25" x14ac:dyDescent="0.25">
      <c r="A690">
        <v>2024</v>
      </c>
      <c r="B690" t="s">
        <v>620</v>
      </c>
      <c r="C690" t="s">
        <v>26</v>
      </c>
      <c r="D690" t="s">
        <v>255</v>
      </c>
      <c r="E690" t="s">
        <v>173</v>
      </c>
      <c r="F690" t="s">
        <v>173</v>
      </c>
      <c r="G690">
        <v>1</v>
      </c>
      <c r="H690">
        <v>-250</v>
      </c>
      <c r="I690" t="s">
        <v>531</v>
      </c>
      <c r="J690" t="s">
        <v>441</v>
      </c>
      <c r="K690" t="s">
        <v>441</v>
      </c>
      <c r="L690" t="s">
        <v>441</v>
      </c>
      <c r="M690" t="s">
        <v>603</v>
      </c>
      <c r="N690" t="s">
        <v>604</v>
      </c>
      <c r="O690" t="s">
        <v>412</v>
      </c>
      <c r="P690" t="s">
        <v>502</v>
      </c>
      <c r="Q690" t="s">
        <v>615</v>
      </c>
      <c r="R690" t="s">
        <v>558</v>
      </c>
      <c r="S690" t="s">
        <v>616</v>
      </c>
      <c r="T690" t="s">
        <v>559</v>
      </c>
      <c r="U690" t="s">
        <v>560</v>
      </c>
      <c r="V690">
        <v>7</v>
      </c>
      <c r="X690" t="str">
        <f t="shared" si="20"/>
        <v>08 Youth Ed</v>
      </c>
      <c r="Y690" s="5">
        <f t="shared" si="21"/>
        <v>63</v>
      </c>
    </row>
    <row r="691" spans="1:25" x14ac:dyDescent="0.25">
      <c r="A691">
        <v>2024</v>
      </c>
      <c r="B691" t="s">
        <v>620</v>
      </c>
      <c r="C691" t="s">
        <v>26</v>
      </c>
      <c r="D691" t="s">
        <v>256</v>
      </c>
      <c r="E691" t="s">
        <v>175</v>
      </c>
      <c r="F691" t="s">
        <v>175</v>
      </c>
      <c r="G691">
        <v>1</v>
      </c>
      <c r="H691">
        <v>-1300</v>
      </c>
      <c r="I691" t="s">
        <v>531</v>
      </c>
      <c r="J691" t="s">
        <v>441</v>
      </c>
      <c r="K691" t="s">
        <v>441</v>
      </c>
      <c r="L691" t="s">
        <v>441</v>
      </c>
      <c r="M691" t="s">
        <v>603</v>
      </c>
      <c r="N691" t="s">
        <v>604</v>
      </c>
      <c r="O691" t="s">
        <v>412</v>
      </c>
      <c r="P691" t="s">
        <v>502</v>
      </c>
      <c r="Q691" t="s">
        <v>615</v>
      </c>
      <c r="R691" t="s">
        <v>558</v>
      </c>
      <c r="S691" t="s">
        <v>616</v>
      </c>
      <c r="T691" t="s">
        <v>559</v>
      </c>
      <c r="U691" t="s">
        <v>560</v>
      </c>
      <c r="V691">
        <v>7</v>
      </c>
      <c r="X691" t="str">
        <f t="shared" si="20"/>
        <v>08 Youth Ed</v>
      </c>
      <c r="Y691" s="5">
        <f t="shared" si="21"/>
        <v>63</v>
      </c>
    </row>
    <row r="692" spans="1:25" x14ac:dyDescent="0.25">
      <c r="A692">
        <v>2024</v>
      </c>
      <c r="B692" t="s">
        <v>620</v>
      </c>
      <c r="C692" t="s">
        <v>26</v>
      </c>
      <c r="D692" t="s">
        <v>257</v>
      </c>
      <c r="E692" t="s">
        <v>493</v>
      </c>
      <c r="F692" t="s">
        <v>457</v>
      </c>
      <c r="G692">
        <v>0.98888888888888893</v>
      </c>
      <c r="H692">
        <v>-3000</v>
      </c>
      <c r="I692" t="s">
        <v>531</v>
      </c>
      <c r="J692" t="s">
        <v>441</v>
      </c>
      <c r="K692" t="s">
        <v>441</v>
      </c>
      <c r="L692" t="s">
        <v>441</v>
      </c>
      <c r="M692" t="s">
        <v>603</v>
      </c>
      <c r="N692" t="s">
        <v>604</v>
      </c>
      <c r="O692" t="s">
        <v>425</v>
      </c>
      <c r="P692" t="s">
        <v>473</v>
      </c>
      <c r="Q692" t="s">
        <v>615</v>
      </c>
      <c r="R692" t="s">
        <v>558</v>
      </c>
      <c r="S692" t="s">
        <v>616</v>
      </c>
      <c r="T692" t="s">
        <v>563</v>
      </c>
      <c r="U692" t="s">
        <v>560</v>
      </c>
      <c r="V692">
        <v>7</v>
      </c>
      <c r="X692" t="str">
        <f t="shared" si="20"/>
        <v>08 Youth Ed</v>
      </c>
      <c r="Y692" s="5">
        <f t="shared" si="21"/>
        <v>63</v>
      </c>
    </row>
    <row r="693" spans="1:25" x14ac:dyDescent="0.25">
      <c r="A693">
        <v>2024</v>
      </c>
      <c r="B693" t="s">
        <v>620</v>
      </c>
      <c r="C693" t="s">
        <v>26</v>
      </c>
      <c r="D693" t="s">
        <v>258</v>
      </c>
      <c r="E693" t="s">
        <v>176</v>
      </c>
      <c r="F693" t="s">
        <v>176</v>
      </c>
      <c r="G693">
        <v>1</v>
      </c>
      <c r="H693">
        <v>-1400</v>
      </c>
      <c r="I693" t="s">
        <v>531</v>
      </c>
      <c r="J693" t="s">
        <v>441</v>
      </c>
      <c r="K693" t="s">
        <v>441</v>
      </c>
      <c r="L693" t="s">
        <v>441</v>
      </c>
      <c r="M693" t="s">
        <v>603</v>
      </c>
      <c r="N693" t="s">
        <v>604</v>
      </c>
      <c r="O693" t="s">
        <v>412</v>
      </c>
      <c r="P693" t="s">
        <v>502</v>
      </c>
      <c r="Q693" t="s">
        <v>615</v>
      </c>
      <c r="R693" t="s">
        <v>558</v>
      </c>
      <c r="S693" t="s">
        <v>616</v>
      </c>
      <c r="T693" t="s">
        <v>559</v>
      </c>
      <c r="U693" t="s">
        <v>560</v>
      </c>
      <c r="V693">
        <v>7</v>
      </c>
      <c r="X693" t="str">
        <f t="shared" si="20"/>
        <v>08 Youth Ed</v>
      </c>
      <c r="Y693" s="5">
        <f t="shared" si="21"/>
        <v>63</v>
      </c>
    </row>
    <row r="694" spans="1:25" x14ac:dyDescent="0.25">
      <c r="A694">
        <v>2024</v>
      </c>
      <c r="B694" t="s">
        <v>620</v>
      </c>
      <c r="C694" t="s">
        <v>26</v>
      </c>
      <c r="D694" t="s">
        <v>259</v>
      </c>
      <c r="E694" t="s">
        <v>177</v>
      </c>
      <c r="F694" t="s">
        <v>177</v>
      </c>
      <c r="G694">
        <v>1</v>
      </c>
      <c r="H694">
        <v>-200</v>
      </c>
      <c r="I694" t="s">
        <v>531</v>
      </c>
      <c r="J694" t="s">
        <v>441</v>
      </c>
      <c r="K694" t="s">
        <v>441</v>
      </c>
      <c r="L694" t="s">
        <v>441</v>
      </c>
      <c r="M694" t="s">
        <v>603</v>
      </c>
      <c r="N694" t="s">
        <v>604</v>
      </c>
      <c r="O694" t="s">
        <v>412</v>
      </c>
      <c r="P694" t="s">
        <v>502</v>
      </c>
      <c r="Q694" t="s">
        <v>615</v>
      </c>
      <c r="R694" t="s">
        <v>558</v>
      </c>
      <c r="S694" t="s">
        <v>616</v>
      </c>
      <c r="T694" t="s">
        <v>559</v>
      </c>
      <c r="U694" t="s">
        <v>560</v>
      </c>
      <c r="V694">
        <v>7</v>
      </c>
      <c r="X694" t="str">
        <f t="shared" si="20"/>
        <v>08 Youth Ed</v>
      </c>
      <c r="Y694" s="5">
        <f t="shared" si="21"/>
        <v>63</v>
      </c>
    </row>
    <row r="695" spans="1:25" x14ac:dyDescent="0.25">
      <c r="A695">
        <v>2024</v>
      </c>
      <c r="B695" t="s">
        <v>620</v>
      </c>
      <c r="C695" t="s">
        <v>26</v>
      </c>
      <c r="D695" t="s">
        <v>260</v>
      </c>
      <c r="E695" t="s">
        <v>178</v>
      </c>
      <c r="F695" t="s">
        <v>178</v>
      </c>
      <c r="G695">
        <v>1</v>
      </c>
      <c r="H695">
        <v>-300</v>
      </c>
      <c r="I695" t="s">
        <v>531</v>
      </c>
      <c r="J695" t="s">
        <v>441</v>
      </c>
      <c r="K695" t="s">
        <v>441</v>
      </c>
      <c r="L695" t="s">
        <v>441</v>
      </c>
      <c r="M695" t="s">
        <v>603</v>
      </c>
      <c r="N695" t="s">
        <v>604</v>
      </c>
      <c r="O695" t="s">
        <v>412</v>
      </c>
      <c r="P695" t="s">
        <v>502</v>
      </c>
      <c r="Q695" t="s">
        <v>615</v>
      </c>
      <c r="R695" t="s">
        <v>558</v>
      </c>
      <c r="S695" t="s">
        <v>616</v>
      </c>
      <c r="T695" t="s">
        <v>559</v>
      </c>
      <c r="U695" t="s">
        <v>560</v>
      </c>
      <c r="V695">
        <v>7</v>
      </c>
      <c r="X695" t="str">
        <f t="shared" si="20"/>
        <v>08 Youth Ed</v>
      </c>
      <c r="Y695" s="5">
        <f t="shared" si="21"/>
        <v>63</v>
      </c>
    </row>
    <row r="696" spans="1:25" x14ac:dyDescent="0.25">
      <c r="A696">
        <v>2024</v>
      </c>
      <c r="B696" t="s">
        <v>620</v>
      </c>
      <c r="C696" t="s">
        <v>26</v>
      </c>
      <c r="D696" t="s">
        <v>261</v>
      </c>
      <c r="E696" t="s">
        <v>534</v>
      </c>
      <c r="F696" t="s">
        <v>179</v>
      </c>
      <c r="G696">
        <v>0.92792792792792789</v>
      </c>
      <c r="H696">
        <v>-9000</v>
      </c>
      <c r="I696" t="s">
        <v>531</v>
      </c>
      <c r="J696" t="s">
        <v>441</v>
      </c>
      <c r="K696" t="s">
        <v>441</v>
      </c>
      <c r="L696" t="s">
        <v>441</v>
      </c>
      <c r="M696" t="s">
        <v>603</v>
      </c>
      <c r="N696" t="s">
        <v>604</v>
      </c>
      <c r="O696" t="s">
        <v>412</v>
      </c>
      <c r="P696" t="s">
        <v>466</v>
      </c>
      <c r="Q696" t="s">
        <v>506</v>
      </c>
      <c r="R696" t="s">
        <v>558</v>
      </c>
      <c r="S696" t="s">
        <v>616</v>
      </c>
      <c r="T696" t="s">
        <v>559</v>
      </c>
      <c r="U696" t="s">
        <v>560</v>
      </c>
      <c r="V696">
        <v>7</v>
      </c>
      <c r="X696" t="str">
        <f t="shared" si="20"/>
        <v>08 Youth Ed</v>
      </c>
      <c r="Y696" s="5">
        <f t="shared" si="21"/>
        <v>63</v>
      </c>
    </row>
    <row r="697" spans="1:25" x14ac:dyDescent="0.25">
      <c r="A697">
        <v>2024</v>
      </c>
      <c r="B697" t="s">
        <v>620</v>
      </c>
      <c r="C697" t="s">
        <v>26</v>
      </c>
      <c r="D697" t="s">
        <v>262</v>
      </c>
      <c r="E697" t="s">
        <v>180</v>
      </c>
      <c r="F697" t="s">
        <v>180</v>
      </c>
      <c r="G697">
        <v>1</v>
      </c>
      <c r="H697">
        <v>-150</v>
      </c>
      <c r="I697" t="s">
        <v>531</v>
      </c>
      <c r="J697" t="s">
        <v>441</v>
      </c>
      <c r="K697" t="s">
        <v>441</v>
      </c>
      <c r="L697" t="s">
        <v>441</v>
      </c>
      <c r="M697" t="s">
        <v>603</v>
      </c>
      <c r="N697" t="s">
        <v>604</v>
      </c>
      <c r="O697" t="s">
        <v>412</v>
      </c>
      <c r="P697" t="s">
        <v>502</v>
      </c>
      <c r="Q697" t="s">
        <v>615</v>
      </c>
      <c r="R697" t="s">
        <v>558</v>
      </c>
      <c r="S697" t="s">
        <v>616</v>
      </c>
      <c r="T697" t="s">
        <v>559</v>
      </c>
      <c r="U697" t="s">
        <v>560</v>
      </c>
      <c r="V697">
        <v>7</v>
      </c>
      <c r="X697" t="str">
        <f t="shared" si="20"/>
        <v>08 Youth Ed</v>
      </c>
      <c r="Y697" s="5">
        <f t="shared" si="21"/>
        <v>63</v>
      </c>
    </row>
    <row r="698" spans="1:25" x14ac:dyDescent="0.25">
      <c r="A698">
        <v>2024</v>
      </c>
      <c r="B698" t="s">
        <v>620</v>
      </c>
      <c r="C698" t="s">
        <v>26</v>
      </c>
      <c r="D698" t="s">
        <v>263</v>
      </c>
      <c r="E698" t="s">
        <v>181</v>
      </c>
      <c r="F698" t="s">
        <v>181</v>
      </c>
      <c r="G698">
        <v>1</v>
      </c>
      <c r="H698">
        <v>-200</v>
      </c>
      <c r="I698" t="s">
        <v>531</v>
      </c>
      <c r="J698" t="s">
        <v>441</v>
      </c>
      <c r="K698" t="s">
        <v>441</v>
      </c>
      <c r="L698" t="s">
        <v>441</v>
      </c>
      <c r="M698" t="s">
        <v>603</v>
      </c>
      <c r="N698" t="s">
        <v>604</v>
      </c>
      <c r="O698" t="s">
        <v>412</v>
      </c>
      <c r="P698" t="s">
        <v>502</v>
      </c>
      <c r="Q698" t="s">
        <v>615</v>
      </c>
      <c r="R698" t="s">
        <v>558</v>
      </c>
      <c r="S698" t="s">
        <v>616</v>
      </c>
      <c r="T698" t="s">
        <v>559</v>
      </c>
      <c r="U698" t="s">
        <v>560</v>
      </c>
      <c r="V698">
        <v>7</v>
      </c>
      <c r="X698" t="str">
        <f t="shared" si="20"/>
        <v>08 Youth Ed</v>
      </c>
      <c r="Y698" s="5">
        <f t="shared" si="21"/>
        <v>63</v>
      </c>
    </row>
    <row r="699" spans="1:25" x14ac:dyDescent="0.25">
      <c r="A699">
        <v>2024</v>
      </c>
      <c r="B699" t="s">
        <v>620</v>
      </c>
      <c r="C699" t="s">
        <v>26</v>
      </c>
      <c r="D699" t="s">
        <v>264</v>
      </c>
      <c r="E699" t="s">
        <v>182</v>
      </c>
      <c r="F699" t="s">
        <v>182</v>
      </c>
      <c r="G699">
        <v>1</v>
      </c>
      <c r="H699">
        <v>-200</v>
      </c>
      <c r="I699" t="s">
        <v>531</v>
      </c>
      <c r="J699" t="s">
        <v>441</v>
      </c>
      <c r="K699" t="s">
        <v>441</v>
      </c>
      <c r="L699" t="s">
        <v>441</v>
      </c>
      <c r="M699" t="s">
        <v>603</v>
      </c>
      <c r="N699" t="s">
        <v>604</v>
      </c>
      <c r="O699" t="s">
        <v>412</v>
      </c>
      <c r="P699" t="s">
        <v>502</v>
      </c>
      <c r="Q699" t="s">
        <v>615</v>
      </c>
      <c r="R699" t="s">
        <v>558</v>
      </c>
      <c r="S699" t="s">
        <v>616</v>
      </c>
      <c r="T699" t="s">
        <v>559</v>
      </c>
      <c r="U699" t="s">
        <v>560</v>
      </c>
      <c r="V699">
        <v>7</v>
      </c>
      <c r="X699" t="str">
        <f t="shared" si="20"/>
        <v>08 Youth Ed</v>
      </c>
      <c r="Y699" s="5">
        <f t="shared" si="21"/>
        <v>63</v>
      </c>
    </row>
    <row r="700" spans="1:25" x14ac:dyDescent="0.25">
      <c r="A700">
        <v>2024</v>
      </c>
      <c r="B700" t="s">
        <v>620</v>
      </c>
      <c r="C700" t="s">
        <v>26</v>
      </c>
      <c r="D700" t="s">
        <v>265</v>
      </c>
      <c r="E700" t="s">
        <v>183</v>
      </c>
      <c r="F700" t="s">
        <v>183</v>
      </c>
      <c r="G700">
        <v>1</v>
      </c>
      <c r="H700">
        <v>-200</v>
      </c>
      <c r="I700" t="s">
        <v>531</v>
      </c>
      <c r="J700" t="s">
        <v>441</v>
      </c>
      <c r="K700" t="s">
        <v>441</v>
      </c>
      <c r="L700" t="s">
        <v>441</v>
      </c>
      <c r="M700" t="s">
        <v>603</v>
      </c>
      <c r="N700" t="s">
        <v>604</v>
      </c>
      <c r="O700" t="s">
        <v>412</v>
      </c>
      <c r="P700" t="s">
        <v>502</v>
      </c>
      <c r="Q700" t="s">
        <v>615</v>
      </c>
      <c r="R700" t="s">
        <v>558</v>
      </c>
      <c r="S700" t="s">
        <v>616</v>
      </c>
      <c r="T700" t="s">
        <v>559</v>
      </c>
      <c r="U700" t="s">
        <v>560</v>
      </c>
      <c r="V700">
        <v>7</v>
      </c>
      <c r="X700" t="str">
        <f t="shared" si="20"/>
        <v>08 Youth Ed</v>
      </c>
      <c r="Y700" s="5">
        <f t="shared" si="21"/>
        <v>63</v>
      </c>
    </row>
    <row r="701" spans="1:25" x14ac:dyDescent="0.25">
      <c r="A701">
        <v>2024</v>
      </c>
      <c r="B701" t="s">
        <v>620</v>
      </c>
      <c r="C701" t="s">
        <v>26</v>
      </c>
      <c r="D701" t="s">
        <v>266</v>
      </c>
      <c r="E701" t="s">
        <v>184</v>
      </c>
      <c r="F701" t="s">
        <v>184</v>
      </c>
      <c r="G701">
        <v>1</v>
      </c>
      <c r="H701">
        <v>-1000</v>
      </c>
      <c r="I701" t="s">
        <v>531</v>
      </c>
      <c r="J701" t="s">
        <v>441</v>
      </c>
      <c r="K701" t="s">
        <v>441</v>
      </c>
      <c r="L701" t="s">
        <v>441</v>
      </c>
      <c r="M701" t="s">
        <v>603</v>
      </c>
      <c r="N701" t="s">
        <v>604</v>
      </c>
      <c r="O701" t="s">
        <v>412</v>
      </c>
      <c r="P701" t="s">
        <v>502</v>
      </c>
      <c r="Q701" t="s">
        <v>615</v>
      </c>
      <c r="R701" t="s">
        <v>558</v>
      </c>
      <c r="S701" t="s">
        <v>616</v>
      </c>
      <c r="T701" t="s">
        <v>559</v>
      </c>
      <c r="U701" t="s">
        <v>560</v>
      </c>
      <c r="V701">
        <v>7</v>
      </c>
      <c r="X701" t="str">
        <f t="shared" si="20"/>
        <v>08 Youth Ed</v>
      </c>
      <c r="Y701" s="5">
        <f t="shared" si="21"/>
        <v>63</v>
      </c>
    </row>
    <row r="702" spans="1:25" x14ac:dyDescent="0.25">
      <c r="A702">
        <v>2024</v>
      </c>
      <c r="B702" t="s">
        <v>620</v>
      </c>
      <c r="C702" t="s">
        <v>26</v>
      </c>
      <c r="D702" t="s">
        <v>267</v>
      </c>
      <c r="E702" t="s">
        <v>185</v>
      </c>
      <c r="F702" t="s">
        <v>185</v>
      </c>
      <c r="G702">
        <v>1</v>
      </c>
      <c r="H702">
        <v>-3728.53</v>
      </c>
      <c r="I702" t="s">
        <v>531</v>
      </c>
      <c r="J702" t="s">
        <v>441</v>
      </c>
      <c r="K702" t="s">
        <v>441</v>
      </c>
      <c r="L702" t="s">
        <v>441</v>
      </c>
      <c r="M702" t="s">
        <v>605</v>
      </c>
      <c r="N702" t="s">
        <v>573</v>
      </c>
      <c r="O702" t="s">
        <v>412</v>
      </c>
      <c r="P702" t="s">
        <v>502</v>
      </c>
      <c r="Q702" t="s">
        <v>615</v>
      </c>
      <c r="R702" t="s">
        <v>604</v>
      </c>
      <c r="S702" t="s">
        <v>616</v>
      </c>
      <c r="T702" t="s">
        <v>563</v>
      </c>
      <c r="U702" t="s">
        <v>560</v>
      </c>
      <c r="V702">
        <v>7</v>
      </c>
      <c r="X702" t="str">
        <f t="shared" si="20"/>
        <v>08 Youth Ed</v>
      </c>
      <c r="Y702" s="5">
        <f t="shared" si="21"/>
        <v>63</v>
      </c>
    </row>
    <row r="703" spans="1:25" x14ac:dyDescent="0.25">
      <c r="A703">
        <v>2024</v>
      </c>
      <c r="B703" t="s">
        <v>620</v>
      </c>
      <c r="C703" t="s">
        <v>26</v>
      </c>
      <c r="D703" t="s">
        <v>268</v>
      </c>
      <c r="E703" t="s">
        <v>186</v>
      </c>
      <c r="F703" t="s">
        <v>186</v>
      </c>
      <c r="G703">
        <v>1</v>
      </c>
      <c r="H703">
        <v>-48739</v>
      </c>
      <c r="I703" t="s">
        <v>531</v>
      </c>
      <c r="J703" t="s">
        <v>441</v>
      </c>
      <c r="K703" t="s">
        <v>441</v>
      </c>
      <c r="L703" t="s">
        <v>441</v>
      </c>
      <c r="M703" t="s">
        <v>605</v>
      </c>
      <c r="N703" t="s">
        <v>573</v>
      </c>
      <c r="O703" t="s">
        <v>412</v>
      </c>
      <c r="P703" t="s">
        <v>502</v>
      </c>
      <c r="Q703" t="s">
        <v>615</v>
      </c>
      <c r="R703" t="s">
        <v>604</v>
      </c>
      <c r="S703" t="s">
        <v>575</v>
      </c>
      <c r="T703" t="s">
        <v>563</v>
      </c>
      <c r="U703" t="s">
        <v>560</v>
      </c>
      <c r="V703">
        <v>7</v>
      </c>
      <c r="X703" t="str">
        <f t="shared" si="20"/>
        <v>08 Youth Ed</v>
      </c>
      <c r="Y703" s="5">
        <f t="shared" si="21"/>
        <v>63</v>
      </c>
    </row>
    <row r="704" spans="1:25" x14ac:dyDescent="0.25">
      <c r="A704">
        <v>2024</v>
      </c>
      <c r="B704" t="s">
        <v>620</v>
      </c>
      <c r="C704" t="s">
        <v>26</v>
      </c>
      <c r="D704" t="s">
        <v>269</v>
      </c>
      <c r="E704" t="s">
        <v>270</v>
      </c>
      <c r="F704" t="s">
        <v>270</v>
      </c>
      <c r="G704">
        <v>1</v>
      </c>
      <c r="H704">
        <v>0</v>
      </c>
      <c r="I704" t="s">
        <v>531</v>
      </c>
      <c r="J704" t="s">
        <v>441</v>
      </c>
      <c r="K704" t="s">
        <v>441</v>
      </c>
      <c r="L704" t="s">
        <v>441</v>
      </c>
      <c r="M704" t="s">
        <v>605</v>
      </c>
      <c r="N704" t="s">
        <v>573</v>
      </c>
      <c r="O704" t="s">
        <v>412</v>
      </c>
      <c r="P704" t="s">
        <v>502</v>
      </c>
      <c r="Q704" t="s">
        <v>615</v>
      </c>
      <c r="R704" t="s">
        <v>604</v>
      </c>
      <c r="S704" t="s">
        <v>616</v>
      </c>
      <c r="T704" t="s">
        <v>563</v>
      </c>
      <c r="U704" t="s">
        <v>560</v>
      </c>
      <c r="V704">
        <v>7</v>
      </c>
      <c r="X704" t="str">
        <f t="shared" si="20"/>
        <v>08 Youth Ed</v>
      </c>
      <c r="Y704" s="5">
        <f t="shared" si="21"/>
        <v>63</v>
      </c>
    </row>
    <row r="705" spans="1:25" x14ac:dyDescent="0.25">
      <c r="A705">
        <v>2024</v>
      </c>
      <c r="B705" t="s">
        <v>620</v>
      </c>
      <c r="C705" t="s">
        <v>26</v>
      </c>
      <c r="D705" t="s">
        <v>271</v>
      </c>
      <c r="E705" t="s">
        <v>272</v>
      </c>
      <c r="F705" t="s">
        <v>272</v>
      </c>
      <c r="G705">
        <v>1</v>
      </c>
      <c r="H705">
        <v>-1949.56</v>
      </c>
      <c r="I705" t="s">
        <v>531</v>
      </c>
      <c r="J705" t="s">
        <v>441</v>
      </c>
      <c r="K705" t="s">
        <v>441</v>
      </c>
      <c r="L705" t="s">
        <v>441</v>
      </c>
      <c r="M705" t="s">
        <v>605</v>
      </c>
      <c r="N705" t="s">
        <v>573</v>
      </c>
      <c r="O705" t="s">
        <v>412</v>
      </c>
      <c r="P705" t="s">
        <v>502</v>
      </c>
      <c r="Q705" t="s">
        <v>615</v>
      </c>
      <c r="R705" t="s">
        <v>604</v>
      </c>
      <c r="S705" t="s">
        <v>616</v>
      </c>
      <c r="T705" t="s">
        <v>563</v>
      </c>
      <c r="U705" t="s">
        <v>560</v>
      </c>
      <c r="V705">
        <v>7</v>
      </c>
      <c r="X705" t="str">
        <f t="shared" si="20"/>
        <v>08 Youth Ed</v>
      </c>
      <c r="Y705" s="5">
        <f t="shared" si="21"/>
        <v>63</v>
      </c>
    </row>
    <row r="706" spans="1:25" x14ac:dyDescent="0.25">
      <c r="A706">
        <v>2024</v>
      </c>
      <c r="B706" t="s">
        <v>620</v>
      </c>
      <c r="C706" t="s">
        <v>26</v>
      </c>
      <c r="D706" t="s">
        <v>273</v>
      </c>
      <c r="E706" t="s">
        <v>187</v>
      </c>
      <c r="F706" t="s">
        <v>635</v>
      </c>
      <c r="G706">
        <v>0.93548387096774199</v>
      </c>
      <c r="H706">
        <v>-1000</v>
      </c>
      <c r="I706" t="s">
        <v>531</v>
      </c>
      <c r="J706" t="s">
        <v>441</v>
      </c>
      <c r="K706" t="s">
        <v>441</v>
      </c>
      <c r="L706" t="s">
        <v>441</v>
      </c>
      <c r="M706" t="s">
        <v>605</v>
      </c>
      <c r="N706" t="s">
        <v>573</v>
      </c>
      <c r="O706" t="s">
        <v>425</v>
      </c>
      <c r="P706" t="s">
        <v>473</v>
      </c>
      <c r="Q706" t="s">
        <v>615</v>
      </c>
      <c r="R706" t="s">
        <v>604</v>
      </c>
      <c r="S706" t="s">
        <v>616</v>
      </c>
      <c r="T706" t="s">
        <v>563</v>
      </c>
      <c r="U706" t="s">
        <v>560</v>
      </c>
      <c r="V706">
        <v>7</v>
      </c>
      <c r="X706" t="str">
        <f t="shared" si="20"/>
        <v>08 Youth Ed</v>
      </c>
      <c r="Y706" s="5">
        <f t="shared" si="21"/>
        <v>63</v>
      </c>
    </row>
    <row r="707" spans="1:25" x14ac:dyDescent="0.25">
      <c r="A707">
        <v>2024</v>
      </c>
      <c r="B707" t="s">
        <v>620</v>
      </c>
      <c r="C707" t="s">
        <v>26</v>
      </c>
      <c r="D707" t="s">
        <v>274</v>
      </c>
      <c r="E707" t="s">
        <v>93</v>
      </c>
      <c r="F707" t="s">
        <v>93</v>
      </c>
      <c r="G707">
        <v>1</v>
      </c>
      <c r="H707">
        <v>0</v>
      </c>
      <c r="I707" t="s">
        <v>531</v>
      </c>
      <c r="J707" t="s">
        <v>436</v>
      </c>
      <c r="K707" t="s">
        <v>436</v>
      </c>
      <c r="L707" t="s">
        <v>436</v>
      </c>
      <c r="M707" t="s">
        <v>436</v>
      </c>
      <c r="N707" t="s">
        <v>587</v>
      </c>
      <c r="O707" t="s">
        <v>416</v>
      </c>
      <c r="P707" t="s">
        <v>466</v>
      </c>
      <c r="Q707" t="s">
        <v>506</v>
      </c>
      <c r="R707" t="s">
        <v>558</v>
      </c>
      <c r="S707" t="s">
        <v>616</v>
      </c>
      <c r="T707" t="s">
        <v>563</v>
      </c>
      <c r="U707" t="s">
        <v>560</v>
      </c>
      <c r="V707">
        <v>8</v>
      </c>
      <c r="X707" t="str">
        <f t="shared" ref="X707:X770" si="22">J707</f>
        <v>09 M&amp;B</v>
      </c>
      <c r="Y707" s="5">
        <f t="shared" ref="Y707:Y770" si="23">IF(X707=X706,Y706,Y706+1)</f>
        <v>64</v>
      </c>
    </row>
    <row r="708" spans="1:25" x14ac:dyDescent="0.25">
      <c r="A708">
        <v>2024</v>
      </c>
      <c r="B708" t="s">
        <v>620</v>
      </c>
      <c r="C708" t="s">
        <v>26</v>
      </c>
      <c r="D708" t="s">
        <v>275</v>
      </c>
      <c r="E708" t="s">
        <v>94</v>
      </c>
      <c r="F708" t="s">
        <v>94</v>
      </c>
      <c r="G708">
        <v>1</v>
      </c>
      <c r="H708">
        <v>-8000</v>
      </c>
      <c r="I708" t="s">
        <v>531</v>
      </c>
      <c r="J708" t="s">
        <v>436</v>
      </c>
      <c r="K708" t="s">
        <v>436</v>
      </c>
      <c r="L708" t="s">
        <v>436</v>
      </c>
      <c r="M708" t="s">
        <v>436</v>
      </c>
      <c r="N708" t="s">
        <v>587</v>
      </c>
      <c r="O708" t="s">
        <v>416</v>
      </c>
      <c r="P708" t="s">
        <v>466</v>
      </c>
      <c r="Q708" t="s">
        <v>506</v>
      </c>
      <c r="R708" t="s">
        <v>558</v>
      </c>
      <c r="S708" t="s">
        <v>616</v>
      </c>
      <c r="T708" t="s">
        <v>563</v>
      </c>
      <c r="U708" t="s">
        <v>560</v>
      </c>
      <c r="V708">
        <v>8</v>
      </c>
      <c r="X708" t="str">
        <f t="shared" si="22"/>
        <v>09 M&amp;B</v>
      </c>
      <c r="Y708" s="5">
        <f t="shared" si="23"/>
        <v>64</v>
      </c>
    </row>
    <row r="709" spans="1:25" x14ac:dyDescent="0.25">
      <c r="A709">
        <v>2024</v>
      </c>
      <c r="B709" t="s">
        <v>620</v>
      </c>
      <c r="C709" t="s">
        <v>26</v>
      </c>
      <c r="D709" t="s">
        <v>276</v>
      </c>
      <c r="E709" t="s">
        <v>95</v>
      </c>
      <c r="F709" t="s">
        <v>95</v>
      </c>
      <c r="G709">
        <v>1</v>
      </c>
      <c r="H709">
        <v>-16500</v>
      </c>
      <c r="I709" t="s">
        <v>531</v>
      </c>
      <c r="J709" t="s">
        <v>436</v>
      </c>
      <c r="K709" t="s">
        <v>436</v>
      </c>
      <c r="L709" t="s">
        <v>436</v>
      </c>
      <c r="M709" t="s">
        <v>436</v>
      </c>
      <c r="N709" t="s">
        <v>587</v>
      </c>
      <c r="O709" t="s">
        <v>416</v>
      </c>
      <c r="P709" t="s">
        <v>466</v>
      </c>
      <c r="Q709" t="s">
        <v>506</v>
      </c>
      <c r="R709" t="s">
        <v>558</v>
      </c>
      <c r="S709" t="s">
        <v>616</v>
      </c>
      <c r="T709" t="s">
        <v>563</v>
      </c>
      <c r="U709" t="s">
        <v>560</v>
      </c>
      <c r="V709">
        <v>8</v>
      </c>
      <c r="X709" t="str">
        <f t="shared" si="22"/>
        <v>09 M&amp;B</v>
      </c>
      <c r="Y709" s="5">
        <f t="shared" si="23"/>
        <v>64</v>
      </c>
    </row>
    <row r="710" spans="1:25" x14ac:dyDescent="0.25">
      <c r="A710">
        <v>2024</v>
      </c>
      <c r="B710" t="s">
        <v>620</v>
      </c>
      <c r="C710" t="s">
        <v>26</v>
      </c>
      <c r="D710" t="s">
        <v>277</v>
      </c>
      <c r="E710" t="s">
        <v>96</v>
      </c>
      <c r="F710" t="s">
        <v>96</v>
      </c>
      <c r="G710">
        <v>1</v>
      </c>
      <c r="H710">
        <v>-28000</v>
      </c>
      <c r="I710" t="s">
        <v>531</v>
      </c>
      <c r="J710" t="s">
        <v>436</v>
      </c>
      <c r="K710" t="s">
        <v>436</v>
      </c>
      <c r="L710" t="s">
        <v>436</v>
      </c>
      <c r="M710" t="s">
        <v>436</v>
      </c>
      <c r="N710" t="s">
        <v>587</v>
      </c>
      <c r="O710" t="s">
        <v>416</v>
      </c>
      <c r="P710" t="s">
        <v>466</v>
      </c>
      <c r="Q710" t="s">
        <v>506</v>
      </c>
      <c r="R710" t="s">
        <v>558</v>
      </c>
      <c r="S710" t="s">
        <v>616</v>
      </c>
      <c r="T710" t="s">
        <v>563</v>
      </c>
      <c r="U710" t="s">
        <v>560</v>
      </c>
      <c r="V710">
        <v>8</v>
      </c>
      <c r="X710" t="str">
        <f t="shared" si="22"/>
        <v>09 M&amp;B</v>
      </c>
      <c r="Y710" s="5">
        <f t="shared" si="23"/>
        <v>64</v>
      </c>
    </row>
    <row r="711" spans="1:25" x14ac:dyDescent="0.25">
      <c r="A711">
        <v>2024</v>
      </c>
      <c r="B711" t="s">
        <v>620</v>
      </c>
      <c r="C711" t="s">
        <v>26</v>
      </c>
      <c r="D711" t="s">
        <v>278</v>
      </c>
      <c r="E711" t="s">
        <v>97</v>
      </c>
      <c r="F711" t="s">
        <v>97</v>
      </c>
      <c r="G711">
        <v>1</v>
      </c>
      <c r="H711">
        <v>-1600</v>
      </c>
      <c r="I711" t="s">
        <v>531</v>
      </c>
      <c r="J711" t="s">
        <v>436</v>
      </c>
      <c r="K711" t="s">
        <v>436</v>
      </c>
      <c r="L711" t="s">
        <v>436</v>
      </c>
      <c r="M711" t="s">
        <v>436</v>
      </c>
      <c r="N711" t="s">
        <v>587</v>
      </c>
      <c r="O711" t="s">
        <v>425</v>
      </c>
      <c r="P711" t="s">
        <v>473</v>
      </c>
      <c r="Q711" t="s">
        <v>615</v>
      </c>
      <c r="R711" t="s">
        <v>558</v>
      </c>
      <c r="S711" t="s">
        <v>616</v>
      </c>
      <c r="T711" t="s">
        <v>563</v>
      </c>
      <c r="U711" t="s">
        <v>560</v>
      </c>
      <c r="V711">
        <v>8</v>
      </c>
      <c r="X711" t="str">
        <f t="shared" si="22"/>
        <v>09 M&amp;B</v>
      </c>
      <c r="Y711" s="5">
        <f t="shared" si="23"/>
        <v>64</v>
      </c>
    </row>
    <row r="712" spans="1:25" x14ac:dyDescent="0.25">
      <c r="A712">
        <v>2024</v>
      </c>
      <c r="B712" t="s">
        <v>620</v>
      </c>
      <c r="C712" t="s">
        <v>26</v>
      </c>
      <c r="D712" t="s">
        <v>279</v>
      </c>
      <c r="E712" t="s">
        <v>98</v>
      </c>
      <c r="F712" t="s">
        <v>98</v>
      </c>
      <c r="G712">
        <v>1</v>
      </c>
      <c r="H712">
        <v>-1600</v>
      </c>
      <c r="I712" t="s">
        <v>531</v>
      </c>
      <c r="J712" t="s">
        <v>436</v>
      </c>
      <c r="K712" t="s">
        <v>436</v>
      </c>
      <c r="L712" t="s">
        <v>436</v>
      </c>
      <c r="M712" t="s">
        <v>436</v>
      </c>
      <c r="N712" t="s">
        <v>587</v>
      </c>
      <c r="O712" t="s">
        <v>425</v>
      </c>
      <c r="P712" t="s">
        <v>473</v>
      </c>
      <c r="Q712" t="s">
        <v>615</v>
      </c>
      <c r="R712" t="s">
        <v>558</v>
      </c>
      <c r="S712" t="s">
        <v>616</v>
      </c>
      <c r="T712" t="s">
        <v>563</v>
      </c>
      <c r="U712" t="s">
        <v>560</v>
      </c>
      <c r="V712">
        <v>8</v>
      </c>
      <c r="X712" t="str">
        <f t="shared" si="22"/>
        <v>09 M&amp;B</v>
      </c>
      <c r="Y712" s="5">
        <f t="shared" si="23"/>
        <v>64</v>
      </c>
    </row>
    <row r="713" spans="1:25" x14ac:dyDescent="0.25">
      <c r="A713">
        <v>2024</v>
      </c>
      <c r="B713" t="s">
        <v>620</v>
      </c>
      <c r="C713" t="s">
        <v>26</v>
      </c>
      <c r="D713" t="s">
        <v>280</v>
      </c>
      <c r="E713" t="s">
        <v>99</v>
      </c>
      <c r="F713" t="s">
        <v>99</v>
      </c>
      <c r="G713">
        <v>1</v>
      </c>
      <c r="H713">
        <v>-6000</v>
      </c>
      <c r="I713" t="s">
        <v>531</v>
      </c>
      <c r="J713" t="s">
        <v>436</v>
      </c>
      <c r="K713" t="s">
        <v>436</v>
      </c>
      <c r="L713" t="s">
        <v>436</v>
      </c>
      <c r="M713" t="s">
        <v>436</v>
      </c>
      <c r="N713" t="s">
        <v>587</v>
      </c>
      <c r="O713" t="s">
        <v>416</v>
      </c>
      <c r="P713" t="s">
        <v>466</v>
      </c>
      <c r="Q713" t="s">
        <v>506</v>
      </c>
      <c r="R713" t="s">
        <v>558</v>
      </c>
      <c r="S713" t="s">
        <v>616</v>
      </c>
      <c r="T713" t="s">
        <v>563</v>
      </c>
      <c r="U713" t="s">
        <v>560</v>
      </c>
      <c r="V713">
        <v>8</v>
      </c>
      <c r="X713" t="str">
        <f t="shared" si="22"/>
        <v>09 M&amp;B</v>
      </c>
      <c r="Y713" s="5">
        <f t="shared" si="23"/>
        <v>64</v>
      </c>
    </row>
    <row r="714" spans="1:25" x14ac:dyDescent="0.25">
      <c r="A714">
        <v>2024</v>
      </c>
      <c r="B714" t="s">
        <v>620</v>
      </c>
      <c r="C714" t="s">
        <v>26</v>
      </c>
      <c r="D714" t="s">
        <v>281</v>
      </c>
      <c r="E714" t="s">
        <v>100</v>
      </c>
      <c r="F714" t="s">
        <v>100</v>
      </c>
      <c r="G714">
        <v>1</v>
      </c>
      <c r="H714">
        <v>-7500</v>
      </c>
      <c r="I714" t="s">
        <v>531</v>
      </c>
      <c r="J714" t="s">
        <v>436</v>
      </c>
      <c r="K714" t="s">
        <v>436</v>
      </c>
      <c r="L714" t="s">
        <v>436</v>
      </c>
      <c r="M714" t="s">
        <v>436</v>
      </c>
      <c r="N714" t="s">
        <v>587</v>
      </c>
      <c r="O714" t="s">
        <v>416</v>
      </c>
      <c r="P714" t="s">
        <v>466</v>
      </c>
      <c r="Q714" t="s">
        <v>506</v>
      </c>
      <c r="R714" t="s">
        <v>558</v>
      </c>
      <c r="S714" t="s">
        <v>616</v>
      </c>
      <c r="T714" t="s">
        <v>563</v>
      </c>
      <c r="U714" t="s">
        <v>560</v>
      </c>
      <c r="V714">
        <v>8</v>
      </c>
      <c r="X714" t="str">
        <f t="shared" si="22"/>
        <v>09 M&amp;B</v>
      </c>
      <c r="Y714" s="5">
        <f t="shared" si="23"/>
        <v>64</v>
      </c>
    </row>
    <row r="715" spans="1:25" x14ac:dyDescent="0.25">
      <c r="A715">
        <v>2024</v>
      </c>
      <c r="B715" t="s">
        <v>620</v>
      </c>
      <c r="C715" t="s">
        <v>26</v>
      </c>
      <c r="D715" t="s">
        <v>282</v>
      </c>
      <c r="E715" t="s">
        <v>102</v>
      </c>
      <c r="F715" t="s">
        <v>102</v>
      </c>
      <c r="G715">
        <v>1</v>
      </c>
      <c r="H715">
        <v>-35000</v>
      </c>
      <c r="I715" t="s">
        <v>531</v>
      </c>
      <c r="J715" t="s">
        <v>436</v>
      </c>
      <c r="K715" t="s">
        <v>436</v>
      </c>
      <c r="L715" t="s">
        <v>436</v>
      </c>
      <c r="M715" t="s">
        <v>436</v>
      </c>
      <c r="N715" t="s">
        <v>587</v>
      </c>
      <c r="O715" t="s">
        <v>423</v>
      </c>
      <c r="P715" t="s">
        <v>466</v>
      </c>
      <c r="Q715" t="s">
        <v>506</v>
      </c>
      <c r="R715" t="s">
        <v>558</v>
      </c>
      <c r="S715" t="s">
        <v>616</v>
      </c>
      <c r="T715" t="s">
        <v>563</v>
      </c>
      <c r="U715" t="s">
        <v>560</v>
      </c>
      <c r="V715">
        <v>8</v>
      </c>
      <c r="X715" t="str">
        <f t="shared" si="22"/>
        <v>09 M&amp;B</v>
      </c>
      <c r="Y715" s="5">
        <f t="shared" si="23"/>
        <v>64</v>
      </c>
    </row>
    <row r="716" spans="1:25" x14ac:dyDescent="0.25">
      <c r="A716">
        <v>2024</v>
      </c>
      <c r="B716" t="s">
        <v>620</v>
      </c>
      <c r="C716" t="s">
        <v>26</v>
      </c>
      <c r="D716" t="s">
        <v>283</v>
      </c>
      <c r="E716" t="s">
        <v>101</v>
      </c>
      <c r="F716" t="s">
        <v>101</v>
      </c>
      <c r="G716">
        <v>1</v>
      </c>
      <c r="H716">
        <v>-10000</v>
      </c>
      <c r="I716" t="s">
        <v>531</v>
      </c>
      <c r="J716" t="s">
        <v>436</v>
      </c>
      <c r="K716" t="s">
        <v>436</v>
      </c>
      <c r="L716" t="s">
        <v>436</v>
      </c>
      <c r="M716" t="s">
        <v>436</v>
      </c>
      <c r="N716" t="s">
        <v>587</v>
      </c>
      <c r="O716" t="s">
        <v>414</v>
      </c>
      <c r="P716" t="s">
        <v>466</v>
      </c>
      <c r="Q716" t="s">
        <v>506</v>
      </c>
      <c r="R716" t="s">
        <v>558</v>
      </c>
      <c r="S716" t="s">
        <v>616</v>
      </c>
      <c r="T716" t="s">
        <v>559</v>
      </c>
      <c r="U716" t="s">
        <v>560</v>
      </c>
      <c r="V716">
        <v>8</v>
      </c>
      <c r="X716" t="str">
        <f t="shared" si="22"/>
        <v>09 M&amp;B</v>
      </c>
      <c r="Y716" s="5">
        <f t="shared" si="23"/>
        <v>64</v>
      </c>
    </row>
    <row r="717" spans="1:25" x14ac:dyDescent="0.25">
      <c r="A717">
        <v>2024</v>
      </c>
      <c r="B717" t="s">
        <v>620</v>
      </c>
      <c r="C717" t="s">
        <v>26</v>
      </c>
      <c r="D717" t="s">
        <v>284</v>
      </c>
      <c r="E717" t="s">
        <v>75</v>
      </c>
      <c r="F717" t="s">
        <v>75</v>
      </c>
      <c r="G717">
        <v>1</v>
      </c>
      <c r="H717">
        <v>0</v>
      </c>
      <c r="I717" t="s">
        <v>531</v>
      </c>
      <c r="J717" t="s">
        <v>433</v>
      </c>
      <c r="K717" t="s">
        <v>433</v>
      </c>
      <c r="L717" t="s">
        <v>433</v>
      </c>
      <c r="M717" t="s">
        <v>586</v>
      </c>
      <c r="N717" t="s">
        <v>587</v>
      </c>
      <c r="O717" t="s">
        <v>416</v>
      </c>
      <c r="P717" t="s">
        <v>466</v>
      </c>
      <c r="Q717" t="s">
        <v>506</v>
      </c>
      <c r="R717" t="s">
        <v>558</v>
      </c>
      <c r="S717" t="s">
        <v>616</v>
      </c>
      <c r="T717" t="s">
        <v>563</v>
      </c>
      <c r="U717" t="s">
        <v>560</v>
      </c>
      <c r="V717">
        <v>9</v>
      </c>
      <c r="X717" t="str">
        <f t="shared" si="22"/>
        <v>10 Covenant Fund</v>
      </c>
      <c r="Y717" s="5">
        <f t="shared" si="23"/>
        <v>65</v>
      </c>
    </row>
    <row r="718" spans="1:25" x14ac:dyDescent="0.25">
      <c r="A718">
        <v>2024</v>
      </c>
      <c r="B718" t="s">
        <v>620</v>
      </c>
      <c r="C718" t="s">
        <v>26</v>
      </c>
      <c r="D718" t="s">
        <v>285</v>
      </c>
      <c r="E718" t="s">
        <v>494</v>
      </c>
      <c r="F718" t="s">
        <v>443</v>
      </c>
      <c r="G718">
        <v>0.85777126099706746</v>
      </c>
      <c r="H718">
        <v>0</v>
      </c>
      <c r="I718" t="s">
        <v>531</v>
      </c>
      <c r="J718" t="s">
        <v>433</v>
      </c>
      <c r="K718" t="s">
        <v>433</v>
      </c>
      <c r="L718" t="s">
        <v>433</v>
      </c>
      <c r="M718" t="s">
        <v>586</v>
      </c>
      <c r="N718" t="s">
        <v>587</v>
      </c>
      <c r="O718" t="s">
        <v>416</v>
      </c>
      <c r="P718" t="s">
        <v>466</v>
      </c>
      <c r="Q718" t="s">
        <v>506</v>
      </c>
      <c r="R718" t="s">
        <v>558</v>
      </c>
      <c r="S718" t="s">
        <v>616</v>
      </c>
      <c r="T718" t="s">
        <v>563</v>
      </c>
      <c r="U718" t="s">
        <v>560</v>
      </c>
      <c r="V718">
        <v>9</v>
      </c>
      <c r="X718" t="str">
        <f t="shared" si="22"/>
        <v>10 Covenant Fund</v>
      </c>
      <c r="Y718" s="5">
        <f t="shared" si="23"/>
        <v>65</v>
      </c>
    </row>
    <row r="719" spans="1:25" x14ac:dyDescent="0.25">
      <c r="A719">
        <v>2024</v>
      </c>
      <c r="B719" t="s">
        <v>620</v>
      </c>
      <c r="C719" t="s">
        <v>26</v>
      </c>
      <c r="D719" t="s">
        <v>286</v>
      </c>
      <c r="E719" t="s">
        <v>76</v>
      </c>
      <c r="F719" t="s">
        <v>76</v>
      </c>
      <c r="G719">
        <v>1</v>
      </c>
      <c r="H719">
        <v>-200</v>
      </c>
      <c r="I719" t="s">
        <v>531</v>
      </c>
      <c r="J719" t="s">
        <v>433</v>
      </c>
      <c r="K719" t="s">
        <v>433</v>
      </c>
      <c r="L719" t="s">
        <v>433</v>
      </c>
      <c r="M719" t="s">
        <v>586</v>
      </c>
      <c r="N719" t="s">
        <v>587</v>
      </c>
      <c r="O719" t="s">
        <v>416</v>
      </c>
      <c r="P719" t="s">
        <v>466</v>
      </c>
      <c r="Q719" t="s">
        <v>506</v>
      </c>
      <c r="R719" t="s">
        <v>558</v>
      </c>
      <c r="S719" t="s">
        <v>616</v>
      </c>
      <c r="T719" t="s">
        <v>563</v>
      </c>
      <c r="U719" t="s">
        <v>560</v>
      </c>
      <c r="V719">
        <v>9</v>
      </c>
      <c r="X719" t="str">
        <f t="shared" si="22"/>
        <v>10 Covenant Fund</v>
      </c>
      <c r="Y719" s="5">
        <f t="shared" si="23"/>
        <v>65</v>
      </c>
    </row>
    <row r="720" spans="1:25" x14ac:dyDescent="0.25">
      <c r="A720">
        <v>2024</v>
      </c>
      <c r="B720" t="s">
        <v>620</v>
      </c>
      <c r="C720" t="s">
        <v>26</v>
      </c>
      <c r="D720" t="s">
        <v>287</v>
      </c>
      <c r="E720" t="s">
        <v>288</v>
      </c>
      <c r="F720" t="s">
        <v>288</v>
      </c>
      <c r="G720">
        <v>1</v>
      </c>
      <c r="H720">
        <v>0</v>
      </c>
      <c r="I720" t="s">
        <v>531</v>
      </c>
      <c r="J720" t="s">
        <v>433</v>
      </c>
      <c r="K720" t="s">
        <v>433</v>
      </c>
      <c r="L720" t="s">
        <v>433</v>
      </c>
      <c r="M720" t="s">
        <v>586</v>
      </c>
      <c r="N720" t="s">
        <v>587</v>
      </c>
      <c r="O720" t="s">
        <v>416</v>
      </c>
      <c r="P720" t="s">
        <v>466</v>
      </c>
      <c r="Q720" t="s">
        <v>506</v>
      </c>
      <c r="R720" t="s">
        <v>558</v>
      </c>
      <c r="S720" t="s">
        <v>616</v>
      </c>
      <c r="T720" t="s">
        <v>563</v>
      </c>
      <c r="U720" t="s">
        <v>560</v>
      </c>
      <c r="V720">
        <v>9</v>
      </c>
      <c r="X720" t="str">
        <f t="shared" si="22"/>
        <v>10 Covenant Fund</v>
      </c>
      <c r="Y720" s="5">
        <f t="shared" si="23"/>
        <v>65</v>
      </c>
    </row>
    <row r="721" spans="1:25" x14ac:dyDescent="0.25">
      <c r="A721">
        <v>2024</v>
      </c>
      <c r="B721" t="s">
        <v>620</v>
      </c>
      <c r="C721" t="s">
        <v>26</v>
      </c>
      <c r="D721" t="s">
        <v>289</v>
      </c>
      <c r="E721" t="s">
        <v>107</v>
      </c>
      <c r="F721" t="s">
        <v>107</v>
      </c>
      <c r="G721">
        <v>1</v>
      </c>
      <c r="H721">
        <v>-10000</v>
      </c>
      <c r="I721" t="s">
        <v>531</v>
      </c>
      <c r="J721" t="s">
        <v>433</v>
      </c>
      <c r="K721" t="s">
        <v>433</v>
      </c>
      <c r="L721" t="s">
        <v>433</v>
      </c>
      <c r="M721" t="s">
        <v>591</v>
      </c>
      <c r="N721" t="s">
        <v>587</v>
      </c>
      <c r="O721" t="s">
        <v>416</v>
      </c>
      <c r="P721" t="s">
        <v>466</v>
      </c>
      <c r="Q721" t="s">
        <v>506</v>
      </c>
      <c r="R721" t="s">
        <v>558</v>
      </c>
      <c r="S721" t="s">
        <v>616</v>
      </c>
      <c r="T721" t="s">
        <v>563</v>
      </c>
      <c r="U721" t="s">
        <v>560</v>
      </c>
      <c r="V721">
        <v>9</v>
      </c>
      <c r="X721" t="str">
        <f t="shared" si="22"/>
        <v>10 Covenant Fund</v>
      </c>
      <c r="Y721" s="5">
        <f t="shared" si="23"/>
        <v>65</v>
      </c>
    </row>
    <row r="722" spans="1:25" x14ac:dyDescent="0.25">
      <c r="A722">
        <v>2024</v>
      </c>
      <c r="B722" t="s">
        <v>620</v>
      </c>
      <c r="C722" t="s">
        <v>26</v>
      </c>
      <c r="D722" t="s">
        <v>290</v>
      </c>
      <c r="E722" t="s">
        <v>108</v>
      </c>
      <c r="F722" t="s">
        <v>108</v>
      </c>
      <c r="G722">
        <v>1</v>
      </c>
      <c r="H722">
        <v>-200</v>
      </c>
      <c r="I722" t="s">
        <v>531</v>
      </c>
      <c r="J722" t="s">
        <v>433</v>
      </c>
      <c r="K722" t="s">
        <v>433</v>
      </c>
      <c r="L722" t="s">
        <v>433</v>
      </c>
      <c r="M722" t="s">
        <v>591</v>
      </c>
      <c r="N722" t="s">
        <v>587</v>
      </c>
      <c r="O722" t="s">
        <v>416</v>
      </c>
      <c r="P722" t="s">
        <v>466</v>
      </c>
      <c r="Q722" t="s">
        <v>506</v>
      </c>
      <c r="R722" t="s">
        <v>558</v>
      </c>
      <c r="S722" t="s">
        <v>616</v>
      </c>
      <c r="T722" t="s">
        <v>563</v>
      </c>
      <c r="U722" t="s">
        <v>560</v>
      </c>
      <c r="V722">
        <v>9</v>
      </c>
      <c r="X722" t="str">
        <f t="shared" si="22"/>
        <v>10 Covenant Fund</v>
      </c>
      <c r="Y722" s="5">
        <f t="shared" si="23"/>
        <v>65</v>
      </c>
    </row>
    <row r="723" spans="1:25" x14ac:dyDescent="0.25">
      <c r="A723">
        <v>2024</v>
      </c>
      <c r="B723" t="s">
        <v>620</v>
      </c>
      <c r="C723" t="s">
        <v>26</v>
      </c>
      <c r="D723" t="s">
        <v>291</v>
      </c>
      <c r="E723" t="s">
        <v>292</v>
      </c>
      <c r="F723" t="s">
        <v>292</v>
      </c>
      <c r="G723">
        <v>1</v>
      </c>
      <c r="H723">
        <v>-1500</v>
      </c>
      <c r="I723" t="s">
        <v>531</v>
      </c>
      <c r="J723" t="s">
        <v>433</v>
      </c>
      <c r="K723" t="s">
        <v>433</v>
      </c>
      <c r="L723" t="s">
        <v>433</v>
      </c>
      <c r="M723" t="s">
        <v>591</v>
      </c>
      <c r="N723" t="s">
        <v>587</v>
      </c>
      <c r="O723" t="s">
        <v>416</v>
      </c>
      <c r="P723" t="s">
        <v>466</v>
      </c>
      <c r="Q723" t="s">
        <v>506</v>
      </c>
      <c r="R723" t="s">
        <v>558</v>
      </c>
      <c r="S723" t="s">
        <v>616</v>
      </c>
      <c r="T723" t="s">
        <v>563</v>
      </c>
      <c r="U723" t="s">
        <v>560</v>
      </c>
      <c r="V723">
        <v>9</v>
      </c>
      <c r="X723" t="str">
        <f t="shared" si="22"/>
        <v>10 Covenant Fund</v>
      </c>
      <c r="Y723" s="5">
        <f t="shared" si="23"/>
        <v>65</v>
      </c>
    </row>
    <row r="724" spans="1:25" x14ac:dyDescent="0.25">
      <c r="A724">
        <v>2024</v>
      </c>
      <c r="B724" t="s">
        <v>620</v>
      </c>
      <c r="C724" t="s">
        <v>26</v>
      </c>
      <c r="D724" t="s">
        <v>293</v>
      </c>
      <c r="E724" t="s">
        <v>495</v>
      </c>
      <c r="F724" t="s">
        <v>453</v>
      </c>
      <c r="G724">
        <v>0.98484848484848486</v>
      </c>
      <c r="H724">
        <v>-700</v>
      </c>
      <c r="I724" t="s">
        <v>531</v>
      </c>
      <c r="J724" t="s">
        <v>433</v>
      </c>
      <c r="K724" t="s">
        <v>433</v>
      </c>
      <c r="L724" t="s">
        <v>433</v>
      </c>
      <c r="M724" t="s">
        <v>591</v>
      </c>
      <c r="N724" t="s">
        <v>587</v>
      </c>
      <c r="O724" t="s">
        <v>416</v>
      </c>
      <c r="P724" t="s">
        <v>466</v>
      </c>
      <c r="Q724" t="s">
        <v>506</v>
      </c>
      <c r="R724" t="s">
        <v>558</v>
      </c>
      <c r="S724" t="s">
        <v>616</v>
      </c>
      <c r="T724" t="s">
        <v>563</v>
      </c>
      <c r="U724" t="s">
        <v>560</v>
      </c>
      <c r="V724">
        <v>9</v>
      </c>
      <c r="X724" t="str">
        <f t="shared" si="22"/>
        <v>10 Covenant Fund</v>
      </c>
      <c r="Y724" s="5">
        <f t="shared" si="23"/>
        <v>65</v>
      </c>
    </row>
    <row r="725" spans="1:25" x14ac:dyDescent="0.25">
      <c r="A725">
        <v>2024</v>
      </c>
      <c r="B725" t="s">
        <v>620</v>
      </c>
      <c r="C725" t="s">
        <v>26</v>
      </c>
      <c r="D725" t="s">
        <v>294</v>
      </c>
      <c r="E725" t="s">
        <v>109</v>
      </c>
      <c r="F725" t="s">
        <v>109</v>
      </c>
      <c r="G725">
        <v>1</v>
      </c>
      <c r="H725">
        <v>-6000</v>
      </c>
      <c r="I725" t="s">
        <v>531</v>
      </c>
      <c r="J725" t="s">
        <v>433</v>
      </c>
      <c r="K725" t="s">
        <v>433</v>
      </c>
      <c r="L725" t="s">
        <v>433</v>
      </c>
      <c r="M725" t="s">
        <v>591</v>
      </c>
      <c r="N725" t="s">
        <v>573</v>
      </c>
      <c r="O725" t="s">
        <v>416</v>
      </c>
      <c r="P725" t="s">
        <v>466</v>
      </c>
      <c r="Q725" t="s">
        <v>506</v>
      </c>
      <c r="R725" t="s">
        <v>592</v>
      </c>
      <c r="S725" t="s">
        <v>575</v>
      </c>
      <c r="T725" t="s">
        <v>563</v>
      </c>
      <c r="U725" t="s">
        <v>560</v>
      </c>
      <c r="V725">
        <v>9</v>
      </c>
      <c r="X725" t="str">
        <f t="shared" si="22"/>
        <v>10 Covenant Fund</v>
      </c>
      <c r="Y725" s="5">
        <f t="shared" si="23"/>
        <v>65</v>
      </c>
    </row>
    <row r="726" spans="1:25" x14ac:dyDescent="0.25">
      <c r="A726">
        <v>2024</v>
      </c>
      <c r="B726" t="s">
        <v>620</v>
      </c>
      <c r="C726" t="s">
        <v>26</v>
      </c>
      <c r="D726" t="s">
        <v>295</v>
      </c>
      <c r="E726" t="s">
        <v>110</v>
      </c>
      <c r="F726" t="s">
        <v>110</v>
      </c>
      <c r="G726">
        <v>1</v>
      </c>
      <c r="H726">
        <v>0</v>
      </c>
      <c r="I726" t="s">
        <v>531</v>
      </c>
      <c r="J726" t="s">
        <v>433</v>
      </c>
      <c r="K726" t="s">
        <v>433</v>
      </c>
      <c r="L726" t="s">
        <v>433</v>
      </c>
      <c r="M726" t="s">
        <v>591</v>
      </c>
      <c r="N726" t="s">
        <v>573</v>
      </c>
      <c r="O726" t="s">
        <v>416</v>
      </c>
      <c r="P726" t="s">
        <v>466</v>
      </c>
      <c r="Q726" t="s">
        <v>506</v>
      </c>
      <c r="R726" t="s">
        <v>592</v>
      </c>
      <c r="S726" t="s">
        <v>616</v>
      </c>
      <c r="T726" t="s">
        <v>563</v>
      </c>
      <c r="U726" t="s">
        <v>560</v>
      </c>
      <c r="V726">
        <v>9</v>
      </c>
      <c r="X726" t="str">
        <f t="shared" si="22"/>
        <v>10 Covenant Fund</v>
      </c>
      <c r="Y726" s="5">
        <f t="shared" si="23"/>
        <v>65</v>
      </c>
    </row>
    <row r="727" spans="1:25" x14ac:dyDescent="0.25">
      <c r="A727">
        <v>2024</v>
      </c>
      <c r="B727" t="s">
        <v>620</v>
      </c>
      <c r="C727" t="s">
        <v>26</v>
      </c>
      <c r="D727" t="s">
        <v>296</v>
      </c>
      <c r="E727" t="s">
        <v>297</v>
      </c>
      <c r="F727" t="s">
        <v>636</v>
      </c>
      <c r="G727">
        <v>0.86046511627906985</v>
      </c>
      <c r="H727">
        <v>0</v>
      </c>
      <c r="I727" t="s">
        <v>531</v>
      </c>
      <c r="J727" t="s">
        <v>433</v>
      </c>
      <c r="K727" t="s">
        <v>433</v>
      </c>
      <c r="L727" t="s">
        <v>433</v>
      </c>
      <c r="M727" t="s">
        <v>591</v>
      </c>
      <c r="N727" t="s">
        <v>573</v>
      </c>
      <c r="O727" t="s">
        <v>416</v>
      </c>
      <c r="P727" t="s">
        <v>466</v>
      </c>
      <c r="Q727" t="s">
        <v>506</v>
      </c>
      <c r="R727" t="s">
        <v>592</v>
      </c>
      <c r="S727" t="s">
        <v>616</v>
      </c>
      <c r="T727" t="s">
        <v>563</v>
      </c>
      <c r="U727" t="s">
        <v>560</v>
      </c>
      <c r="V727">
        <v>9</v>
      </c>
      <c r="X727" t="str">
        <f t="shared" si="22"/>
        <v>10 Covenant Fund</v>
      </c>
      <c r="Y727" s="5">
        <f t="shared" si="23"/>
        <v>65</v>
      </c>
    </row>
    <row r="728" spans="1:25" x14ac:dyDescent="0.25">
      <c r="A728">
        <v>2024</v>
      </c>
      <c r="B728" t="s">
        <v>620</v>
      </c>
      <c r="C728" t="s">
        <v>26</v>
      </c>
      <c r="D728" t="s">
        <v>298</v>
      </c>
      <c r="E728" t="s">
        <v>496</v>
      </c>
      <c r="F728" t="s">
        <v>463</v>
      </c>
      <c r="G728">
        <v>0.98484848484848486</v>
      </c>
      <c r="H728">
        <v>-5000</v>
      </c>
      <c r="I728" t="s">
        <v>531</v>
      </c>
      <c r="J728" t="s">
        <v>429</v>
      </c>
      <c r="K728" t="s">
        <v>429</v>
      </c>
      <c r="L728" t="s">
        <v>429</v>
      </c>
      <c r="M728" t="s">
        <v>429</v>
      </c>
      <c r="N728" t="s">
        <v>577</v>
      </c>
      <c r="O728" t="s">
        <v>461</v>
      </c>
      <c r="P728" t="s">
        <v>502</v>
      </c>
      <c r="Q728" t="s">
        <v>615</v>
      </c>
      <c r="R728" t="s">
        <v>558</v>
      </c>
      <c r="S728" t="s">
        <v>616</v>
      </c>
      <c r="T728" t="s">
        <v>563</v>
      </c>
      <c r="U728" t="s">
        <v>560</v>
      </c>
      <c r="V728">
        <v>10</v>
      </c>
      <c r="X728" t="str">
        <f t="shared" si="22"/>
        <v>11 Adult Ed</v>
      </c>
      <c r="Y728" s="5">
        <f t="shared" si="23"/>
        <v>66</v>
      </c>
    </row>
    <row r="729" spans="1:25" x14ac:dyDescent="0.25">
      <c r="A729">
        <v>2024</v>
      </c>
      <c r="B729" t="s">
        <v>620</v>
      </c>
      <c r="C729" t="s">
        <v>26</v>
      </c>
      <c r="D729" t="s">
        <v>299</v>
      </c>
      <c r="E729" t="s">
        <v>44</v>
      </c>
      <c r="F729" t="s">
        <v>44</v>
      </c>
      <c r="G729">
        <v>1</v>
      </c>
      <c r="H729">
        <v>-200</v>
      </c>
      <c r="I729" t="s">
        <v>531</v>
      </c>
      <c r="J729" t="s">
        <v>429</v>
      </c>
      <c r="K729" t="s">
        <v>429</v>
      </c>
      <c r="L729" t="s">
        <v>429</v>
      </c>
      <c r="M729" t="s">
        <v>429</v>
      </c>
      <c r="N729" t="s">
        <v>577</v>
      </c>
      <c r="O729" t="s">
        <v>412</v>
      </c>
      <c r="P729" t="s">
        <v>502</v>
      </c>
      <c r="Q729" t="s">
        <v>615</v>
      </c>
      <c r="R729" t="s">
        <v>558</v>
      </c>
      <c r="S729" t="s">
        <v>616</v>
      </c>
      <c r="T729" t="s">
        <v>563</v>
      </c>
      <c r="U729" t="s">
        <v>560</v>
      </c>
      <c r="V729">
        <v>10</v>
      </c>
      <c r="X729" t="str">
        <f t="shared" si="22"/>
        <v>11 Adult Ed</v>
      </c>
      <c r="Y729" s="5">
        <f t="shared" si="23"/>
        <v>66</v>
      </c>
    </row>
    <row r="730" spans="1:25" x14ac:dyDescent="0.25">
      <c r="A730">
        <v>2024</v>
      </c>
      <c r="B730" t="s">
        <v>620</v>
      </c>
      <c r="C730" t="s">
        <v>26</v>
      </c>
      <c r="D730" t="s">
        <v>300</v>
      </c>
      <c r="E730" t="s">
        <v>45</v>
      </c>
      <c r="F730" t="s">
        <v>45</v>
      </c>
      <c r="G730">
        <v>1</v>
      </c>
      <c r="H730">
        <v>-150</v>
      </c>
      <c r="I730" t="s">
        <v>531</v>
      </c>
      <c r="J730" t="s">
        <v>429</v>
      </c>
      <c r="K730" t="s">
        <v>429</v>
      </c>
      <c r="L730" t="s">
        <v>429</v>
      </c>
      <c r="M730" t="s">
        <v>429</v>
      </c>
      <c r="N730" t="s">
        <v>577</v>
      </c>
      <c r="O730" t="s">
        <v>412</v>
      </c>
      <c r="P730" t="s">
        <v>502</v>
      </c>
      <c r="Q730" t="s">
        <v>615</v>
      </c>
      <c r="R730" t="s">
        <v>558</v>
      </c>
      <c r="S730" t="s">
        <v>616</v>
      </c>
      <c r="T730" t="s">
        <v>563</v>
      </c>
      <c r="U730" t="s">
        <v>560</v>
      </c>
      <c r="V730">
        <v>10</v>
      </c>
      <c r="X730" t="str">
        <f t="shared" si="22"/>
        <v>11 Adult Ed</v>
      </c>
      <c r="Y730" s="5">
        <f t="shared" si="23"/>
        <v>66</v>
      </c>
    </row>
    <row r="731" spans="1:25" x14ac:dyDescent="0.25">
      <c r="A731">
        <v>2024</v>
      </c>
      <c r="B731" t="s">
        <v>620</v>
      </c>
      <c r="C731" t="s">
        <v>26</v>
      </c>
      <c r="D731" t="s">
        <v>301</v>
      </c>
      <c r="E731" t="s">
        <v>46</v>
      </c>
      <c r="F731" t="s">
        <v>46</v>
      </c>
      <c r="G731">
        <v>1</v>
      </c>
      <c r="H731">
        <v>-450</v>
      </c>
      <c r="I731" t="s">
        <v>531</v>
      </c>
      <c r="J731" t="s">
        <v>429</v>
      </c>
      <c r="K731" t="s">
        <v>429</v>
      </c>
      <c r="L731" t="s">
        <v>429</v>
      </c>
      <c r="M731" t="s">
        <v>429</v>
      </c>
      <c r="N731" t="s">
        <v>577</v>
      </c>
      <c r="O731" t="s">
        <v>412</v>
      </c>
      <c r="P731" t="s">
        <v>502</v>
      </c>
      <c r="Q731" t="s">
        <v>615</v>
      </c>
      <c r="R731" t="s">
        <v>558</v>
      </c>
      <c r="S731" t="s">
        <v>616</v>
      </c>
      <c r="T731" t="s">
        <v>563</v>
      </c>
      <c r="U731" t="s">
        <v>560</v>
      </c>
      <c r="V731">
        <v>10</v>
      </c>
      <c r="X731" t="str">
        <f t="shared" si="22"/>
        <v>11 Adult Ed</v>
      </c>
      <c r="Y731" s="5">
        <f t="shared" si="23"/>
        <v>66</v>
      </c>
    </row>
    <row r="732" spans="1:25" x14ac:dyDescent="0.25">
      <c r="A732">
        <v>2024</v>
      </c>
      <c r="B732" t="s">
        <v>620</v>
      </c>
      <c r="C732" t="s">
        <v>26</v>
      </c>
      <c r="D732" t="s">
        <v>302</v>
      </c>
      <c r="E732" t="s">
        <v>47</v>
      </c>
      <c r="F732" t="s">
        <v>47</v>
      </c>
      <c r="G732">
        <v>1</v>
      </c>
      <c r="H732">
        <v>-150</v>
      </c>
      <c r="I732" t="s">
        <v>531</v>
      </c>
      <c r="J732" t="s">
        <v>429</v>
      </c>
      <c r="K732" t="s">
        <v>429</v>
      </c>
      <c r="L732" t="s">
        <v>429</v>
      </c>
      <c r="M732" t="s">
        <v>429</v>
      </c>
      <c r="N732" t="s">
        <v>577</v>
      </c>
      <c r="O732" t="s">
        <v>412</v>
      </c>
      <c r="P732" t="s">
        <v>502</v>
      </c>
      <c r="Q732" t="s">
        <v>615</v>
      </c>
      <c r="R732" t="s">
        <v>558</v>
      </c>
      <c r="S732" t="s">
        <v>616</v>
      </c>
      <c r="T732" t="s">
        <v>563</v>
      </c>
      <c r="U732" t="s">
        <v>560</v>
      </c>
      <c r="V732">
        <v>10</v>
      </c>
      <c r="X732" t="str">
        <f t="shared" si="22"/>
        <v>11 Adult Ed</v>
      </c>
      <c r="Y732" s="5">
        <f t="shared" si="23"/>
        <v>66</v>
      </c>
    </row>
    <row r="733" spans="1:25" x14ac:dyDescent="0.25">
      <c r="A733">
        <v>2024</v>
      </c>
      <c r="B733" t="s">
        <v>620</v>
      </c>
      <c r="C733" t="s">
        <v>26</v>
      </c>
      <c r="D733" t="s">
        <v>303</v>
      </c>
      <c r="E733" t="s">
        <v>48</v>
      </c>
      <c r="F733" t="s">
        <v>48</v>
      </c>
      <c r="G733">
        <v>1</v>
      </c>
      <c r="H733">
        <v>-800</v>
      </c>
      <c r="I733" t="s">
        <v>531</v>
      </c>
      <c r="J733" t="s">
        <v>429</v>
      </c>
      <c r="K733" t="s">
        <v>429</v>
      </c>
      <c r="L733" t="s">
        <v>429</v>
      </c>
      <c r="M733" t="s">
        <v>429</v>
      </c>
      <c r="N733" t="s">
        <v>577</v>
      </c>
      <c r="O733" t="s">
        <v>412</v>
      </c>
      <c r="P733" t="s">
        <v>502</v>
      </c>
      <c r="Q733" t="s">
        <v>615</v>
      </c>
      <c r="R733" t="s">
        <v>558</v>
      </c>
      <c r="S733" t="s">
        <v>616</v>
      </c>
      <c r="T733" t="s">
        <v>563</v>
      </c>
      <c r="U733" t="s">
        <v>560</v>
      </c>
      <c r="V733">
        <v>10</v>
      </c>
      <c r="X733" t="str">
        <f t="shared" si="22"/>
        <v>11 Adult Ed</v>
      </c>
      <c r="Y733" s="5">
        <f t="shared" si="23"/>
        <v>66</v>
      </c>
    </row>
    <row r="734" spans="1:25" x14ac:dyDescent="0.25">
      <c r="A734">
        <v>2024</v>
      </c>
      <c r="B734" t="s">
        <v>620</v>
      </c>
      <c r="C734" t="s">
        <v>26</v>
      </c>
      <c r="D734" t="s">
        <v>304</v>
      </c>
      <c r="E734" t="s">
        <v>49</v>
      </c>
      <c r="F734" t="s">
        <v>49</v>
      </c>
      <c r="G734">
        <v>1</v>
      </c>
      <c r="H734">
        <v>-150</v>
      </c>
      <c r="I734" t="s">
        <v>531</v>
      </c>
      <c r="J734" t="s">
        <v>429</v>
      </c>
      <c r="K734" t="s">
        <v>429</v>
      </c>
      <c r="L734" t="s">
        <v>429</v>
      </c>
      <c r="M734" t="s">
        <v>429</v>
      </c>
      <c r="N734" t="s">
        <v>577</v>
      </c>
      <c r="O734" t="s">
        <v>412</v>
      </c>
      <c r="P734" t="s">
        <v>502</v>
      </c>
      <c r="Q734" t="s">
        <v>615</v>
      </c>
      <c r="R734" t="s">
        <v>558</v>
      </c>
      <c r="S734" t="s">
        <v>616</v>
      </c>
      <c r="T734" t="s">
        <v>563</v>
      </c>
      <c r="U734" t="s">
        <v>560</v>
      </c>
      <c r="V734">
        <v>10</v>
      </c>
      <c r="X734" t="str">
        <f t="shared" si="22"/>
        <v>11 Adult Ed</v>
      </c>
      <c r="Y734" s="5">
        <f t="shared" si="23"/>
        <v>66</v>
      </c>
    </row>
    <row r="735" spans="1:25" x14ac:dyDescent="0.25">
      <c r="A735">
        <v>2024</v>
      </c>
      <c r="B735" t="s">
        <v>620</v>
      </c>
      <c r="C735" t="s">
        <v>26</v>
      </c>
      <c r="D735" t="s">
        <v>305</v>
      </c>
      <c r="E735" t="s">
        <v>89</v>
      </c>
      <c r="F735" t="s">
        <v>89</v>
      </c>
      <c r="G735">
        <v>1</v>
      </c>
      <c r="H735">
        <v>0</v>
      </c>
      <c r="I735" t="s">
        <v>531</v>
      </c>
      <c r="J735" t="s">
        <v>429</v>
      </c>
      <c r="K735" t="s">
        <v>429</v>
      </c>
      <c r="L735" t="s">
        <v>429</v>
      </c>
      <c r="M735" t="s">
        <v>429</v>
      </c>
      <c r="N735" t="s">
        <v>577</v>
      </c>
      <c r="O735" t="s">
        <v>412</v>
      </c>
      <c r="P735" t="s">
        <v>502</v>
      </c>
      <c r="Q735" t="s">
        <v>615</v>
      </c>
      <c r="R735" t="s">
        <v>558</v>
      </c>
      <c r="S735" t="s">
        <v>616</v>
      </c>
      <c r="T735" t="s">
        <v>563</v>
      </c>
      <c r="U735" t="s">
        <v>560</v>
      </c>
      <c r="V735">
        <v>10</v>
      </c>
      <c r="X735" t="str">
        <f t="shared" si="22"/>
        <v>11 Adult Ed</v>
      </c>
      <c r="Y735" s="5">
        <f t="shared" si="23"/>
        <v>66</v>
      </c>
    </row>
    <row r="736" spans="1:25" x14ac:dyDescent="0.25">
      <c r="A736">
        <v>2024</v>
      </c>
      <c r="B736" t="s">
        <v>620</v>
      </c>
      <c r="C736" t="s">
        <v>26</v>
      </c>
      <c r="D736" t="s">
        <v>306</v>
      </c>
      <c r="E736" t="s">
        <v>90</v>
      </c>
      <c r="F736" t="s">
        <v>90</v>
      </c>
      <c r="G736">
        <v>1</v>
      </c>
      <c r="H736">
        <v>-400</v>
      </c>
      <c r="I736" t="s">
        <v>531</v>
      </c>
      <c r="J736" t="s">
        <v>429</v>
      </c>
      <c r="K736" t="s">
        <v>429</v>
      </c>
      <c r="L736" t="s">
        <v>429</v>
      </c>
      <c r="M736" t="s">
        <v>429</v>
      </c>
      <c r="N736" t="s">
        <v>577</v>
      </c>
      <c r="O736" t="s">
        <v>412</v>
      </c>
      <c r="P736" t="s">
        <v>502</v>
      </c>
      <c r="Q736" t="s">
        <v>615</v>
      </c>
      <c r="R736" t="s">
        <v>558</v>
      </c>
      <c r="S736" t="s">
        <v>616</v>
      </c>
      <c r="T736" t="s">
        <v>563</v>
      </c>
      <c r="U736" t="s">
        <v>560</v>
      </c>
      <c r="V736">
        <v>10</v>
      </c>
      <c r="X736" t="str">
        <f t="shared" si="22"/>
        <v>11 Adult Ed</v>
      </c>
      <c r="Y736" s="5">
        <f t="shared" si="23"/>
        <v>66</v>
      </c>
    </row>
    <row r="737" spans="1:25" x14ac:dyDescent="0.25">
      <c r="A737">
        <v>2024</v>
      </c>
      <c r="B737" t="s">
        <v>620</v>
      </c>
      <c r="C737" t="s">
        <v>26</v>
      </c>
      <c r="D737" t="s">
        <v>307</v>
      </c>
      <c r="E737" t="s">
        <v>91</v>
      </c>
      <c r="F737" t="s">
        <v>91</v>
      </c>
      <c r="G737">
        <v>1</v>
      </c>
      <c r="H737">
        <v>-180</v>
      </c>
      <c r="I737" t="s">
        <v>531</v>
      </c>
      <c r="J737" t="s">
        <v>429</v>
      </c>
      <c r="K737" t="s">
        <v>429</v>
      </c>
      <c r="L737" t="s">
        <v>429</v>
      </c>
      <c r="M737" t="s">
        <v>429</v>
      </c>
      <c r="N737" t="s">
        <v>577</v>
      </c>
      <c r="O737" t="s">
        <v>412</v>
      </c>
      <c r="P737" t="s">
        <v>502</v>
      </c>
      <c r="Q737" t="s">
        <v>615</v>
      </c>
      <c r="R737" t="s">
        <v>558</v>
      </c>
      <c r="S737" t="s">
        <v>616</v>
      </c>
      <c r="T737" t="s">
        <v>563</v>
      </c>
      <c r="U737" t="s">
        <v>560</v>
      </c>
      <c r="V737">
        <v>10</v>
      </c>
      <c r="X737" t="str">
        <f t="shared" si="22"/>
        <v>11 Adult Ed</v>
      </c>
      <c r="Y737" s="5">
        <f t="shared" si="23"/>
        <v>66</v>
      </c>
    </row>
    <row r="738" spans="1:25" x14ac:dyDescent="0.25">
      <c r="A738">
        <v>2024</v>
      </c>
      <c r="B738" t="s">
        <v>620</v>
      </c>
      <c r="C738" t="s">
        <v>26</v>
      </c>
      <c r="D738" t="s">
        <v>308</v>
      </c>
      <c r="E738" t="s">
        <v>92</v>
      </c>
      <c r="F738" t="s">
        <v>92</v>
      </c>
      <c r="G738">
        <v>1</v>
      </c>
      <c r="H738">
        <v>-150</v>
      </c>
      <c r="I738" t="s">
        <v>531</v>
      </c>
      <c r="J738" t="s">
        <v>429</v>
      </c>
      <c r="K738" t="s">
        <v>429</v>
      </c>
      <c r="L738" t="s">
        <v>429</v>
      </c>
      <c r="M738" t="s">
        <v>429</v>
      </c>
      <c r="N738" t="s">
        <v>577</v>
      </c>
      <c r="O738" t="s">
        <v>412</v>
      </c>
      <c r="P738" t="s">
        <v>502</v>
      </c>
      <c r="Q738" t="s">
        <v>615</v>
      </c>
      <c r="R738" t="s">
        <v>558</v>
      </c>
      <c r="S738" t="s">
        <v>616</v>
      </c>
      <c r="T738" t="s">
        <v>563</v>
      </c>
      <c r="U738" t="s">
        <v>560</v>
      </c>
      <c r="V738">
        <v>10</v>
      </c>
      <c r="X738" t="str">
        <f t="shared" si="22"/>
        <v>11 Adult Ed</v>
      </c>
      <c r="Y738" s="5">
        <f t="shared" si="23"/>
        <v>66</v>
      </c>
    </row>
    <row r="739" spans="1:25" x14ac:dyDescent="0.25">
      <c r="A739">
        <v>2024</v>
      </c>
      <c r="B739" t="s">
        <v>620</v>
      </c>
      <c r="C739" t="s">
        <v>26</v>
      </c>
      <c r="D739" t="s">
        <v>309</v>
      </c>
      <c r="E739" t="s">
        <v>53</v>
      </c>
      <c r="F739" t="s">
        <v>53</v>
      </c>
      <c r="G739">
        <v>1</v>
      </c>
      <c r="H739">
        <v>-300</v>
      </c>
      <c r="I739" t="s">
        <v>531</v>
      </c>
      <c r="J739" t="s">
        <v>431</v>
      </c>
      <c r="K739" t="s">
        <v>431</v>
      </c>
      <c r="L739" t="s">
        <v>431</v>
      </c>
      <c r="M739" t="s">
        <v>579</v>
      </c>
      <c r="N739" t="s">
        <v>580</v>
      </c>
      <c r="O739" t="s">
        <v>416</v>
      </c>
      <c r="P739" t="s">
        <v>466</v>
      </c>
      <c r="Q739" t="s">
        <v>505</v>
      </c>
      <c r="R739" t="s">
        <v>558</v>
      </c>
      <c r="S739" t="s">
        <v>616</v>
      </c>
      <c r="T739" t="s">
        <v>559</v>
      </c>
      <c r="U739" t="s">
        <v>560</v>
      </c>
      <c r="V739">
        <v>11</v>
      </c>
      <c r="X739" t="str">
        <f t="shared" si="22"/>
        <v>12 Care &amp; Support</v>
      </c>
      <c r="Y739" s="5">
        <f t="shared" si="23"/>
        <v>67</v>
      </c>
    </row>
    <row r="740" spans="1:25" x14ac:dyDescent="0.25">
      <c r="A740">
        <v>2024</v>
      </c>
      <c r="B740" t="s">
        <v>620</v>
      </c>
      <c r="C740" t="s">
        <v>26</v>
      </c>
      <c r="D740" t="s">
        <v>310</v>
      </c>
      <c r="E740" t="s">
        <v>54</v>
      </c>
      <c r="F740" t="s">
        <v>54</v>
      </c>
      <c r="G740">
        <v>1</v>
      </c>
      <c r="H740">
        <v>-200</v>
      </c>
      <c r="I740" t="s">
        <v>531</v>
      </c>
      <c r="J740" t="s">
        <v>431</v>
      </c>
      <c r="K740" t="s">
        <v>431</v>
      </c>
      <c r="L740" t="s">
        <v>431</v>
      </c>
      <c r="M740" t="s">
        <v>579</v>
      </c>
      <c r="N740" t="s">
        <v>580</v>
      </c>
      <c r="O740" t="s">
        <v>416</v>
      </c>
      <c r="P740" t="s">
        <v>466</v>
      </c>
      <c r="Q740" t="s">
        <v>505</v>
      </c>
      <c r="R740" t="s">
        <v>558</v>
      </c>
      <c r="S740" t="s">
        <v>616</v>
      </c>
      <c r="T740" t="s">
        <v>559</v>
      </c>
      <c r="U740" t="s">
        <v>560</v>
      </c>
      <c r="V740">
        <v>11</v>
      </c>
      <c r="X740" t="str">
        <f t="shared" si="22"/>
        <v>12 Care &amp; Support</v>
      </c>
      <c r="Y740" s="5">
        <f t="shared" si="23"/>
        <v>67</v>
      </c>
    </row>
    <row r="741" spans="1:25" x14ac:dyDescent="0.25">
      <c r="A741">
        <v>2024</v>
      </c>
      <c r="B741" t="s">
        <v>620</v>
      </c>
      <c r="C741" t="s">
        <v>26</v>
      </c>
      <c r="D741" t="s">
        <v>311</v>
      </c>
      <c r="E741" t="s">
        <v>55</v>
      </c>
      <c r="F741" t="s">
        <v>55</v>
      </c>
      <c r="G741">
        <v>1</v>
      </c>
      <c r="H741">
        <v>-500</v>
      </c>
      <c r="I741" t="s">
        <v>531</v>
      </c>
      <c r="J741" t="s">
        <v>431</v>
      </c>
      <c r="K741" t="s">
        <v>431</v>
      </c>
      <c r="L741" t="s">
        <v>431</v>
      </c>
      <c r="M741" t="s">
        <v>579</v>
      </c>
      <c r="N741" t="s">
        <v>580</v>
      </c>
      <c r="O741" t="s">
        <v>416</v>
      </c>
      <c r="P741" t="s">
        <v>466</v>
      </c>
      <c r="Q741" t="s">
        <v>505</v>
      </c>
      <c r="R741" t="s">
        <v>558</v>
      </c>
      <c r="S741" t="s">
        <v>616</v>
      </c>
      <c r="T741" t="s">
        <v>559</v>
      </c>
      <c r="U741" t="s">
        <v>560</v>
      </c>
      <c r="V741">
        <v>11</v>
      </c>
      <c r="X741" t="str">
        <f t="shared" si="22"/>
        <v>12 Care &amp; Support</v>
      </c>
      <c r="Y741" s="5">
        <f t="shared" si="23"/>
        <v>67</v>
      </c>
    </row>
    <row r="742" spans="1:25" x14ac:dyDescent="0.25">
      <c r="A742">
        <v>2024</v>
      </c>
      <c r="B742" t="s">
        <v>620</v>
      </c>
      <c r="C742" t="s">
        <v>26</v>
      </c>
      <c r="D742" t="s">
        <v>312</v>
      </c>
      <c r="E742" t="s">
        <v>56</v>
      </c>
      <c r="F742" t="s">
        <v>56</v>
      </c>
      <c r="G742">
        <v>1</v>
      </c>
      <c r="H742">
        <v>-100</v>
      </c>
      <c r="I742" t="s">
        <v>531</v>
      </c>
      <c r="J742" t="s">
        <v>431</v>
      </c>
      <c r="K742" t="s">
        <v>431</v>
      </c>
      <c r="L742" t="s">
        <v>431</v>
      </c>
      <c r="M742" t="s">
        <v>579</v>
      </c>
      <c r="N742" t="s">
        <v>580</v>
      </c>
      <c r="O742" t="s">
        <v>416</v>
      </c>
      <c r="P742" t="s">
        <v>466</v>
      </c>
      <c r="Q742" t="s">
        <v>505</v>
      </c>
      <c r="R742" t="s">
        <v>558</v>
      </c>
      <c r="S742" t="s">
        <v>616</v>
      </c>
      <c r="T742" t="s">
        <v>559</v>
      </c>
      <c r="U742" t="s">
        <v>560</v>
      </c>
      <c r="V742">
        <v>11</v>
      </c>
      <c r="X742" t="str">
        <f t="shared" si="22"/>
        <v>12 Care &amp; Support</v>
      </c>
      <c r="Y742" s="5">
        <f t="shared" si="23"/>
        <v>67</v>
      </c>
    </row>
    <row r="743" spans="1:25" x14ac:dyDescent="0.25">
      <c r="A743">
        <v>2024</v>
      </c>
      <c r="B743" t="s">
        <v>620</v>
      </c>
      <c r="C743" t="s">
        <v>26</v>
      </c>
      <c r="D743" t="s">
        <v>313</v>
      </c>
      <c r="E743" t="s">
        <v>57</v>
      </c>
      <c r="F743" t="s">
        <v>57</v>
      </c>
      <c r="G743">
        <v>1</v>
      </c>
      <c r="H743">
        <v>-300</v>
      </c>
      <c r="I743" t="s">
        <v>531</v>
      </c>
      <c r="J743" t="s">
        <v>431</v>
      </c>
      <c r="K743" t="s">
        <v>431</v>
      </c>
      <c r="L743" t="s">
        <v>431</v>
      </c>
      <c r="M743" t="s">
        <v>579</v>
      </c>
      <c r="N743" t="s">
        <v>580</v>
      </c>
      <c r="O743" t="s">
        <v>416</v>
      </c>
      <c r="P743" t="s">
        <v>466</v>
      </c>
      <c r="Q743" t="s">
        <v>505</v>
      </c>
      <c r="R743" t="s">
        <v>558</v>
      </c>
      <c r="S743" t="s">
        <v>616</v>
      </c>
      <c r="T743" t="s">
        <v>559</v>
      </c>
      <c r="U743" t="s">
        <v>560</v>
      </c>
      <c r="V743">
        <v>11</v>
      </c>
      <c r="X743" t="str">
        <f t="shared" si="22"/>
        <v>12 Care &amp; Support</v>
      </c>
      <c r="Y743" s="5">
        <f t="shared" si="23"/>
        <v>67</v>
      </c>
    </row>
    <row r="744" spans="1:25" x14ac:dyDescent="0.25">
      <c r="A744">
        <v>2024</v>
      </c>
      <c r="B744" t="s">
        <v>620</v>
      </c>
      <c r="C744" t="s">
        <v>26</v>
      </c>
      <c r="D744" t="s">
        <v>314</v>
      </c>
      <c r="E744" t="s">
        <v>58</v>
      </c>
      <c r="F744" t="s">
        <v>58</v>
      </c>
      <c r="G744">
        <v>1</v>
      </c>
      <c r="H744">
        <v>-1560</v>
      </c>
      <c r="I744" t="s">
        <v>531</v>
      </c>
      <c r="J744" t="s">
        <v>431</v>
      </c>
      <c r="K744" t="s">
        <v>431</v>
      </c>
      <c r="L744" t="s">
        <v>431</v>
      </c>
      <c r="M744" t="s">
        <v>581</v>
      </c>
      <c r="N744" t="s">
        <v>573</v>
      </c>
      <c r="O744" t="s">
        <v>416</v>
      </c>
      <c r="P744" t="s">
        <v>466</v>
      </c>
      <c r="Q744" t="s">
        <v>505</v>
      </c>
      <c r="R744" t="s">
        <v>582</v>
      </c>
      <c r="S744" t="s">
        <v>616</v>
      </c>
      <c r="T744" t="s">
        <v>563</v>
      </c>
      <c r="U744" t="s">
        <v>560</v>
      </c>
      <c r="V744">
        <v>11</v>
      </c>
      <c r="X744" t="str">
        <f t="shared" si="22"/>
        <v>12 Care &amp; Support</v>
      </c>
      <c r="Y744" s="5">
        <f t="shared" si="23"/>
        <v>67</v>
      </c>
    </row>
    <row r="745" spans="1:25" x14ac:dyDescent="0.25">
      <c r="A745">
        <v>2024</v>
      </c>
      <c r="B745" t="s">
        <v>620</v>
      </c>
      <c r="C745" t="s">
        <v>26</v>
      </c>
      <c r="D745" t="s">
        <v>315</v>
      </c>
      <c r="E745" t="s">
        <v>59</v>
      </c>
      <c r="F745" t="s">
        <v>59</v>
      </c>
      <c r="G745">
        <v>1</v>
      </c>
      <c r="H745">
        <v>-53667.66</v>
      </c>
      <c r="I745" t="s">
        <v>531</v>
      </c>
      <c r="J745" t="s">
        <v>431</v>
      </c>
      <c r="K745" t="s">
        <v>431</v>
      </c>
      <c r="L745" t="s">
        <v>431</v>
      </c>
      <c r="M745" t="s">
        <v>581</v>
      </c>
      <c r="N745" t="s">
        <v>573</v>
      </c>
      <c r="O745" t="s">
        <v>416</v>
      </c>
      <c r="P745" t="s">
        <v>466</v>
      </c>
      <c r="Q745" t="s">
        <v>505</v>
      </c>
      <c r="R745" t="s">
        <v>582</v>
      </c>
      <c r="S745" t="s">
        <v>575</v>
      </c>
      <c r="T745" t="s">
        <v>563</v>
      </c>
      <c r="U745" t="s">
        <v>560</v>
      </c>
      <c r="V745">
        <v>11</v>
      </c>
      <c r="X745" t="str">
        <f t="shared" si="22"/>
        <v>12 Care &amp; Support</v>
      </c>
      <c r="Y745" s="5">
        <f t="shared" si="23"/>
        <v>67</v>
      </c>
    </row>
    <row r="746" spans="1:25" x14ac:dyDescent="0.25">
      <c r="A746">
        <v>2024</v>
      </c>
      <c r="B746" t="s">
        <v>620</v>
      </c>
      <c r="C746" t="s">
        <v>26</v>
      </c>
      <c r="D746" t="s">
        <v>316</v>
      </c>
      <c r="E746" t="s">
        <v>60</v>
      </c>
      <c r="F746" t="s">
        <v>60</v>
      </c>
      <c r="G746">
        <v>1</v>
      </c>
      <c r="H746">
        <v>-26446.44</v>
      </c>
      <c r="I746" t="s">
        <v>531</v>
      </c>
      <c r="J746" t="s">
        <v>431</v>
      </c>
      <c r="K746" t="s">
        <v>431</v>
      </c>
      <c r="L746" t="s">
        <v>431</v>
      </c>
      <c r="M746" t="s">
        <v>581</v>
      </c>
      <c r="N746" t="s">
        <v>573</v>
      </c>
      <c r="O746" t="s">
        <v>416</v>
      </c>
      <c r="P746" t="s">
        <v>466</v>
      </c>
      <c r="Q746" t="s">
        <v>505</v>
      </c>
      <c r="R746" t="s">
        <v>582</v>
      </c>
      <c r="S746" t="s">
        <v>616</v>
      </c>
      <c r="T746" t="s">
        <v>563</v>
      </c>
      <c r="U746" t="s">
        <v>560</v>
      </c>
      <c r="V746">
        <v>11</v>
      </c>
      <c r="X746" t="str">
        <f t="shared" si="22"/>
        <v>12 Care &amp; Support</v>
      </c>
      <c r="Y746" s="5">
        <f t="shared" si="23"/>
        <v>67</v>
      </c>
    </row>
    <row r="747" spans="1:25" x14ac:dyDescent="0.25">
      <c r="A747">
        <v>2024</v>
      </c>
      <c r="B747" t="s">
        <v>620</v>
      </c>
      <c r="C747" t="s">
        <v>26</v>
      </c>
      <c r="D747" t="s">
        <v>317</v>
      </c>
      <c r="E747" t="s">
        <v>61</v>
      </c>
      <c r="F747" t="s">
        <v>61</v>
      </c>
      <c r="G747">
        <v>1</v>
      </c>
      <c r="H747">
        <v>-9754.43</v>
      </c>
      <c r="I747" t="s">
        <v>531</v>
      </c>
      <c r="J747" t="s">
        <v>431</v>
      </c>
      <c r="K747" t="s">
        <v>431</v>
      </c>
      <c r="L747" t="s">
        <v>431</v>
      </c>
      <c r="M747" t="s">
        <v>581</v>
      </c>
      <c r="N747" t="s">
        <v>573</v>
      </c>
      <c r="O747" t="s">
        <v>416</v>
      </c>
      <c r="P747" t="s">
        <v>466</v>
      </c>
      <c r="Q747" t="s">
        <v>505</v>
      </c>
      <c r="R747" t="s">
        <v>582</v>
      </c>
      <c r="S747" t="s">
        <v>616</v>
      </c>
      <c r="T747" t="s">
        <v>563</v>
      </c>
      <c r="U747" t="s">
        <v>560</v>
      </c>
      <c r="V747">
        <v>11</v>
      </c>
      <c r="X747" t="str">
        <f t="shared" si="22"/>
        <v>12 Care &amp; Support</v>
      </c>
      <c r="Y747" s="5">
        <f t="shared" si="23"/>
        <v>67</v>
      </c>
    </row>
    <row r="748" spans="1:25" x14ac:dyDescent="0.25">
      <c r="A748">
        <v>2024</v>
      </c>
      <c r="B748" t="s">
        <v>620</v>
      </c>
      <c r="C748" t="s">
        <v>26</v>
      </c>
      <c r="D748" t="s">
        <v>318</v>
      </c>
      <c r="E748" t="s">
        <v>62</v>
      </c>
      <c r="F748" t="s">
        <v>62</v>
      </c>
      <c r="G748">
        <v>1</v>
      </c>
      <c r="H748">
        <v>-5497.95</v>
      </c>
      <c r="I748" t="s">
        <v>531</v>
      </c>
      <c r="J748" t="s">
        <v>431</v>
      </c>
      <c r="K748" t="s">
        <v>431</v>
      </c>
      <c r="L748" t="s">
        <v>431</v>
      </c>
      <c r="M748" t="s">
        <v>581</v>
      </c>
      <c r="N748" t="s">
        <v>573</v>
      </c>
      <c r="O748" t="s">
        <v>416</v>
      </c>
      <c r="P748" t="s">
        <v>466</v>
      </c>
      <c r="Q748" t="s">
        <v>505</v>
      </c>
      <c r="R748" t="s">
        <v>582</v>
      </c>
      <c r="S748" t="s">
        <v>616</v>
      </c>
      <c r="T748" t="s">
        <v>563</v>
      </c>
      <c r="U748" t="s">
        <v>560</v>
      </c>
      <c r="V748">
        <v>11</v>
      </c>
      <c r="X748" t="str">
        <f t="shared" si="22"/>
        <v>12 Care &amp; Support</v>
      </c>
      <c r="Y748" s="5">
        <f t="shared" si="23"/>
        <v>67</v>
      </c>
    </row>
    <row r="749" spans="1:25" x14ac:dyDescent="0.25">
      <c r="A749">
        <v>2024</v>
      </c>
      <c r="B749" t="s">
        <v>620</v>
      </c>
      <c r="C749" t="s">
        <v>26</v>
      </c>
      <c r="D749" t="s">
        <v>319</v>
      </c>
      <c r="E749" t="s">
        <v>63</v>
      </c>
      <c r="F749" t="s">
        <v>63</v>
      </c>
      <c r="G749">
        <v>1</v>
      </c>
      <c r="H749">
        <v>-3800</v>
      </c>
      <c r="I749" t="s">
        <v>531</v>
      </c>
      <c r="J749" t="s">
        <v>431</v>
      </c>
      <c r="K749" t="s">
        <v>431</v>
      </c>
      <c r="L749" t="s">
        <v>431</v>
      </c>
      <c r="M749" t="s">
        <v>581</v>
      </c>
      <c r="N749" t="s">
        <v>573</v>
      </c>
      <c r="O749" t="s">
        <v>416</v>
      </c>
      <c r="P749" t="s">
        <v>466</v>
      </c>
      <c r="Q749" t="s">
        <v>505</v>
      </c>
      <c r="R749" t="s">
        <v>582</v>
      </c>
      <c r="S749" t="s">
        <v>616</v>
      </c>
      <c r="T749" t="s">
        <v>563</v>
      </c>
      <c r="U749" t="s">
        <v>560</v>
      </c>
      <c r="V749">
        <v>11</v>
      </c>
      <c r="X749" t="str">
        <f t="shared" si="22"/>
        <v>12 Care &amp; Support</v>
      </c>
      <c r="Y749" s="5">
        <f t="shared" si="23"/>
        <v>67</v>
      </c>
    </row>
    <row r="750" spans="1:25" x14ac:dyDescent="0.25">
      <c r="A750">
        <v>2024</v>
      </c>
      <c r="B750" t="s">
        <v>620</v>
      </c>
      <c r="C750" t="s">
        <v>26</v>
      </c>
      <c r="D750" t="s">
        <v>320</v>
      </c>
      <c r="E750" t="s">
        <v>64</v>
      </c>
      <c r="F750" t="s">
        <v>64</v>
      </c>
      <c r="G750">
        <v>1</v>
      </c>
      <c r="H750">
        <v>-35009</v>
      </c>
      <c r="I750" t="s">
        <v>531</v>
      </c>
      <c r="J750" t="s">
        <v>431</v>
      </c>
      <c r="K750" t="s">
        <v>431</v>
      </c>
      <c r="L750" t="s">
        <v>431</v>
      </c>
      <c r="M750" t="s">
        <v>581</v>
      </c>
      <c r="N750" t="s">
        <v>573</v>
      </c>
      <c r="O750" t="s">
        <v>416</v>
      </c>
      <c r="P750" t="s">
        <v>466</v>
      </c>
      <c r="Q750" t="s">
        <v>505</v>
      </c>
      <c r="R750" t="s">
        <v>582</v>
      </c>
      <c r="S750" t="s">
        <v>575</v>
      </c>
      <c r="T750" t="s">
        <v>563</v>
      </c>
      <c r="U750" t="s">
        <v>560</v>
      </c>
      <c r="V750">
        <v>11</v>
      </c>
      <c r="X750" t="str">
        <f t="shared" si="22"/>
        <v>12 Care &amp; Support</v>
      </c>
      <c r="Y750" s="5">
        <f t="shared" si="23"/>
        <v>67</v>
      </c>
    </row>
    <row r="751" spans="1:25" x14ac:dyDescent="0.25">
      <c r="A751">
        <v>2024</v>
      </c>
      <c r="B751" t="s">
        <v>620</v>
      </c>
      <c r="C751" t="s">
        <v>26</v>
      </c>
      <c r="D751" t="s">
        <v>321</v>
      </c>
      <c r="E751" t="s">
        <v>65</v>
      </c>
      <c r="F751" t="s">
        <v>65</v>
      </c>
      <c r="G751">
        <v>1</v>
      </c>
      <c r="H751">
        <v>-3500</v>
      </c>
      <c r="I751" t="s">
        <v>531</v>
      </c>
      <c r="J751" t="s">
        <v>431</v>
      </c>
      <c r="K751" t="s">
        <v>431</v>
      </c>
      <c r="L751" t="s">
        <v>431</v>
      </c>
      <c r="M751" t="s">
        <v>581</v>
      </c>
      <c r="N751" t="s">
        <v>573</v>
      </c>
      <c r="O751" t="s">
        <v>416</v>
      </c>
      <c r="P751" t="s">
        <v>466</v>
      </c>
      <c r="Q751" t="s">
        <v>505</v>
      </c>
      <c r="R751" t="s">
        <v>582</v>
      </c>
      <c r="S751" t="s">
        <v>616</v>
      </c>
      <c r="T751" t="s">
        <v>563</v>
      </c>
      <c r="U751" t="s">
        <v>560</v>
      </c>
      <c r="V751">
        <v>11</v>
      </c>
      <c r="X751" t="str">
        <f t="shared" si="22"/>
        <v>12 Care &amp; Support</v>
      </c>
      <c r="Y751" s="5">
        <f t="shared" si="23"/>
        <v>67</v>
      </c>
    </row>
    <row r="752" spans="1:25" x14ac:dyDescent="0.25">
      <c r="A752">
        <v>2024</v>
      </c>
      <c r="B752" t="s">
        <v>620</v>
      </c>
      <c r="C752" t="s">
        <v>26</v>
      </c>
      <c r="D752" t="s">
        <v>322</v>
      </c>
      <c r="E752" t="s">
        <v>103</v>
      </c>
      <c r="F752" t="s">
        <v>103</v>
      </c>
      <c r="G752">
        <v>1</v>
      </c>
      <c r="H752">
        <v>-1300</v>
      </c>
      <c r="I752" t="s">
        <v>531</v>
      </c>
      <c r="J752" t="s">
        <v>437</v>
      </c>
      <c r="K752" t="s">
        <v>437</v>
      </c>
      <c r="L752" t="s">
        <v>437</v>
      </c>
      <c r="M752" t="s">
        <v>437</v>
      </c>
      <c r="N752" t="s">
        <v>590</v>
      </c>
      <c r="O752" t="s">
        <v>412</v>
      </c>
      <c r="P752" t="s">
        <v>502</v>
      </c>
      <c r="Q752" t="s">
        <v>615</v>
      </c>
      <c r="R752" t="s">
        <v>558</v>
      </c>
      <c r="S752" t="s">
        <v>616</v>
      </c>
      <c r="T752" t="s">
        <v>559</v>
      </c>
      <c r="U752" t="s">
        <v>560</v>
      </c>
      <c r="V752">
        <v>12</v>
      </c>
      <c r="X752" t="str">
        <f t="shared" si="22"/>
        <v>13 Membership</v>
      </c>
      <c r="Y752" s="5">
        <f t="shared" si="23"/>
        <v>68</v>
      </c>
    </row>
    <row r="753" spans="1:25" x14ac:dyDescent="0.25">
      <c r="A753">
        <v>2024</v>
      </c>
      <c r="B753" t="s">
        <v>620</v>
      </c>
      <c r="C753" t="s">
        <v>26</v>
      </c>
      <c r="D753" t="s">
        <v>323</v>
      </c>
      <c r="E753" t="s">
        <v>104</v>
      </c>
      <c r="F753" t="s">
        <v>104</v>
      </c>
      <c r="G753">
        <v>1</v>
      </c>
      <c r="H753">
        <v>-300</v>
      </c>
      <c r="I753" t="s">
        <v>531</v>
      </c>
      <c r="J753" t="s">
        <v>437</v>
      </c>
      <c r="K753" t="s">
        <v>437</v>
      </c>
      <c r="L753" t="s">
        <v>437</v>
      </c>
      <c r="M753" t="s">
        <v>437</v>
      </c>
      <c r="N753" t="s">
        <v>590</v>
      </c>
      <c r="O753" t="s">
        <v>412</v>
      </c>
      <c r="P753" t="s">
        <v>502</v>
      </c>
      <c r="Q753" t="s">
        <v>615</v>
      </c>
      <c r="R753" t="s">
        <v>558</v>
      </c>
      <c r="S753" t="s">
        <v>616</v>
      </c>
      <c r="T753" t="s">
        <v>559</v>
      </c>
      <c r="U753" t="s">
        <v>560</v>
      </c>
      <c r="V753">
        <v>12</v>
      </c>
      <c r="X753" t="str">
        <f t="shared" si="22"/>
        <v>13 Membership</v>
      </c>
      <c r="Y753" s="5">
        <f t="shared" si="23"/>
        <v>68</v>
      </c>
    </row>
    <row r="754" spans="1:25" x14ac:dyDescent="0.25">
      <c r="A754">
        <v>2024</v>
      </c>
      <c r="B754" t="s">
        <v>620</v>
      </c>
      <c r="C754" t="s">
        <v>26</v>
      </c>
      <c r="D754" t="s">
        <v>324</v>
      </c>
      <c r="E754" t="s">
        <v>105</v>
      </c>
      <c r="F754" t="s">
        <v>105</v>
      </c>
      <c r="G754">
        <v>1</v>
      </c>
      <c r="H754">
        <v>-150</v>
      </c>
      <c r="I754" t="s">
        <v>531</v>
      </c>
      <c r="J754" t="s">
        <v>437</v>
      </c>
      <c r="K754" t="s">
        <v>437</v>
      </c>
      <c r="L754" t="s">
        <v>437</v>
      </c>
      <c r="M754" t="s">
        <v>437</v>
      </c>
      <c r="N754" t="s">
        <v>590</v>
      </c>
      <c r="O754" t="s">
        <v>412</v>
      </c>
      <c r="P754" t="s">
        <v>502</v>
      </c>
      <c r="Q754" t="s">
        <v>615</v>
      </c>
      <c r="R754" t="s">
        <v>558</v>
      </c>
      <c r="S754" t="s">
        <v>616</v>
      </c>
      <c r="T754" t="s">
        <v>559</v>
      </c>
      <c r="U754" t="s">
        <v>560</v>
      </c>
      <c r="V754">
        <v>12</v>
      </c>
      <c r="X754" t="str">
        <f t="shared" si="22"/>
        <v>13 Membership</v>
      </c>
      <c r="Y754" s="5">
        <f t="shared" si="23"/>
        <v>68</v>
      </c>
    </row>
    <row r="755" spans="1:25" x14ac:dyDescent="0.25">
      <c r="A755">
        <v>2024</v>
      </c>
      <c r="B755" t="s">
        <v>620</v>
      </c>
      <c r="C755" t="s">
        <v>26</v>
      </c>
      <c r="D755" t="s">
        <v>325</v>
      </c>
      <c r="E755" t="s">
        <v>106</v>
      </c>
      <c r="F755" t="s">
        <v>106</v>
      </c>
      <c r="G755">
        <v>1</v>
      </c>
      <c r="H755">
        <v>-300</v>
      </c>
      <c r="I755" t="s">
        <v>531</v>
      </c>
      <c r="J755" t="s">
        <v>437</v>
      </c>
      <c r="K755" t="s">
        <v>437</v>
      </c>
      <c r="L755" t="s">
        <v>437</v>
      </c>
      <c r="M755" t="s">
        <v>437</v>
      </c>
      <c r="N755" t="s">
        <v>590</v>
      </c>
      <c r="O755" t="s">
        <v>412</v>
      </c>
      <c r="P755" t="s">
        <v>502</v>
      </c>
      <c r="Q755" t="s">
        <v>615</v>
      </c>
      <c r="R755" t="s">
        <v>558</v>
      </c>
      <c r="S755" t="s">
        <v>616</v>
      </c>
      <c r="T755" t="s">
        <v>559</v>
      </c>
      <c r="U755" t="s">
        <v>560</v>
      </c>
      <c r="V755">
        <v>12</v>
      </c>
      <c r="X755" t="str">
        <f t="shared" si="22"/>
        <v>13 Membership</v>
      </c>
      <c r="Y755" s="5">
        <f t="shared" si="23"/>
        <v>68</v>
      </c>
    </row>
    <row r="756" spans="1:25" x14ac:dyDescent="0.25">
      <c r="A756">
        <v>2024</v>
      </c>
      <c r="B756" t="s">
        <v>620</v>
      </c>
      <c r="C756" t="s">
        <v>26</v>
      </c>
      <c r="D756" t="s">
        <v>326</v>
      </c>
      <c r="E756" t="s">
        <v>77</v>
      </c>
      <c r="F756" t="s">
        <v>77</v>
      </c>
      <c r="G756">
        <v>1</v>
      </c>
      <c r="H756">
        <v>-500</v>
      </c>
      <c r="I756" t="s">
        <v>531</v>
      </c>
      <c r="J756" t="s">
        <v>434</v>
      </c>
      <c r="K756" t="s">
        <v>434</v>
      </c>
      <c r="L756" t="s">
        <v>434</v>
      </c>
      <c r="M756" t="s">
        <v>434</v>
      </c>
      <c r="N756" t="s">
        <v>588</v>
      </c>
      <c r="O756" t="s">
        <v>412</v>
      </c>
      <c r="P756" t="s">
        <v>466</v>
      </c>
      <c r="Q756" t="s">
        <v>506</v>
      </c>
      <c r="R756" t="s">
        <v>558</v>
      </c>
      <c r="S756" t="s">
        <v>616</v>
      </c>
      <c r="T756" t="s">
        <v>563</v>
      </c>
      <c r="U756" t="s">
        <v>560</v>
      </c>
      <c r="V756">
        <v>13</v>
      </c>
      <c r="X756" t="str">
        <f t="shared" si="22"/>
        <v>14 Creation Care</v>
      </c>
      <c r="Y756" s="5">
        <f t="shared" si="23"/>
        <v>69</v>
      </c>
    </row>
    <row r="757" spans="1:25" x14ac:dyDescent="0.25">
      <c r="A757">
        <v>2024</v>
      </c>
      <c r="B757" t="s">
        <v>620</v>
      </c>
      <c r="C757" t="s">
        <v>26</v>
      </c>
      <c r="D757" t="s">
        <v>327</v>
      </c>
      <c r="E757" t="s">
        <v>78</v>
      </c>
      <c r="F757" t="s">
        <v>78</v>
      </c>
      <c r="G757">
        <v>1</v>
      </c>
      <c r="H757">
        <v>-1000</v>
      </c>
      <c r="I757" t="s">
        <v>531</v>
      </c>
      <c r="J757" t="s">
        <v>434</v>
      </c>
      <c r="K757" t="s">
        <v>434</v>
      </c>
      <c r="L757" t="s">
        <v>434</v>
      </c>
      <c r="M757" t="s">
        <v>434</v>
      </c>
      <c r="N757" t="s">
        <v>588</v>
      </c>
      <c r="O757" t="s">
        <v>412</v>
      </c>
      <c r="P757" t="s">
        <v>466</v>
      </c>
      <c r="Q757" t="s">
        <v>506</v>
      </c>
      <c r="R757" t="s">
        <v>558</v>
      </c>
      <c r="S757" t="s">
        <v>616</v>
      </c>
      <c r="T757" t="s">
        <v>563</v>
      </c>
      <c r="U757" t="s">
        <v>560</v>
      </c>
      <c r="V757">
        <v>13</v>
      </c>
      <c r="X757" t="str">
        <f t="shared" si="22"/>
        <v>14 Creation Care</v>
      </c>
      <c r="Y757" s="5">
        <f t="shared" si="23"/>
        <v>69</v>
      </c>
    </row>
    <row r="758" spans="1:25" x14ac:dyDescent="0.25">
      <c r="A758">
        <v>2024</v>
      </c>
      <c r="B758" t="s">
        <v>620</v>
      </c>
      <c r="C758" t="s">
        <v>26</v>
      </c>
      <c r="D758" t="s">
        <v>328</v>
      </c>
      <c r="E758" t="s">
        <v>79</v>
      </c>
      <c r="F758" t="s">
        <v>79</v>
      </c>
      <c r="G758">
        <v>1</v>
      </c>
      <c r="H758">
        <v>0</v>
      </c>
      <c r="I758" t="s">
        <v>531</v>
      </c>
      <c r="J758" t="s">
        <v>434</v>
      </c>
      <c r="K758" t="s">
        <v>434</v>
      </c>
      <c r="L758" t="s">
        <v>434</v>
      </c>
      <c r="M758" t="s">
        <v>434</v>
      </c>
      <c r="N758" t="s">
        <v>588</v>
      </c>
      <c r="O758" t="s">
        <v>412</v>
      </c>
      <c r="P758" t="s">
        <v>466</v>
      </c>
      <c r="Q758" t="s">
        <v>506</v>
      </c>
      <c r="R758" t="s">
        <v>558</v>
      </c>
      <c r="S758" t="s">
        <v>616</v>
      </c>
      <c r="T758" t="s">
        <v>563</v>
      </c>
      <c r="U758" t="s">
        <v>560</v>
      </c>
      <c r="V758">
        <v>13</v>
      </c>
      <c r="X758" t="str">
        <f t="shared" si="22"/>
        <v>14 Creation Care</v>
      </c>
      <c r="Y758" s="5">
        <f t="shared" si="23"/>
        <v>69</v>
      </c>
    </row>
    <row r="759" spans="1:25" x14ac:dyDescent="0.25">
      <c r="A759">
        <v>2024</v>
      </c>
      <c r="B759" t="s">
        <v>620</v>
      </c>
      <c r="C759" t="s">
        <v>26</v>
      </c>
      <c r="D759" t="s">
        <v>329</v>
      </c>
      <c r="E759" t="s">
        <v>80</v>
      </c>
      <c r="F759" t="s">
        <v>80</v>
      </c>
      <c r="G759">
        <v>1</v>
      </c>
      <c r="H759">
        <v>-1000</v>
      </c>
      <c r="I759" t="s">
        <v>531</v>
      </c>
      <c r="J759" t="s">
        <v>434</v>
      </c>
      <c r="K759" t="s">
        <v>434</v>
      </c>
      <c r="L759" t="s">
        <v>434</v>
      </c>
      <c r="M759" t="s">
        <v>434</v>
      </c>
      <c r="N759" t="s">
        <v>588</v>
      </c>
      <c r="O759" t="s">
        <v>412</v>
      </c>
      <c r="P759" t="s">
        <v>466</v>
      </c>
      <c r="Q759" t="s">
        <v>506</v>
      </c>
      <c r="R759" t="s">
        <v>558</v>
      </c>
      <c r="S759" t="s">
        <v>616</v>
      </c>
      <c r="T759" t="s">
        <v>563</v>
      </c>
      <c r="U759" t="s">
        <v>560</v>
      </c>
      <c r="V759">
        <v>13</v>
      </c>
      <c r="X759" t="str">
        <f t="shared" si="22"/>
        <v>14 Creation Care</v>
      </c>
      <c r="Y759" s="5">
        <f t="shared" si="23"/>
        <v>69</v>
      </c>
    </row>
    <row r="760" spans="1:25" x14ac:dyDescent="0.25">
      <c r="A760">
        <v>2024</v>
      </c>
      <c r="B760" t="s">
        <v>620</v>
      </c>
      <c r="C760" t="s">
        <v>26</v>
      </c>
      <c r="D760" t="s">
        <v>330</v>
      </c>
      <c r="E760" t="s">
        <v>331</v>
      </c>
      <c r="F760" t="s">
        <v>331</v>
      </c>
      <c r="G760">
        <v>1</v>
      </c>
      <c r="H760">
        <v>-2000</v>
      </c>
      <c r="I760" t="s">
        <v>531</v>
      </c>
      <c r="J760" t="s">
        <v>438</v>
      </c>
      <c r="K760" t="s">
        <v>438</v>
      </c>
      <c r="L760" t="s">
        <v>438</v>
      </c>
      <c r="M760" t="s">
        <v>593</v>
      </c>
      <c r="N760" t="s">
        <v>617</v>
      </c>
      <c r="O760" t="s">
        <v>412</v>
      </c>
      <c r="P760" t="s">
        <v>502</v>
      </c>
      <c r="Q760" t="s">
        <v>615</v>
      </c>
      <c r="R760" t="s">
        <v>558</v>
      </c>
      <c r="S760" t="s">
        <v>616</v>
      </c>
      <c r="T760" t="s">
        <v>559</v>
      </c>
      <c r="U760" t="s">
        <v>560</v>
      </c>
      <c r="V760">
        <v>14</v>
      </c>
      <c r="X760" t="str">
        <f t="shared" si="22"/>
        <v>15 Property</v>
      </c>
      <c r="Y760" s="5">
        <f t="shared" si="23"/>
        <v>70</v>
      </c>
    </row>
    <row r="761" spans="1:25" x14ac:dyDescent="0.25">
      <c r="A761">
        <v>2024</v>
      </c>
      <c r="B761" t="s">
        <v>620</v>
      </c>
      <c r="C761" t="s">
        <v>26</v>
      </c>
      <c r="D761" t="s">
        <v>332</v>
      </c>
      <c r="E761" t="s">
        <v>111</v>
      </c>
      <c r="F761" t="s">
        <v>111</v>
      </c>
      <c r="G761">
        <v>1</v>
      </c>
      <c r="H761">
        <v>-700</v>
      </c>
      <c r="I761" t="s">
        <v>531</v>
      </c>
      <c r="J761" t="s">
        <v>438</v>
      </c>
      <c r="K761" t="s">
        <v>438</v>
      </c>
      <c r="L761" t="s">
        <v>438</v>
      </c>
      <c r="M761" t="s">
        <v>593</v>
      </c>
      <c r="N761" t="s">
        <v>594</v>
      </c>
      <c r="O761" t="s">
        <v>412</v>
      </c>
      <c r="P761" t="s">
        <v>502</v>
      </c>
      <c r="Q761" t="s">
        <v>615</v>
      </c>
      <c r="R761" t="s">
        <v>558</v>
      </c>
      <c r="S761" t="s">
        <v>616</v>
      </c>
      <c r="T761" t="s">
        <v>563</v>
      </c>
      <c r="U761" t="s">
        <v>560</v>
      </c>
      <c r="V761">
        <v>14</v>
      </c>
      <c r="X761" t="str">
        <f t="shared" si="22"/>
        <v>15 Property</v>
      </c>
      <c r="Y761" s="5">
        <f t="shared" si="23"/>
        <v>70</v>
      </c>
    </row>
    <row r="762" spans="1:25" x14ac:dyDescent="0.25">
      <c r="A762">
        <v>2024</v>
      </c>
      <c r="B762" t="s">
        <v>620</v>
      </c>
      <c r="C762" t="s">
        <v>26</v>
      </c>
      <c r="D762" t="s">
        <v>333</v>
      </c>
      <c r="E762" t="s">
        <v>112</v>
      </c>
      <c r="F762" t="s">
        <v>112</v>
      </c>
      <c r="G762">
        <v>1</v>
      </c>
      <c r="H762">
        <v>-8500</v>
      </c>
      <c r="I762" t="s">
        <v>531</v>
      </c>
      <c r="J762" t="s">
        <v>438</v>
      </c>
      <c r="K762" t="s">
        <v>438</v>
      </c>
      <c r="L762" t="s">
        <v>438</v>
      </c>
      <c r="M762" t="s">
        <v>593</v>
      </c>
      <c r="N762" t="s">
        <v>594</v>
      </c>
      <c r="O762" t="s">
        <v>412</v>
      </c>
      <c r="P762" t="s">
        <v>502</v>
      </c>
      <c r="Q762" t="s">
        <v>615</v>
      </c>
      <c r="R762" t="s">
        <v>558</v>
      </c>
      <c r="S762" t="s">
        <v>616</v>
      </c>
      <c r="T762" t="s">
        <v>559</v>
      </c>
      <c r="U762" t="s">
        <v>560</v>
      </c>
      <c r="V762">
        <v>14</v>
      </c>
      <c r="X762" t="str">
        <f t="shared" si="22"/>
        <v>15 Property</v>
      </c>
      <c r="Y762" s="5">
        <f t="shared" si="23"/>
        <v>70</v>
      </c>
    </row>
    <row r="763" spans="1:25" x14ac:dyDescent="0.25">
      <c r="A763">
        <v>2024</v>
      </c>
      <c r="B763" t="s">
        <v>620</v>
      </c>
      <c r="C763" t="s">
        <v>26</v>
      </c>
      <c r="D763" t="s">
        <v>334</v>
      </c>
      <c r="E763" t="s">
        <v>113</v>
      </c>
      <c r="F763" t="s">
        <v>113</v>
      </c>
      <c r="G763">
        <v>1</v>
      </c>
      <c r="H763">
        <v>-9800</v>
      </c>
      <c r="I763" t="s">
        <v>531</v>
      </c>
      <c r="J763" t="s">
        <v>438</v>
      </c>
      <c r="K763" t="s">
        <v>438</v>
      </c>
      <c r="L763" t="s">
        <v>438</v>
      </c>
      <c r="M763" t="s">
        <v>593</v>
      </c>
      <c r="N763" t="s">
        <v>594</v>
      </c>
      <c r="O763" t="s">
        <v>412</v>
      </c>
      <c r="P763" t="s">
        <v>502</v>
      </c>
      <c r="Q763" t="s">
        <v>615</v>
      </c>
      <c r="R763" t="s">
        <v>558</v>
      </c>
      <c r="S763" t="s">
        <v>616</v>
      </c>
      <c r="T763" t="s">
        <v>563</v>
      </c>
      <c r="U763" t="s">
        <v>560</v>
      </c>
      <c r="V763">
        <v>14</v>
      </c>
      <c r="X763" t="str">
        <f t="shared" si="22"/>
        <v>15 Property</v>
      </c>
      <c r="Y763" s="5">
        <f t="shared" si="23"/>
        <v>70</v>
      </c>
    </row>
    <row r="764" spans="1:25" x14ac:dyDescent="0.25">
      <c r="A764">
        <v>2024</v>
      </c>
      <c r="B764" t="s">
        <v>620</v>
      </c>
      <c r="C764" t="s">
        <v>26</v>
      </c>
      <c r="D764" t="s">
        <v>335</v>
      </c>
      <c r="E764" t="s">
        <v>114</v>
      </c>
      <c r="F764" t="s">
        <v>114</v>
      </c>
      <c r="G764">
        <v>1</v>
      </c>
      <c r="H764">
        <v>-1000</v>
      </c>
      <c r="I764" t="s">
        <v>531</v>
      </c>
      <c r="J764" t="s">
        <v>438</v>
      </c>
      <c r="K764" t="s">
        <v>438</v>
      </c>
      <c r="L764" t="s">
        <v>438</v>
      </c>
      <c r="M764" t="s">
        <v>593</v>
      </c>
      <c r="N764" t="s">
        <v>594</v>
      </c>
      <c r="O764" t="s">
        <v>412</v>
      </c>
      <c r="P764" t="s">
        <v>502</v>
      </c>
      <c r="Q764" t="s">
        <v>615</v>
      </c>
      <c r="R764" t="s">
        <v>558</v>
      </c>
      <c r="S764" t="s">
        <v>616</v>
      </c>
      <c r="T764" t="s">
        <v>563</v>
      </c>
      <c r="U764" t="s">
        <v>560</v>
      </c>
      <c r="V764">
        <v>14</v>
      </c>
      <c r="X764" t="str">
        <f t="shared" si="22"/>
        <v>15 Property</v>
      </c>
      <c r="Y764" s="5">
        <f t="shared" si="23"/>
        <v>70</v>
      </c>
    </row>
    <row r="765" spans="1:25" x14ac:dyDescent="0.25">
      <c r="A765">
        <v>2024</v>
      </c>
      <c r="B765" t="s">
        <v>620</v>
      </c>
      <c r="C765" t="s">
        <v>26</v>
      </c>
      <c r="D765" t="s">
        <v>336</v>
      </c>
      <c r="E765" t="s">
        <v>115</v>
      </c>
      <c r="F765" t="s">
        <v>115</v>
      </c>
      <c r="G765">
        <v>1</v>
      </c>
      <c r="H765">
        <v>-500</v>
      </c>
      <c r="I765" t="s">
        <v>531</v>
      </c>
      <c r="J765" t="s">
        <v>438</v>
      </c>
      <c r="K765" t="s">
        <v>438</v>
      </c>
      <c r="L765" t="s">
        <v>438</v>
      </c>
      <c r="M765" t="s">
        <v>593</v>
      </c>
      <c r="N765" t="s">
        <v>617</v>
      </c>
      <c r="O765" t="s">
        <v>412</v>
      </c>
      <c r="P765" t="s">
        <v>502</v>
      </c>
      <c r="Q765" t="s">
        <v>615</v>
      </c>
      <c r="R765" t="s">
        <v>558</v>
      </c>
      <c r="S765" t="s">
        <v>616</v>
      </c>
      <c r="T765" t="s">
        <v>563</v>
      </c>
      <c r="U765" t="s">
        <v>560</v>
      </c>
      <c r="V765">
        <v>14</v>
      </c>
      <c r="X765" t="str">
        <f t="shared" si="22"/>
        <v>15 Property</v>
      </c>
      <c r="Y765" s="5">
        <f t="shared" si="23"/>
        <v>70</v>
      </c>
    </row>
    <row r="766" spans="1:25" x14ac:dyDescent="0.25">
      <c r="A766">
        <v>2024</v>
      </c>
      <c r="B766" t="s">
        <v>620</v>
      </c>
      <c r="C766" t="s">
        <v>26</v>
      </c>
      <c r="D766" t="s">
        <v>337</v>
      </c>
      <c r="E766" t="s">
        <v>116</v>
      </c>
      <c r="F766" t="s">
        <v>116</v>
      </c>
      <c r="G766">
        <v>1</v>
      </c>
      <c r="H766">
        <v>-1000</v>
      </c>
      <c r="I766" t="s">
        <v>531</v>
      </c>
      <c r="J766" t="s">
        <v>438</v>
      </c>
      <c r="K766" t="s">
        <v>438</v>
      </c>
      <c r="L766" t="s">
        <v>438</v>
      </c>
      <c r="M766" t="s">
        <v>593</v>
      </c>
      <c r="N766" t="s">
        <v>617</v>
      </c>
      <c r="O766" t="s">
        <v>412</v>
      </c>
      <c r="P766" t="s">
        <v>502</v>
      </c>
      <c r="Q766" t="s">
        <v>615</v>
      </c>
      <c r="R766" t="s">
        <v>558</v>
      </c>
      <c r="S766" t="s">
        <v>616</v>
      </c>
      <c r="T766" t="s">
        <v>563</v>
      </c>
      <c r="U766" t="s">
        <v>560</v>
      </c>
      <c r="V766">
        <v>14</v>
      </c>
      <c r="X766" t="str">
        <f t="shared" si="22"/>
        <v>15 Property</v>
      </c>
      <c r="Y766" s="5">
        <f t="shared" si="23"/>
        <v>70</v>
      </c>
    </row>
    <row r="767" spans="1:25" x14ac:dyDescent="0.25">
      <c r="A767">
        <v>2024</v>
      </c>
      <c r="B767" t="s">
        <v>620</v>
      </c>
      <c r="C767" t="s">
        <v>26</v>
      </c>
      <c r="D767" t="s">
        <v>338</v>
      </c>
      <c r="E767" t="s">
        <v>117</v>
      </c>
      <c r="F767" t="s">
        <v>117</v>
      </c>
      <c r="G767">
        <v>1</v>
      </c>
      <c r="H767">
        <v>-3600</v>
      </c>
      <c r="I767" t="s">
        <v>531</v>
      </c>
      <c r="J767" t="s">
        <v>438</v>
      </c>
      <c r="K767" t="s">
        <v>438</v>
      </c>
      <c r="L767" t="s">
        <v>438</v>
      </c>
      <c r="M767" t="s">
        <v>593</v>
      </c>
      <c r="N767" t="s">
        <v>594</v>
      </c>
      <c r="O767" t="s">
        <v>412</v>
      </c>
      <c r="P767" t="s">
        <v>502</v>
      </c>
      <c r="Q767" t="s">
        <v>615</v>
      </c>
      <c r="R767" t="s">
        <v>558</v>
      </c>
      <c r="S767" t="s">
        <v>616</v>
      </c>
      <c r="T767" t="s">
        <v>563</v>
      </c>
      <c r="U767" t="s">
        <v>560</v>
      </c>
      <c r="V767">
        <v>14</v>
      </c>
      <c r="X767" t="str">
        <f t="shared" si="22"/>
        <v>15 Property</v>
      </c>
      <c r="Y767" s="5">
        <f t="shared" si="23"/>
        <v>70</v>
      </c>
    </row>
    <row r="768" spans="1:25" x14ac:dyDescent="0.25">
      <c r="A768">
        <v>2024</v>
      </c>
      <c r="B768" t="s">
        <v>620</v>
      </c>
      <c r="C768" t="s">
        <v>26</v>
      </c>
      <c r="D768" t="s">
        <v>339</v>
      </c>
      <c r="E768" t="s">
        <v>118</v>
      </c>
      <c r="F768" t="s">
        <v>118</v>
      </c>
      <c r="G768">
        <v>1</v>
      </c>
      <c r="H768">
        <v>-6200</v>
      </c>
      <c r="I768" t="s">
        <v>531</v>
      </c>
      <c r="J768" t="s">
        <v>438</v>
      </c>
      <c r="K768" t="s">
        <v>438</v>
      </c>
      <c r="L768" t="s">
        <v>438</v>
      </c>
      <c r="M768" t="s">
        <v>593</v>
      </c>
      <c r="N768" t="s">
        <v>594</v>
      </c>
      <c r="O768" t="s">
        <v>412</v>
      </c>
      <c r="P768" t="s">
        <v>502</v>
      </c>
      <c r="Q768" t="s">
        <v>615</v>
      </c>
      <c r="R768" t="s">
        <v>558</v>
      </c>
      <c r="S768" t="s">
        <v>616</v>
      </c>
      <c r="T768" t="s">
        <v>559</v>
      </c>
      <c r="U768" t="s">
        <v>560</v>
      </c>
      <c r="V768">
        <v>14</v>
      </c>
      <c r="X768" t="str">
        <f t="shared" si="22"/>
        <v>15 Property</v>
      </c>
      <c r="Y768" s="5">
        <f t="shared" si="23"/>
        <v>70</v>
      </c>
    </row>
    <row r="769" spans="1:25" x14ac:dyDescent="0.25">
      <c r="A769">
        <v>2024</v>
      </c>
      <c r="B769" t="s">
        <v>620</v>
      </c>
      <c r="C769" t="s">
        <v>26</v>
      </c>
      <c r="D769" t="s">
        <v>340</v>
      </c>
      <c r="E769" t="s">
        <v>119</v>
      </c>
      <c r="F769" t="s">
        <v>119</v>
      </c>
      <c r="G769">
        <v>1</v>
      </c>
      <c r="H769">
        <v>-16200</v>
      </c>
      <c r="I769" t="s">
        <v>531</v>
      </c>
      <c r="J769" t="s">
        <v>438</v>
      </c>
      <c r="K769" t="s">
        <v>438</v>
      </c>
      <c r="L769" t="s">
        <v>438</v>
      </c>
      <c r="M769" t="s">
        <v>593</v>
      </c>
      <c r="N769" t="s">
        <v>594</v>
      </c>
      <c r="O769" t="s">
        <v>412</v>
      </c>
      <c r="P769" t="s">
        <v>502</v>
      </c>
      <c r="Q769" t="s">
        <v>615</v>
      </c>
      <c r="R769" t="s">
        <v>558</v>
      </c>
      <c r="S769" t="s">
        <v>616</v>
      </c>
      <c r="T769" t="s">
        <v>563</v>
      </c>
      <c r="U769" t="s">
        <v>560</v>
      </c>
      <c r="V769">
        <v>14</v>
      </c>
      <c r="X769" t="str">
        <f t="shared" si="22"/>
        <v>15 Property</v>
      </c>
      <c r="Y769" s="5">
        <f t="shared" si="23"/>
        <v>70</v>
      </c>
    </row>
    <row r="770" spans="1:25" x14ac:dyDescent="0.25">
      <c r="A770">
        <v>2024</v>
      </c>
      <c r="B770" t="s">
        <v>620</v>
      </c>
      <c r="C770" t="s">
        <v>26</v>
      </c>
      <c r="D770" t="s">
        <v>341</v>
      </c>
      <c r="E770" t="s">
        <v>120</v>
      </c>
      <c r="F770" t="s">
        <v>120</v>
      </c>
      <c r="G770">
        <v>1</v>
      </c>
      <c r="H770">
        <v>0</v>
      </c>
      <c r="I770" t="s">
        <v>531</v>
      </c>
      <c r="J770" t="s">
        <v>438</v>
      </c>
      <c r="K770" t="s">
        <v>438</v>
      </c>
      <c r="L770" t="s">
        <v>438</v>
      </c>
      <c r="M770" t="s">
        <v>593</v>
      </c>
      <c r="N770" t="s">
        <v>594</v>
      </c>
      <c r="O770" t="s">
        <v>412</v>
      </c>
      <c r="P770" t="s">
        <v>502</v>
      </c>
      <c r="Q770" t="s">
        <v>615</v>
      </c>
      <c r="R770" t="s">
        <v>558</v>
      </c>
      <c r="S770" t="s">
        <v>616</v>
      </c>
      <c r="T770" t="s">
        <v>563</v>
      </c>
      <c r="U770" t="s">
        <v>560</v>
      </c>
      <c r="V770">
        <v>14</v>
      </c>
      <c r="X770" t="str">
        <f t="shared" si="22"/>
        <v>15 Property</v>
      </c>
      <c r="Y770" s="5">
        <f t="shared" si="23"/>
        <v>70</v>
      </c>
    </row>
    <row r="771" spans="1:25" x14ac:dyDescent="0.25">
      <c r="A771">
        <v>2024</v>
      </c>
      <c r="B771" t="s">
        <v>620</v>
      </c>
      <c r="C771" t="s">
        <v>26</v>
      </c>
      <c r="D771" t="s">
        <v>342</v>
      </c>
      <c r="E771" t="s">
        <v>121</v>
      </c>
      <c r="F771" t="s">
        <v>121</v>
      </c>
      <c r="G771">
        <v>1</v>
      </c>
      <c r="H771">
        <v>0</v>
      </c>
      <c r="I771" t="s">
        <v>531</v>
      </c>
      <c r="J771" t="s">
        <v>438</v>
      </c>
      <c r="K771" t="s">
        <v>438</v>
      </c>
      <c r="L771" t="s">
        <v>438</v>
      </c>
      <c r="M771" t="s">
        <v>593</v>
      </c>
      <c r="N771" t="s">
        <v>594</v>
      </c>
      <c r="O771" t="s">
        <v>412</v>
      </c>
      <c r="P771" t="s">
        <v>502</v>
      </c>
      <c r="Q771" t="s">
        <v>615</v>
      </c>
      <c r="R771" t="s">
        <v>558</v>
      </c>
      <c r="S771" t="s">
        <v>616</v>
      </c>
      <c r="T771" t="s">
        <v>559</v>
      </c>
      <c r="U771" t="s">
        <v>560</v>
      </c>
      <c r="V771">
        <v>14</v>
      </c>
      <c r="X771" t="str">
        <f t="shared" ref="X771:X834" si="24">J771</f>
        <v>15 Property</v>
      </c>
      <c r="Y771" s="5">
        <f t="shared" ref="Y771:Y834" si="25">IF(X771=X770,Y770,Y770+1)</f>
        <v>70</v>
      </c>
    </row>
    <row r="772" spans="1:25" x14ac:dyDescent="0.25">
      <c r="A772">
        <v>2024</v>
      </c>
      <c r="B772" t="s">
        <v>620</v>
      </c>
      <c r="C772" t="s">
        <v>26</v>
      </c>
      <c r="D772" t="s">
        <v>343</v>
      </c>
      <c r="E772" t="s">
        <v>122</v>
      </c>
      <c r="F772" t="s">
        <v>122</v>
      </c>
      <c r="G772">
        <v>1</v>
      </c>
      <c r="H772">
        <v>0</v>
      </c>
      <c r="I772" t="s">
        <v>531</v>
      </c>
      <c r="J772" t="s">
        <v>438</v>
      </c>
      <c r="K772" t="s">
        <v>438</v>
      </c>
      <c r="L772" t="s">
        <v>438</v>
      </c>
      <c r="M772" t="s">
        <v>593</v>
      </c>
      <c r="N772" t="s">
        <v>594</v>
      </c>
      <c r="O772" t="s">
        <v>412</v>
      </c>
      <c r="P772" t="s">
        <v>502</v>
      </c>
      <c r="Q772" t="s">
        <v>615</v>
      </c>
      <c r="R772" t="s">
        <v>558</v>
      </c>
      <c r="S772" t="s">
        <v>616</v>
      </c>
      <c r="T772" t="s">
        <v>563</v>
      </c>
      <c r="U772" t="s">
        <v>560</v>
      </c>
      <c r="V772">
        <v>14</v>
      </c>
      <c r="X772" t="str">
        <f t="shared" si="24"/>
        <v>15 Property</v>
      </c>
      <c r="Y772" s="5">
        <f t="shared" si="25"/>
        <v>70</v>
      </c>
    </row>
    <row r="773" spans="1:25" x14ac:dyDescent="0.25">
      <c r="A773">
        <v>2024</v>
      </c>
      <c r="B773" t="s">
        <v>620</v>
      </c>
      <c r="C773" t="s">
        <v>26</v>
      </c>
      <c r="D773" t="s">
        <v>344</v>
      </c>
      <c r="E773" t="s">
        <v>123</v>
      </c>
      <c r="F773" t="s">
        <v>123</v>
      </c>
      <c r="G773">
        <v>1</v>
      </c>
      <c r="H773">
        <v>0</v>
      </c>
      <c r="I773" t="s">
        <v>531</v>
      </c>
      <c r="J773" t="s">
        <v>438</v>
      </c>
      <c r="K773" t="s">
        <v>438</v>
      </c>
      <c r="L773" t="s">
        <v>438</v>
      </c>
      <c r="M773" t="s">
        <v>593</v>
      </c>
      <c r="N773" t="s">
        <v>594</v>
      </c>
      <c r="O773" t="s">
        <v>412</v>
      </c>
      <c r="P773" t="s">
        <v>502</v>
      </c>
      <c r="Q773" t="s">
        <v>615</v>
      </c>
      <c r="R773" t="s">
        <v>558</v>
      </c>
      <c r="S773" t="s">
        <v>616</v>
      </c>
      <c r="T773" t="s">
        <v>563</v>
      </c>
      <c r="U773" t="s">
        <v>560</v>
      </c>
      <c r="V773">
        <v>14</v>
      </c>
      <c r="X773" t="str">
        <f t="shared" si="24"/>
        <v>15 Property</v>
      </c>
      <c r="Y773" s="5">
        <f t="shared" si="25"/>
        <v>70</v>
      </c>
    </row>
    <row r="774" spans="1:25" x14ac:dyDescent="0.25">
      <c r="A774">
        <v>2024</v>
      </c>
      <c r="B774" t="s">
        <v>620</v>
      </c>
      <c r="C774" t="s">
        <v>26</v>
      </c>
      <c r="D774" t="s">
        <v>345</v>
      </c>
      <c r="E774" t="s">
        <v>124</v>
      </c>
      <c r="F774" t="s">
        <v>124</v>
      </c>
      <c r="G774">
        <v>1</v>
      </c>
      <c r="H774">
        <v>-1400</v>
      </c>
      <c r="I774" t="s">
        <v>531</v>
      </c>
      <c r="J774" t="s">
        <v>438</v>
      </c>
      <c r="K774" t="s">
        <v>438</v>
      </c>
      <c r="L774" t="s">
        <v>438</v>
      </c>
      <c r="M774" t="s">
        <v>593</v>
      </c>
      <c r="N774" t="s">
        <v>617</v>
      </c>
      <c r="O774" t="s">
        <v>412</v>
      </c>
      <c r="P774" t="s">
        <v>502</v>
      </c>
      <c r="Q774" t="s">
        <v>615</v>
      </c>
      <c r="R774" t="s">
        <v>558</v>
      </c>
      <c r="S774" t="s">
        <v>616</v>
      </c>
      <c r="T774" t="s">
        <v>559</v>
      </c>
      <c r="U774" t="s">
        <v>560</v>
      </c>
      <c r="V774">
        <v>14</v>
      </c>
      <c r="X774" t="str">
        <f t="shared" si="24"/>
        <v>15 Property</v>
      </c>
      <c r="Y774" s="5">
        <f t="shared" si="25"/>
        <v>70</v>
      </c>
    </row>
    <row r="775" spans="1:25" x14ac:dyDescent="0.25">
      <c r="A775">
        <v>2024</v>
      </c>
      <c r="B775" t="s">
        <v>620</v>
      </c>
      <c r="C775" t="s">
        <v>26</v>
      </c>
      <c r="D775" t="s">
        <v>346</v>
      </c>
      <c r="E775" t="s">
        <v>125</v>
      </c>
      <c r="F775" t="s">
        <v>125</v>
      </c>
      <c r="G775">
        <v>1</v>
      </c>
      <c r="H775">
        <v>-1000</v>
      </c>
      <c r="I775" t="s">
        <v>531</v>
      </c>
      <c r="J775" t="s">
        <v>438</v>
      </c>
      <c r="K775" t="s">
        <v>438</v>
      </c>
      <c r="L775" t="s">
        <v>438</v>
      </c>
      <c r="M775" t="s">
        <v>593</v>
      </c>
      <c r="N775" t="s">
        <v>617</v>
      </c>
      <c r="O775" t="s">
        <v>412</v>
      </c>
      <c r="P775" t="s">
        <v>502</v>
      </c>
      <c r="Q775" t="s">
        <v>615</v>
      </c>
      <c r="R775" t="s">
        <v>558</v>
      </c>
      <c r="S775" t="s">
        <v>616</v>
      </c>
      <c r="T775" t="s">
        <v>559</v>
      </c>
      <c r="U775" t="s">
        <v>560</v>
      </c>
      <c r="V775">
        <v>14</v>
      </c>
      <c r="X775" t="str">
        <f t="shared" si="24"/>
        <v>15 Property</v>
      </c>
      <c r="Y775" s="5">
        <f t="shared" si="25"/>
        <v>70</v>
      </c>
    </row>
    <row r="776" spans="1:25" x14ac:dyDescent="0.25">
      <c r="A776">
        <v>2024</v>
      </c>
      <c r="B776" t="s">
        <v>620</v>
      </c>
      <c r="C776" t="s">
        <v>26</v>
      </c>
      <c r="D776" t="s">
        <v>347</v>
      </c>
      <c r="E776" t="s">
        <v>126</v>
      </c>
      <c r="F776" t="s">
        <v>126</v>
      </c>
      <c r="G776">
        <v>1</v>
      </c>
      <c r="H776">
        <v>-13200</v>
      </c>
      <c r="I776" t="s">
        <v>531</v>
      </c>
      <c r="J776" t="s">
        <v>438</v>
      </c>
      <c r="K776" t="s">
        <v>438</v>
      </c>
      <c r="L776" t="s">
        <v>438</v>
      </c>
      <c r="M776" t="s">
        <v>593</v>
      </c>
      <c r="N776" t="s">
        <v>617</v>
      </c>
      <c r="O776" t="s">
        <v>412</v>
      </c>
      <c r="P776" t="s">
        <v>502</v>
      </c>
      <c r="Q776" t="s">
        <v>615</v>
      </c>
      <c r="R776" t="s">
        <v>558</v>
      </c>
      <c r="S776" t="s">
        <v>616</v>
      </c>
      <c r="T776" t="s">
        <v>559</v>
      </c>
      <c r="U776" t="s">
        <v>560</v>
      </c>
      <c r="V776">
        <v>14</v>
      </c>
      <c r="X776" t="str">
        <f t="shared" si="24"/>
        <v>15 Property</v>
      </c>
      <c r="Y776" s="5">
        <f t="shared" si="25"/>
        <v>70</v>
      </c>
    </row>
    <row r="777" spans="1:25" x14ac:dyDescent="0.25">
      <c r="A777">
        <v>2024</v>
      </c>
      <c r="B777" t="s">
        <v>620</v>
      </c>
      <c r="C777" t="s">
        <v>26</v>
      </c>
      <c r="D777" t="s">
        <v>348</v>
      </c>
      <c r="E777" t="s">
        <v>127</v>
      </c>
      <c r="F777" t="s">
        <v>127</v>
      </c>
      <c r="G777">
        <v>1</v>
      </c>
      <c r="H777">
        <v>-22000</v>
      </c>
      <c r="I777" t="s">
        <v>531</v>
      </c>
      <c r="J777" t="s">
        <v>438</v>
      </c>
      <c r="K777" t="s">
        <v>438</v>
      </c>
      <c r="L777" t="s">
        <v>438</v>
      </c>
      <c r="M777" t="s">
        <v>593</v>
      </c>
      <c r="N777" t="s">
        <v>617</v>
      </c>
      <c r="O777" t="s">
        <v>412</v>
      </c>
      <c r="P777" t="s">
        <v>502</v>
      </c>
      <c r="Q777" t="s">
        <v>615</v>
      </c>
      <c r="R777" t="s">
        <v>558</v>
      </c>
      <c r="S777" t="s">
        <v>616</v>
      </c>
      <c r="T777" t="s">
        <v>563</v>
      </c>
      <c r="U777" t="s">
        <v>560</v>
      </c>
      <c r="V777">
        <v>14</v>
      </c>
      <c r="X777" t="str">
        <f t="shared" si="24"/>
        <v>15 Property</v>
      </c>
      <c r="Y777" s="5">
        <f t="shared" si="25"/>
        <v>70</v>
      </c>
    </row>
    <row r="778" spans="1:25" x14ac:dyDescent="0.25">
      <c r="A778">
        <v>2024</v>
      </c>
      <c r="B778" t="s">
        <v>620</v>
      </c>
      <c r="C778" t="s">
        <v>26</v>
      </c>
      <c r="D778" t="s">
        <v>349</v>
      </c>
      <c r="E778" t="s">
        <v>128</v>
      </c>
      <c r="F778" t="s">
        <v>128</v>
      </c>
      <c r="G778">
        <v>1</v>
      </c>
      <c r="H778">
        <v>-33500</v>
      </c>
      <c r="I778" t="s">
        <v>531</v>
      </c>
      <c r="J778" t="s">
        <v>438</v>
      </c>
      <c r="K778" t="s">
        <v>438</v>
      </c>
      <c r="L778" t="s">
        <v>438</v>
      </c>
      <c r="M778" t="s">
        <v>593</v>
      </c>
      <c r="N778" t="s">
        <v>617</v>
      </c>
      <c r="O778" t="s">
        <v>412</v>
      </c>
      <c r="P778" t="s">
        <v>502</v>
      </c>
      <c r="Q778" t="s">
        <v>615</v>
      </c>
      <c r="R778" t="s">
        <v>558</v>
      </c>
      <c r="S778" t="s">
        <v>616</v>
      </c>
      <c r="T778" t="s">
        <v>563</v>
      </c>
      <c r="U778" t="s">
        <v>560</v>
      </c>
      <c r="V778">
        <v>14</v>
      </c>
      <c r="X778" t="str">
        <f t="shared" si="24"/>
        <v>15 Property</v>
      </c>
      <c r="Y778" s="5">
        <f t="shared" si="25"/>
        <v>70</v>
      </c>
    </row>
    <row r="779" spans="1:25" x14ac:dyDescent="0.25">
      <c r="A779">
        <v>2024</v>
      </c>
      <c r="B779" t="s">
        <v>620</v>
      </c>
      <c r="C779" t="s">
        <v>26</v>
      </c>
      <c r="D779" t="s">
        <v>350</v>
      </c>
      <c r="E779" t="s">
        <v>129</v>
      </c>
      <c r="F779" t="s">
        <v>129</v>
      </c>
      <c r="G779">
        <v>1</v>
      </c>
      <c r="H779">
        <v>-16400</v>
      </c>
      <c r="I779" t="s">
        <v>531</v>
      </c>
      <c r="J779" t="s">
        <v>438</v>
      </c>
      <c r="K779" t="s">
        <v>438</v>
      </c>
      <c r="L779" t="s">
        <v>438</v>
      </c>
      <c r="M779" t="s">
        <v>593</v>
      </c>
      <c r="N779" t="s">
        <v>617</v>
      </c>
      <c r="O779" t="s">
        <v>412</v>
      </c>
      <c r="P779" t="s">
        <v>502</v>
      </c>
      <c r="Q779" t="s">
        <v>615</v>
      </c>
      <c r="R779" t="s">
        <v>558</v>
      </c>
      <c r="S779" t="s">
        <v>616</v>
      </c>
      <c r="T779" t="s">
        <v>563</v>
      </c>
      <c r="U779" t="s">
        <v>560</v>
      </c>
      <c r="V779">
        <v>14</v>
      </c>
      <c r="X779" t="str">
        <f t="shared" si="24"/>
        <v>15 Property</v>
      </c>
      <c r="Y779" s="5">
        <f t="shared" si="25"/>
        <v>70</v>
      </c>
    </row>
    <row r="780" spans="1:25" x14ac:dyDescent="0.25">
      <c r="A780">
        <v>2024</v>
      </c>
      <c r="B780" t="s">
        <v>620</v>
      </c>
      <c r="C780" t="s">
        <v>26</v>
      </c>
      <c r="D780" t="s">
        <v>351</v>
      </c>
      <c r="E780" t="s">
        <v>130</v>
      </c>
      <c r="F780" t="s">
        <v>130</v>
      </c>
      <c r="G780">
        <v>1</v>
      </c>
      <c r="H780">
        <v>-2200</v>
      </c>
      <c r="I780" t="s">
        <v>531</v>
      </c>
      <c r="J780" t="s">
        <v>438</v>
      </c>
      <c r="K780" t="s">
        <v>438</v>
      </c>
      <c r="L780" t="s">
        <v>438</v>
      </c>
      <c r="M780" t="s">
        <v>593</v>
      </c>
      <c r="N780" t="s">
        <v>617</v>
      </c>
      <c r="O780" t="s">
        <v>412</v>
      </c>
      <c r="P780" t="s">
        <v>502</v>
      </c>
      <c r="Q780" t="s">
        <v>615</v>
      </c>
      <c r="R780" t="s">
        <v>558</v>
      </c>
      <c r="S780" t="s">
        <v>616</v>
      </c>
      <c r="T780" t="s">
        <v>563</v>
      </c>
      <c r="U780" t="s">
        <v>560</v>
      </c>
      <c r="V780">
        <v>14</v>
      </c>
      <c r="X780" t="str">
        <f t="shared" si="24"/>
        <v>15 Property</v>
      </c>
      <c r="Y780" s="5">
        <f t="shared" si="25"/>
        <v>70</v>
      </c>
    </row>
    <row r="781" spans="1:25" x14ac:dyDescent="0.25">
      <c r="A781">
        <v>2024</v>
      </c>
      <c r="B781" t="s">
        <v>620</v>
      </c>
      <c r="C781" t="s">
        <v>26</v>
      </c>
      <c r="D781" t="s">
        <v>352</v>
      </c>
      <c r="E781" t="s">
        <v>131</v>
      </c>
      <c r="F781" t="s">
        <v>131</v>
      </c>
      <c r="G781">
        <v>1</v>
      </c>
      <c r="H781">
        <v>-3500</v>
      </c>
      <c r="I781" t="s">
        <v>531</v>
      </c>
      <c r="J781" t="s">
        <v>438</v>
      </c>
      <c r="K781" t="s">
        <v>438</v>
      </c>
      <c r="L781" t="s">
        <v>438</v>
      </c>
      <c r="M781" t="s">
        <v>593</v>
      </c>
      <c r="N781" t="s">
        <v>617</v>
      </c>
      <c r="O781" t="s">
        <v>412</v>
      </c>
      <c r="P781" t="s">
        <v>502</v>
      </c>
      <c r="Q781" t="s">
        <v>615</v>
      </c>
      <c r="R781" t="s">
        <v>558</v>
      </c>
      <c r="S781" t="s">
        <v>616</v>
      </c>
      <c r="T781" t="s">
        <v>559</v>
      </c>
      <c r="U781" t="s">
        <v>560</v>
      </c>
      <c r="V781">
        <v>14</v>
      </c>
      <c r="X781" t="str">
        <f t="shared" si="24"/>
        <v>15 Property</v>
      </c>
      <c r="Y781" s="5">
        <f t="shared" si="25"/>
        <v>70</v>
      </c>
    </row>
    <row r="782" spans="1:25" x14ac:dyDescent="0.25">
      <c r="A782">
        <v>2024</v>
      </c>
      <c r="B782" t="s">
        <v>620</v>
      </c>
      <c r="C782" t="s">
        <v>26</v>
      </c>
      <c r="D782" t="s">
        <v>353</v>
      </c>
      <c r="E782" t="s">
        <v>132</v>
      </c>
      <c r="F782" t="s">
        <v>132</v>
      </c>
      <c r="G782">
        <v>1</v>
      </c>
      <c r="H782">
        <v>-2500</v>
      </c>
      <c r="I782" t="s">
        <v>531</v>
      </c>
      <c r="J782" t="s">
        <v>438</v>
      </c>
      <c r="K782" t="s">
        <v>438</v>
      </c>
      <c r="L782" t="s">
        <v>438</v>
      </c>
      <c r="M782" t="s">
        <v>593</v>
      </c>
      <c r="N782" t="s">
        <v>617</v>
      </c>
      <c r="O782" t="s">
        <v>412</v>
      </c>
      <c r="P782" t="s">
        <v>502</v>
      </c>
      <c r="Q782" t="s">
        <v>615</v>
      </c>
      <c r="R782" t="s">
        <v>558</v>
      </c>
      <c r="S782" t="s">
        <v>616</v>
      </c>
      <c r="T782" t="s">
        <v>563</v>
      </c>
      <c r="U782" t="s">
        <v>560</v>
      </c>
      <c r="V782">
        <v>14</v>
      </c>
      <c r="X782" t="str">
        <f t="shared" si="24"/>
        <v>15 Property</v>
      </c>
      <c r="Y782" s="5">
        <f t="shared" si="25"/>
        <v>70</v>
      </c>
    </row>
    <row r="783" spans="1:25" x14ac:dyDescent="0.25">
      <c r="A783">
        <v>2024</v>
      </c>
      <c r="B783" t="s">
        <v>620</v>
      </c>
      <c r="C783" t="s">
        <v>26</v>
      </c>
      <c r="D783" t="s">
        <v>354</v>
      </c>
      <c r="E783" t="s">
        <v>133</v>
      </c>
      <c r="F783" t="s">
        <v>133</v>
      </c>
      <c r="G783">
        <v>1</v>
      </c>
      <c r="H783">
        <v>-2500</v>
      </c>
      <c r="I783" t="s">
        <v>531</v>
      </c>
      <c r="J783" t="s">
        <v>438</v>
      </c>
      <c r="K783" t="s">
        <v>438</v>
      </c>
      <c r="L783" t="s">
        <v>438</v>
      </c>
      <c r="M783" t="s">
        <v>593</v>
      </c>
      <c r="N783" t="s">
        <v>617</v>
      </c>
      <c r="O783" t="s">
        <v>412</v>
      </c>
      <c r="P783" t="s">
        <v>502</v>
      </c>
      <c r="Q783" t="s">
        <v>615</v>
      </c>
      <c r="R783" t="s">
        <v>558</v>
      </c>
      <c r="S783" t="s">
        <v>616</v>
      </c>
      <c r="T783" t="s">
        <v>563</v>
      </c>
      <c r="U783" t="s">
        <v>560</v>
      </c>
      <c r="V783">
        <v>14</v>
      </c>
      <c r="X783" t="str">
        <f t="shared" si="24"/>
        <v>15 Property</v>
      </c>
      <c r="Y783" s="5">
        <f t="shared" si="25"/>
        <v>70</v>
      </c>
    </row>
    <row r="784" spans="1:25" x14ac:dyDescent="0.25">
      <c r="A784">
        <v>2024</v>
      </c>
      <c r="B784" t="s">
        <v>620</v>
      </c>
      <c r="C784" t="s">
        <v>26</v>
      </c>
      <c r="D784" t="s">
        <v>355</v>
      </c>
      <c r="E784" t="s">
        <v>134</v>
      </c>
      <c r="F784" t="s">
        <v>134</v>
      </c>
      <c r="G784">
        <v>1</v>
      </c>
      <c r="H784">
        <v>-3800</v>
      </c>
      <c r="I784" t="s">
        <v>531</v>
      </c>
      <c r="J784" t="s">
        <v>438</v>
      </c>
      <c r="K784" t="s">
        <v>438</v>
      </c>
      <c r="L784" t="s">
        <v>438</v>
      </c>
      <c r="M784" t="s">
        <v>593</v>
      </c>
      <c r="N784" t="s">
        <v>617</v>
      </c>
      <c r="O784" t="s">
        <v>412</v>
      </c>
      <c r="P784" t="s">
        <v>502</v>
      </c>
      <c r="Q784" t="s">
        <v>615</v>
      </c>
      <c r="R784" t="s">
        <v>558</v>
      </c>
      <c r="S784" t="s">
        <v>616</v>
      </c>
      <c r="T784" t="s">
        <v>559</v>
      </c>
      <c r="U784" t="s">
        <v>560</v>
      </c>
      <c r="V784">
        <v>14</v>
      </c>
      <c r="X784" t="str">
        <f t="shared" si="24"/>
        <v>15 Property</v>
      </c>
      <c r="Y784" s="5">
        <f t="shared" si="25"/>
        <v>70</v>
      </c>
    </row>
    <row r="785" spans="1:25" x14ac:dyDescent="0.25">
      <c r="A785">
        <v>2024</v>
      </c>
      <c r="B785" t="s">
        <v>620</v>
      </c>
      <c r="C785" t="s">
        <v>26</v>
      </c>
      <c r="D785" t="s">
        <v>356</v>
      </c>
      <c r="E785" t="s">
        <v>135</v>
      </c>
      <c r="F785" t="s">
        <v>135</v>
      </c>
      <c r="G785">
        <v>1</v>
      </c>
      <c r="H785">
        <v>-1000</v>
      </c>
      <c r="I785" t="s">
        <v>531</v>
      </c>
      <c r="J785" t="s">
        <v>438</v>
      </c>
      <c r="K785" t="s">
        <v>438</v>
      </c>
      <c r="L785" t="s">
        <v>438</v>
      </c>
      <c r="M785" t="s">
        <v>593</v>
      </c>
      <c r="N785" t="s">
        <v>617</v>
      </c>
      <c r="O785" t="s">
        <v>412</v>
      </c>
      <c r="P785" t="s">
        <v>502</v>
      </c>
      <c r="Q785" t="s">
        <v>615</v>
      </c>
      <c r="R785" t="s">
        <v>558</v>
      </c>
      <c r="S785" t="s">
        <v>616</v>
      </c>
      <c r="T785" t="s">
        <v>559</v>
      </c>
      <c r="U785" t="s">
        <v>560</v>
      </c>
      <c r="V785">
        <v>14</v>
      </c>
      <c r="X785" t="str">
        <f t="shared" si="24"/>
        <v>15 Property</v>
      </c>
      <c r="Y785" s="5">
        <f t="shared" si="25"/>
        <v>70</v>
      </c>
    </row>
    <row r="786" spans="1:25" x14ac:dyDescent="0.25">
      <c r="A786">
        <v>2024</v>
      </c>
      <c r="B786" t="s">
        <v>620</v>
      </c>
      <c r="C786" t="s">
        <v>26</v>
      </c>
      <c r="D786" t="s">
        <v>357</v>
      </c>
      <c r="E786" t="s">
        <v>136</v>
      </c>
      <c r="F786" t="s">
        <v>136</v>
      </c>
      <c r="G786">
        <v>1</v>
      </c>
      <c r="H786">
        <v>-20000</v>
      </c>
      <c r="I786" t="s">
        <v>531</v>
      </c>
      <c r="J786" t="s">
        <v>438</v>
      </c>
      <c r="K786" t="s">
        <v>438</v>
      </c>
      <c r="L786" t="s">
        <v>438</v>
      </c>
      <c r="M786" t="s">
        <v>593</v>
      </c>
      <c r="N786" t="s">
        <v>617</v>
      </c>
      <c r="O786" t="s">
        <v>412</v>
      </c>
      <c r="P786" t="s">
        <v>502</v>
      </c>
      <c r="Q786" t="s">
        <v>615</v>
      </c>
      <c r="R786" t="s">
        <v>558</v>
      </c>
      <c r="S786" t="s">
        <v>616</v>
      </c>
      <c r="T786" t="s">
        <v>563</v>
      </c>
      <c r="U786" t="s">
        <v>560</v>
      </c>
      <c r="V786">
        <v>14</v>
      </c>
      <c r="X786" t="str">
        <f t="shared" si="24"/>
        <v>15 Property</v>
      </c>
      <c r="Y786" s="5">
        <f t="shared" si="25"/>
        <v>70</v>
      </c>
    </row>
    <row r="787" spans="1:25" x14ac:dyDescent="0.25">
      <c r="A787">
        <v>2024</v>
      </c>
      <c r="B787" t="s">
        <v>620</v>
      </c>
      <c r="C787" t="s">
        <v>26</v>
      </c>
      <c r="D787" t="s">
        <v>358</v>
      </c>
      <c r="E787" t="s">
        <v>359</v>
      </c>
      <c r="F787" t="s">
        <v>359</v>
      </c>
      <c r="G787">
        <v>1</v>
      </c>
      <c r="H787">
        <v>-500</v>
      </c>
      <c r="I787" t="s">
        <v>531</v>
      </c>
      <c r="J787" t="s">
        <v>438</v>
      </c>
      <c r="K787" t="s">
        <v>438</v>
      </c>
      <c r="L787" t="s">
        <v>438</v>
      </c>
      <c r="M787" t="s">
        <v>593</v>
      </c>
      <c r="N787" t="s">
        <v>617</v>
      </c>
      <c r="O787" t="s">
        <v>412</v>
      </c>
      <c r="P787" t="s">
        <v>502</v>
      </c>
      <c r="Q787" t="s">
        <v>615</v>
      </c>
      <c r="R787" t="s">
        <v>558</v>
      </c>
      <c r="S787" t="s">
        <v>616</v>
      </c>
      <c r="T787" t="s">
        <v>563</v>
      </c>
      <c r="U787" t="s">
        <v>560</v>
      </c>
      <c r="V787">
        <v>14</v>
      </c>
      <c r="X787" t="str">
        <f t="shared" si="24"/>
        <v>15 Property</v>
      </c>
      <c r="Y787" s="5">
        <f t="shared" si="25"/>
        <v>70</v>
      </c>
    </row>
    <row r="788" spans="1:25" x14ac:dyDescent="0.25">
      <c r="A788">
        <v>2024</v>
      </c>
      <c r="B788" t="s">
        <v>620</v>
      </c>
      <c r="C788" t="s">
        <v>26</v>
      </c>
      <c r="D788" t="s">
        <v>360</v>
      </c>
      <c r="E788" t="s">
        <v>137</v>
      </c>
      <c r="F788" t="s">
        <v>628</v>
      </c>
      <c r="G788">
        <v>0.88541666666666663</v>
      </c>
      <c r="H788">
        <v>-7306.95</v>
      </c>
      <c r="I788" t="s">
        <v>531</v>
      </c>
      <c r="J788" t="s">
        <v>438</v>
      </c>
      <c r="K788" t="s">
        <v>438</v>
      </c>
      <c r="L788" t="s">
        <v>438</v>
      </c>
      <c r="M788" t="s">
        <v>595</v>
      </c>
      <c r="N788" t="s">
        <v>573</v>
      </c>
      <c r="O788" t="s">
        <v>412</v>
      </c>
      <c r="P788" t="s">
        <v>502</v>
      </c>
      <c r="Q788" t="s">
        <v>615</v>
      </c>
      <c r="R788" t="s">
        <v>596</v>
      </c>
      <c r="S788" t="s">
        <v>616</v>
      </c>
      <c r="T788" t="s">
        <v>563</v>
      </c>
      <c r="U788" t="s">
        <v>560</v>
      </c>
      <c r="V788">
        <v>14</v>
      </c>
      <c r="X788" t="str">
        <f t="shared" si="24"/>
        <v>15 Property</v>
      </c>
      <c r="Y788" s="5">
        <f t="shared" si="25"/>
        <v>70</v>
      </c>
    </row>
    <row r="789" spans="1:25" x14ac:dyDescent="0.25">
      <c r="A789">
        <v>2024</v>
      </c>
      <c r="B789" t="s">
        <v>620</v>
      </c>
      <c r="C789" t="s">
        <v>26</v>
      </c>
      <c r="D789" t="s">
        <v>361</v>
      </c>
      <c r="E789" t="s">
        <v>138</v>
      </c>
      <c r="F789" t="s">
        <v>629</v>
      </c>
      <c r="G789">
        <v>0.88888888888888884</v>
      </c>
      <c r="H789">
        <v>-95515.83</v>
      </c>
      <c r="I789" t="s">
        <v>531</v>
      </c>
      <c r="J789" t="s">
        <v>438</v>
      </c>
      <c r="K789" t="s">
        <v>438</v>
      </c>
      <c r="L789" t="s">
        <v>438</v>
      </c>
      <c r="M789" t="s">
        <v>595</v>
      </c>
      <c r="N789" t="s">
        <v>573</v>
      </c>
      <c r="O789" t="s">
        <v>412</v>
      </c>
      <c r="P789" t="s">
        <v>502</v>
      </c>
      <c r="Q789" t="s">
        <v>615</v>
      </c>
      <c r="R789" t="s">
        <v>596</v>
      </c>
      <c r="S789" t="s">
        <v>575</v>
      </c>
      <c r="T789" t="s">
        <v>563</v>
      </c>
      <c r="U789" t="s">
        <v>560</v>
      </c>
      <c r="V789">
        <v>14</v>
      </c>
      <c r="X789" t="str">
        <f t="shared" si="24"/>
        <v>15 Property</v>
      </c>
      <c r="Y789" s="5">
        <f t="shared" si="25"/>
        <v>70</v>
      </c>
    </row>
    <row r="790" spans="1:25" x14ac:dyDescent="0.25">
      <c r="A790">
        <v>2024</v>
      </c>
      <c r="B790" t="s">
        <v>620</v>
      </c>
      <c r="C790" t="s">
        <v>26</v>
      </c>
      <c r="D790" t="s">
        <v>362</v>
      </c>
      <c r="E790" t="s">
        <v>139</v>
      </c>
      <c r="F790" t="s">
        <v>630</v>
      </c>
      <c r="G790">
        <v>0.89523809523809528</v>
      </c>
      <c r="H790">
        <v>-11000</v>
      </c>
      <c r="I790" t="s">
        <v>531</v>
      </c>
      <c r="J790" t="s">
        <v>438</v>
      </c>
      <c r="K790" t="s">
        <v>438</v>
      </c>
      <c r="L790" t="s">
        <v>438</v>
      </c>
      <c r="M790" t="s">
        <v>595</v>
      </c>
      <c r="N790" t="s">
        <v>573</v>
      </c>
      <c r="O790" t="s">
        <v>412</v>
      </c>
      <c r="P790" t="s">
        <v>502</v>
      </c>
      <c r="Q790" t="s">
        <v>615</v>
      </c>
      <c r="R790" t="s">
        <v>596</v>
      </c>
      <c r="S790" t="s">
        <v>616</v>
      </c>
      <c r="T790" t="s">
        <v>563</v>
      </c>
      <c r="U790" t="s">
        <v>560</v>
      </c>
      <c r="V790">
        <v>14</v>
      </c>
      <c r="X790" t="str">
        <f t="shared" si="24"/>
        <v>15 Property</v>
      </c>
      <c r="Y790" s="5">
        <f t="shared" si="25"/>
        <v>70</v>
      </c>
    </row>
    <row r="791" spans="1:25" x14ac:dyDescent="0.25">
      <c r="A791">
        <v>2024</v>
      </c>
      <c r="B791" t="s">
        <v>620</v>
      </c>
      <c r="C791" t="s">
        <v>26</v>
      </c>
      <c r="D791" t="s">
        <v>363</v>
      </c>
      <c r="E791" t="s">
        <v>140</v>
      </c>
      <c r="F791" t="s">
        <v>631</v>
      </c>
      <c r="G791">
        <v>0.90350877192982448</v>
      </c>
      <c r="H791">
        <v>-3820.62</v>
      </c>
      <c r="I791" t="s">
        <v>531</v>
      </c>
      <c r="J791" t="s">
        <v>438</v>
      </c>
      <c r="K791" t="s">
        <v>438</v>
      </c>
      <c r="L791" t="s">
        <v>438</v>
      </c>
      <c r="M791" t="s">
        <v>595</v>
      </c>
      <c r="N791" t="s">
        <v>573</v>
      </c>
      <c r="O791" t="s">
        <v>412</v>
      </c>
      <c r="P791" t="s">
        <v>502</v>
      </c>
      <c r="Q791" t="s">
        <v>615</v>
      </c>
      <c r="R791" t="s">
        <v>596</v>
      </c>
      <c r="S791" t="s">
        <v>616</v>
      </c>
      <c r="T791" t="s">
        <v>563</v>
      </c>
      <c r="U791" t="s">
        <v>560</v>
      </c>
      <c r="V791">
        <v>14</v>
      </c>
      <c r="X791" t="str">
        <f t="shared" si="24"/>
        <v>15 Property</v>
      </c>
      <c r="Y791" s="5">
        <f t="shared" si="25"/>
        <v>70</v>
      </c>
    </row>
    <row r="792" spans="1:25" x14ac:dyDescent="0.25">
      <c r="A792">
        <v>2024</v>
      </c>
      <c r="B792" t="s">
        <v>620</v>
      </c>
      <c r="C792" t="s">
        <v>26</v>
      </c>
      <c r="D792" t="s">
        <v>364</v>
      </c>
      <c r="E792" t="s">
        <v>141</v>
      </c>
      <c r="F792" t="s">
        <v>632</v>
      </c>
      <c r="G792">
        <v>0.89814814814814825</v>
      </c>
      <c r="H792">
        <v>-1000</v>
      </c>
      <c r="I792" t="s">
        <v>531</v>
      </c>
      <c r="J792" t="s">
        <v>438</v>
      </c>
      <c r="K792" t="s">
        <v>438</v>
      </c>
      <c r="L792" t="s">
        <v>438</v>
      </c>
      <c r="M792" t="s">
        <v>595</v>
      </c>
      <c r="N792" t="s">
        <v>573</v>
      </c>
      <c r="O792" t="s">
        <v>425</v>
      </c>
      <c r="P792" t="s">
        <v>473</v>
      </c>
      <c r="Q792" t="s">
        <v>615</v>
      </c>
      <c r="R792" t="s">
        <v>596</v>
      </c>
      <c r="S792" t="s">
        <v>616</v>
      </c>
      <c r="T792" t="s">
        <v>563</v>
      </c>
      <c r="U792" t="s">
        <v>560</v>
      </c>
      <c r="V792">
        <v>14</v>
      </c>
      <c r="X792" t="str">
        <f t="shared" si="24"/>
        <v>15 Property</v>
      </c>
      <c r="Y792" s="5">
        <f t="shared" si="25"/>
        <v>70</v>
      </c>
    </row>
    <row r="793" spans="1:25" x14ac:dyDescent="0.25">
      <c r="A793">
        <v>2024</v>
      </c>
      <c r="B793" t="s">
        <v>620</v>
      </c>
      <c r="C793" t="s">
        <v>26</v>
      </c>
      <c r="D793" t="s">
        <v>365</v>
      </c>
      <c r="E793" t="s">
        <v>497</v>
      </c>
      <c r="F793" t="s">
        <v>366</v>
      </c>
      <c r="G793">
        <v>0.9281650071123756</v>
      </c>
      <c r="H793">
        <v>-15000</v>
      </c>
      <c r="I793" t="s">
        <v>531</v>
      </c>
      <c r="J793" t="s">
        <v>438</v>
      </c>
      <c r="K793" t="s">
        <v>438</v>
      </c>
      <c r="L793" t="s">
        <v>438</v>
      </c>
      <c r="M793" t="s">
        <v>595</v>
      </c>
      <c r="N793" t="s">
        <v>573</v>
      </c>
      <c r="O793" t="s">
        <v>412</v>
      </c>
      <c r="P793" t="s">
        <v>502</v>
      </c>
      <c r="Q793" t="s">
        <v>615</v>
      </c>
      <c r="R793" t="s">
        <v>596</v>
      </c>
      <c r="S793" t="s">
        <v>575</v>
      </c>
      <c r="T793" t="s">
        <v>563</v>
      </c>
      <c r="U793" t="s">
        <v>560</v>
      </c>
      <c r="V793">
        <v>14</v>
      </c>
      <c r="X793" t="str">
        <f t="shared" si="24"/>
        <v>15 Property</v>
      </c>
      <c r="Y793" s="5">
        <f t="shared" si="25"/>
        <v>70</v>
      </c>
    </row>
    <row r="794" spans="1:25" x14ac:dyDescent="0.25">
      <c r="A794">
        <v>2024</v>
      </c>
      <c r="B794" t="s">
        <v>620</v>
      </c>
      <c r="C794" t="s">
        <v>26</v>
      </c>
      <c r="D794" t="s">
        <v>367</v>
      </c>
      <c r="E794" t="s">
        <v>81</v>
      </c>
      <c r="F794" t="s">
        <v>81</v>
      </c>
      <c r="G794">
        <v>1</v>
      </c>
      <c r="H794">
        <v>-20000</v>
      </c>
      <c r="I794" t="s">
        <v>531</v>
      </c>
      <c r="J794" t="s">
        <v>435</v>
      </c>
      <c r="K794" t="s">
        <v>435</v>
      </c>
      <c r="L794" t="s">
        <v>435</v>
      </c>
      <c r="M794" t="s">
        <v>435</v>
      </c>
      <c r="N794" t="s">
        <v>589</v>
      </c>
      <c r="O794" t="s">
        <v>412</v>
      </c>
      <c r="P794" t="s">
        <v>502</v>
      </c>
      <c r="Q794" t="s">
        <v>615</v>
      </c>
      <c r="R794" t="s">
        <v>558</v>
      </c>
      <c r="S794" t="s">
        <v>616</v>
      </c>
      <c r="T794" t="s">
        <v>563</v>
      </c>
      <c r="U794" t="s">
        <v>560</v>
      </c>
      <c r="V794">
        <v>15</v>
      </c>
      <c r="X794" t="str">
        <f t="shared" si="24"/>
        <v>16 Finance</v>
      </c>
      <c r="Y794" s="5">
        <f t="shared" si="25"/>
        <v>71</v>
      </c>
    </row>
    <row r="795" spans="1:25" x14ac:dyDescent="0.25">
      <c r="A795">
        <v>2024</v>
      </c>
      <c r="B795" t="s">
        <v>620</v>
      </c>
      <c r="C795" t="s">
        <v>26</v>
      </c>
      <c r="D795" t="s">
        <v>368</v>
      </c>
      <c r="E795" t="s">
        <v>82</v>
      </c>
      <c r="F795" t="s">
        <v>82</v>
      </c>
      <c r="G795">
        <v>1</v>
      </c>
      <c r="H795">
        <v>-38000</v>
      </c>
      <c r="I795" t="s">
        <v>531</v>
      </c>
      <c r="J795" t="s">
        <v>435</v>
      </c>
      <c r="K795" t="s">
        <v>435</v>
      </c>
      <c r="L795" t="s">
        <v>435</v>
      </c>
      <c r="M795" t="s">
        <v>435</v>
      </c>
      <c r="N795" t="s">
        <v>589</v>
      </c>
      <c r="O795" t="s">
        <v>412</v>
      </c>
      <c r="P795" t="s">
        <v>502</v>
      </c>
      <c r="Q795" t="s">
        <v>615</v>
      </c>
      <c r="R795" t="s">
        <v>558</v>
      </c>
      <c r="S795" t="s">
        <v>616</v>
      </c>
      <c r="T795" t="s">
        <v>559</v>
      </c>
      <c r="U795" t="s">
        <v>560</v>
      </c>
      <c r="V795">
        <v>15</v>
      </c>
      <c r="X795" t="str">
        <f t="shared" si="24"/>
        <v>16 Finance</v>
      </c>
      <c r="Y795" s="5">
        <f t="shared" si="25"/>
        <v>71</v>
      </c>
    </row>
    <row r="796" spans="1:25" x14ac:dyDescent="0.25">
      <c r="A796">
        <v>2024</v>
      </c>
      <c r="B796" t="s">
        <v>620</v>
      </c>
      <c r="C796" t="s">
        <v>26</v>
      </c>
      <c r="D796" t="s">
        <v>369</v>
      </c>
      <c r="E796" t="s">
        <v>83</v>
      </c>
      <c r="F796" t="s">
        <v>83</v>
      </c>
      <c r="G796">
        <v>1</v>
      </c>
      <c r="H796">
        <v>-33000</v>
      </c>
      <c r="I796" t="s">
        <v>531</v>
      </c>
      <c r="J796" t="s">
        <v>435</v>
      </c>
      <c r="K796" t="s">
        <v>435</v>
      </c>
      <c r="L796" t="s">
        <v>435</v>
      </c>
      <c r="M796" t="s">
        <v>435</v>
      </c>
      <c r="N796" t="s">
        <v>589</v>
      </c>
      <c r="O796" t="s">
        <v>412</v>
      </c>
      <c r="P796" t="s">
        <v>502</v>
      </c>
      <c r="Q796" t="s">
        <v>615</v>
      </c>
      <c r="R796" t="s">
        <v>558</v>
      </c>
      <c r="S796" t="s">
        <v>616</v>
      </c>
      <c r="T796" t="s">
        <v>563</v>
      </c>
      <c r="U796" t="s">
        <v>560</v>
      </c>
      <c r="V796">
        <v>15</v>
      </c>
      <c r="X796" t="str">
        <f t="shared" si="24"/>
        <v>16 Finance</v>
      </c>
      <c r="Y796" s="5">
        <f t="shared" si="25"/>
        <v>71</v>
      </c>
    </row>
    <row r="797" spans="1:25" x14ac:dyDescent="0.25">
      <c r="A797">
        <v>2024</v>
      </c>
      <c r="B797" t="s">
        <v>620</v>
      </c>
      <c r="C797" t="s">
        <v>26</v>
      </c>
      <c r="D797" t="s">
        <v>370</v>
      </c>
      <c r="E797" t="s">
        <v>498</v>
      </c>
      <c r="F797" t="s">
        <v>464</v>
      </c>
      <c r="G797">
        <v>0.9885057471264368</v>
      </c>
      <c r="H797">
        <v>-2000</v>
      </c>
      <c r="I797" t="s">
        <v>531</v>
      </c>
      <c r="J797" t="s">
        <v>435</v>
      </c>
      <c r="K797" t="s">
        <v>435</v>
      </c>
      <c r="L797" t="s">
        <v>435</v>
      </c>
      <c r="M797" t="s">
        <v>435</v>
      </c>
      <c r="N797" t="s">
        <v>589</v>
      </c>
      <c r="O797" t="s">
        <v>412</v>
      </c>
      <c r="P797" t="s">
        <v>502</v>
      </c>
      <c r="Q797" t="s">
        <v>615</v>
      </c>
      <c r="R797" t="s">
        <v>558</v>
      </c>
      <c r="S797" t="s">
        <v>616</v>
      </c>
      <c r="T797" t="s">
        <v>559</v>
      </c>
      <c r="U797" t="s">
        <v>560</v>
      </c>
      <c r="V797">
        <v>15</v>
      </c>
      <c r="X797" t="str">
        <f t="shared" si="24"/>
        <v>16 Finance</v>
      </c>
      <c r="Y797" s="5">
        <f t="shared" si="25"/>
        <v>71</v>
      </c>
    </row>
    <row r="798" spans="1:25" x14ac:dyDescent="0.25">
      <c r="A798">
        <v>2024</v>
      </c>
      <c r="B798" t="s">
        <v>620</v>
      </c>
      <c r="C798" t="s">
        <v>26</v>
      </c>
      <c r="D798" t="s">
        <v>371</v>
      </c>
      <c r="E798" t="s">
        <v>84</v>
      </c>
      <c r="F798" t="s">
        <v>84</v>
      </c>
      <c r="G798">
        <v>1</v>
      </c>
      <c r="H798">
        <v>-1000</v>
      </c>
      <c r="I798" t="s">
        <v>531</v>
      </c>
      <c r="J798" t="s">
        <v>435</v>
      </c>
      <c r="K798" t="s">
        <v>435</v>
      </c>
      <c r="L798" t="s">
        <v>435</v>
      </c>
      <c r="M798" t="s">
        <v>435</v>
      </c>
      <c r="N798" t="s">
        <v>589</v>
      </c>
      <c r="O798" t="s">
        <v>412</v>
      </c>
      <c r="P798" t="s">
        <v>502</v>
      </c>
      <c r="Q798" t="s">
        <v>615</v>
      </c>
      <c r="R798" t="s">
        <v>558</v>
      </c>
      <c r="S798" t="s">
        <v>616</v>
      </c>
      <c r="T798" t="s">
        <v>559</v>
      </c>
      <c r="U798" t="s">
        <v>560</v>
      </c>
      <c r="V798">
        <v>15</v>
      </c>
      <c r="X798" t="str">
        <f t="shared" si="24"/>
        <v>16 Finance</v>
      </c>
      <c r="Y798" s="5">
        <f t="shared" si="25"/>
        <v>71</v>
      </c>
    </row>
    <row r="799" spans="1:25" x14ac:dyDescent="0.25">
      <c r="A799">
        <v>2024</v>
      </c>
      <c r="B799" t="s">
        <v>620</v>
      </c>
      <c r="C799" t="s">
        <v>26</v>
      </c>
      <c r="D799" t="s">
        <v>372</v>
      </c>
      <c r="E799" t="s">
        <v>85</v>
      </c>
      <c r="F799" t="s">
        <v>85</v>
      </c>
      <c r="G799">
        <v>1</v>
      </c>
      <c r="H799">
        <v>-6000</v>
      </c>
      <c r="I799" t="s">
        <v>531</v>
      </c>
      <c r="J799" t="s">
        <v>435</v>
      </c>
      <c r="K799" t="s">
        <v>435</v>
      </c>
      <c r="L799" t="s">
        <v>435</v>
      </c>
      <c r="M799" t="s">
        <v>435</v>
      </c>
      <c r="N799" t="s">
        <v>589</v>
      </c>
      <c r="O799" t="s">
        <v>412</v>
      </c>
      <c r="P799" t="s">
        <v>502</v>
      </c>
      <c r="Q799" t="s">
        <v>615</v>
      </c>
      <c r="R799" t="s">
        <v>558</v>
      </c>
      <c r="S799" t="s">
        <v>616</v>
      </c>
      <c r="T799" t="s">
        <v>559</v>
      </c>
      <c r="U799" t="s">
        <v>560</v>
      </c>
      <c r="V799">
        <v>15</v>
      </c>
      <c r="X799" t="str">
        <f t="shared" si="24"/>
        <v>16 Finance</v>
      </c>
      <c r="Y799" s="5">
        <f t="shared" si="25"/>
        <v>71</v>
      </c>
    </row>
    <row r="800" spans="1:25" x14ac:dyDescent="0.25">
      <c r="A800">
        <v>2024</v>
      </c>
      <c r="B800" t="s">
        <v>620</v>
      </c>
      <c r="C800" t="s">
        <v>26</v>
      </c>
      <c r="D800" t="s">
        <v>373</v>
      </c>
      <c r="E800" t="s">
        <v>86</v>
      </c>
      <c r="F800" t="s">
        <v>86</v>
      </c>
      <c r="G800">
        <v>1</v>
      </c>
      <c r="H800">
        <v>-250</v>
      </c>
      <c r="I800" t="s">
        <v>531</v>
      </c>
      <c r="J800" t="s">
        <v>435</v>
      </c>
      <c r="K800" t="s">
        <v>435</v>
      </c>
      <c r="L800" t="s">
        <v>435</v>
      </c>
      <c r="M800" t="s">
        <v>435</v>
      </c>
      <c r="N800" t="s">
        <v>589</v>
      </c>
      <c r="O800" t="s">
        <v>412</v>
      </c>
      <c r="P800" t="s">
        <v>502</v>
      </c>
      <c r="Q800" t="s">
        <v>615</v>
      </c>
      <c r="R800" t="s">
        <v>558</v>
      </c>
      <c r="S800" t="s">
        <v>616</v>
      </c>
      <c r="T800" t="s">
        <v>559</v>
      </c>
      <c r="U800" t="s">
        <v>560</v>
      </c>
      <c r="V800">
        <v>15</v>
      </c>
      <c r="X800" t="str">
        <f t="shared" si="24"/>
        <v>16 Finance</v>
      </c>
      <c r="Y800" s="5">
        <f t="shared" si="25"/>
        <v>71</v>
      </c>
    </row>
    <row r="801" spans="1:25" x14ac:dyDescent="0.25">
      <c r="A801">
        <v>2024</v>
      </c>
      <c r="B801" t="s">
        <v>620</v>
      </c>
      <c r="C801" t="s">
        <v>26</v>
      </c>
      <c r="D801" t="s">
        <v>374</v>
      </c>
      <c r="E801" t="s">
        <v>87</v>
      </c>
      <c r="F801" t="s">
        <v>87</v>
      </c>
      <c r="G801">
        <v>1</v>
      </c>
      <c r="H801">
        <v>-5000</v>
      </c>
      <c r="I801" t="s">
        <v>531</v>
      </c>
      <c r="J801" t="s">
        <v>435</v>
      </c>
      <c r="K801" t="s">
        <v>435</v>
      </c>
      <c r="L801" t="s">
        <v>435</v>
      </c>
      <c r="M801" t="s">
        <v>435</v>
      </c>
      <c r="N801" t="s">
        <v>589</v>
      </c>
      <c r="O801" t="s">
        <v>412</v>
      </c>
      <c r="P801" t="s">
        <v>502</v>
      </c>
      <c r="Q801" t="s">
        <v>615</v>
      </c>
      <c r="R801" t="s">
        <v>558</v>
      </c>
      <c r="S801" t="s">
        <v>616</v>
      </c>
      <c r="T801" t="s">
        <v>559</v>
      </c>
      <c r="U801" t="s">
        <v>560</v>
      </c>
      <c r="V801">
        <v>15</v>
      </c>
      <c r="X801" t="str">
        <f t="shared" si="24"/>
        <v>16 Finance</v>
      </c>
      <c r="Y801" s="5">
        <f t="shared" si="25"/>
        <v>71</v>
      </c>
    </row>
    <row r="802" spans="1:25" x14ac:dyDescent="0.25">
      <c r="A802">
        <v>2024</v>
      </c>
      <c r="B802" t="s">
        <v>620</v>
      </c>
      <c r="C802" t="s">
        <v>26</v>
      </c>
      <c r="D802" t="s">
        <v>375</v>
      </c>
      <c r="E802" t="s">
        <v>88</v>
      </c>
      <c r="F802" t="s">
        <v>88</v>
      </c>
      <c r="G802">
        <v>1</v>
      </c>
      <c r="H802">
        <v>-200</v>
      </c>
      <c r="I802" t="s">
        <v>531</v>
      </c>
      <c r="J802" t="s">
        <v>435</v>
      </c>
      <c r="K802" t="s">
        <v>435</v>
      </c>
      <c r="L802" t="s">
        <v>435</v>
      </c>
      <c r="M802" t="s">
        <v>435</v>
      </c>
      <c r="N802" t="s">
        <v>589</v>
      </c>
      <c r="O802" t="s">
        <v>412</v>
      </c>
      <c r="P802" t="s">
        <v>502</v>
      </c>
      <c r="Q802" t="s">
        <v>615</v>
      </c>
      <c r="R802" t="s">
        <v>558</v>
      </c>
      <c r="S802" t="s">
        <v>616</v>
      </c>
      <c r="T802" t="s">
        <v>559</v>
      </c>
      <c r="U802" t="s">
        <v>560</v>
      </c>
      <c r="V802">
        <v>15</v>
      </c>
      <c r="X802" t="str">
        <f t="shared" si="24"/>
        <v>16 Finance</v>
      </c>
      <c r="Y802" s="5">
        <f t="shared" si="25"/>
        <v>71</v>
      </c>
    </row>
    <row r="803" spans="1:25" x14ac:dyDescent="0.25">
      <c r="A803">
        <v>2024</v>
      </c>
      <c r="B803" t="s">
        <v>620</v>
      </c>
      <c r="C803" t="s">
        <v>26</v>
      </c>
      <c r="D803" t="s">
        <v>376</v>
      </c>
      <c r="E803" t="s">
        <v>50</v>
      </c>
      <c r="F803" t="s">
        <v>50</v>
      </c>
      <c r="G803">
        <v>1</v>
      </c>
      <c r="H803">
        <v>-1925</v>
      </c>
      <c r="I803" t="s">
        <v>531</v>
      </c>
      <c r="J803" t="s">
        <v>430</v>
      </c>
      <c r="K803" t="s">
        <v>430</v>
      </c>
      <c r="L803" t="s">
        <v>430</v>
      </c>
      <c r="M803" t="s">
        <v>430</v>
      </c>
      <c r="N803" t="s">
        <v>578</v>
      </c>
      <c r="O803" t="s">
        <v>412</v>
      </c>
      <c r="P803" t="s">
        <v>502</v>
      </c>
      <c r="Q803" t="s">
        <v>615</v>
      </c>
      <c r="R803" t="s">
        <v>558</v>
      </c>
      <c r="S803" t="s">
        <v>616</v>
      </c>
      <c r="T803" t="s">
        <v>563</v>
      </c>
      <c r="U803" t="s">
        <v>560</v>
      </c>
      <c r="V803">
        <v>16</v>
      </c>
      <c r="X803" t="str">
        <f t="shared" si="24"/>
        <v>17 Archives</v>
      </c>
      <c r="Y803" s="5">
        <f t="shared" si="25"/>
        <v>72</v>
      </c>
    </row>
    <row r="804" spans="1:25" x14ac:dyDescent="0.25">
      <c r="A804">
        <v>2024</v>
      </c>
      <c r="B804" t="s">
        <v>620</v>
      </c>
      <c r="C804" t="s">
        <v>26</v>
      </c>
      <c r="D804" t="s">
        <v>377</v>
      </c>
      <c r="E804" t="s">
        <v>51</v>
      </c>
      <c r="F804" t="s">
        <v>51</v>
      </c>
      <c r="G804">
        <v>1</v>
      </c>
      <c r="H804">
        <v>-750</v>
      </c>
      <c r="I804" t="s">
        <v>531</v>
      </c>
      <c r="J804" t="s">
        <v>430</v>
      </c>
      <c r="K804" t="s">
        <v>430</v>
      </c>
      <c r="L804" t="s">
        <v>430</v>
      </c>
      <c r="M804" t="s">
        <v>430</v>
      </c>
      <c r="N804" t="s">
        <v>578</v>
      </c>
      <c r="O804" t="s">
        <v>425</v>
      </c>
      <c r="P804" t="s">
        <v>473</v>
      </c>
      <c r="Q804" t="s">
        <v>615</v>
      </c>
      <c r="R804" t="s">
        <v>558</v>
      </c>
      <c r="S804" t="s">
        <v>616</v>
      </c>
      <c r="T804" t="s">
        <v>563</v>
      </c>
      <c r="U804" t="s">
        <v>560</v>
      </c>
      <c r="V804">
        <v>16</v>
      </c>
      <c r="X804" t="str">
        <f t="shared" si="24"/>
        <v>17 Archives</v>
      </c>
      <c r="Y804" s="5">
        <f t="shared" si="25"/>
        <v>72</v>
      </c>
    </row>
    <row r="805" spans="1:25" x14ac:dyDescent="0.25">
      <c r="A805">
        <v>2024</v>
      </c>
      <c r="B805" t="s">
        <v>620</v>
      </c>
      <c r="C805" t="s">
        <v>26</v>
      </c>
      <c r="D805" t="s">
        <v>378</v>
      </c>
      <c r="E805" t="s">
        <v>52</v>
      </c>
      <c r="F805" t="s">
        <v>52</v>
      </c>
      <c r="G805">
        <v>1</v>
      </c>
      <c r="H805">
        <v>-650</v>
      </c>
      <c r="I805" t="s">
        <v>531</v>
      </c>
      <c r="J805" t="s">
        <v>430</v>
      </c>
      <c r="K805" t="s">
        <v>430</v>
      </c>
      <c r="L805" t="s">
        <v>430</v>
      </c>
      <c r="M805" t="s">
        <v>430</v>
      </c>
      <c r="N805" t="s">
        <v>578</v>
      </c>
      <c r="O805" t="s">
        <v>412</v>
      </c>
      <c r="P805" t="s">
        <v>502</v>
      </c>
      <c r="Q805" t="s">
        <v>615</v>
      </c>
      <c r="R805" t="s">
        <v>558</v>
      </c>
      <c r="S805" t="s">
        <v>616</v>
      </c>
      <c r="T805" t="s">
        <v>563</v>
      </c>
      <c r="U805" t="s">
        <v>560</v>
      </c>
      <c r="V805">
        <v>16</v>
      </c>
      <c r="X805" t="str">
        <f t="shared" si="24"/>
        <v>17 Archives</v>
      </c>
      <c r="Y805" s="5">
        <f t="shared" si="25"/>
        <v>72</v>
      </c>
    </row>
    <row r="806" spans="1:25" x14ac:dyDescent="0.25">
      <c r="A806">
        <v>2024</v>
      </c>
      <c r="B806" t="s">
        <v>620</v>
      </c>
      <c r="C806" t="s">
        <v>26</v>
      </c>
      <c r="D806" t="s">
        <v>379</v>
      </c>
      <c r="E806" t="s">
        <v>27</v>
      </c>
      <c r="F806" t="s">
        <v>27</v>
      </c>
      <c r="G806">
        <v>1</v>
      </c>
      <c r="H806">
        <v>-3500</v>
      </c>
      <c r="I806" t="s">
        <v>531</v>
      </c>
      <c r="J806" t="s">
        <v>428</v>
      </c>
      <c r="K806" t="s">
        <v>428</v>
      </c>
      <c r="L806" t="s">
        <v>428</v>
      </c>
      <c r="M806" t="s">
        <v>571</v>
      </c>
      <c r="N806" t="s">
        <v>572</v>
      </c>
      <c r="O806" t="s">
        <v>412</v>
      </c>
      <c r="P806" t="s">
        <v>502</v>
      </c>
      <c r="Q806" t="s">
        <v>615</v>
      </c>
      <c r="R806" t="s">
        <v>558</v>
      </c>
      <c r="S806" t="s">
        <v>616</v>
      </c>
      <c r="T806" t="s">
        <v>559</v>
      </c>
      <c r="U806" t="s">
        <v>560</v>
      </c>
      <c r="V806">
        <v>17</v>
      </c>
      <c r="X806" t="str">
        <f t="shared" si="24"/>
        <v>18 Administration</v>
      </c>
      <c r="Y806" s="5">
        <f t="shared" si="25"/>
        <v>73</v>
      </c>
    </row>
    <row r="807" spans="1:25" x14ac:dyDescent="0.25">
      <c r="A807">
        <v>2024</v>
      </c>
      <c r="B807" t="s">
        <v>620</v>
      </c>
      <c r="C807" t="s">
        <v>26</v>
      </c>
      <c r="D807" t="s">
        <v>380</v>
      </c>
      <c r="E807" t="s">
        <v>499</v>
      </c>
      <c r="F807" t="s">
        <v>458</v>
      </c>
      <c r="G807">
        <v>0.84615384615384615</v>
      </c>
      <c r="H807">
        <v>0</v>
      </c>
      <c r="I807" t="s">
        <v>531</v>
      </c>
      <c r="J807" t="s">
        <v>428</v>
      </c>
      <c r="K807" t="s">
        <v>428</v>
      </c>
      <c r="L807" t="s">
        <v>428</v>
      </c>
      <c r="M807" t="s">
        <v>571</v>
      </c>
      <c r="N807" t="s">
        <v>573</v>
      </c>
      <c r="O807" t="s">
        <v>412</v>
      </c>
      <c r="P807" t="s">
        <v>473</v>
      </c>
      <c r="Q807" t="s">
        <v>615</v>
      </c>
      <c r="R807" t="s">
        <v>574</v>
      </c>
      <c r="S807" t="s">
        <v>575</v>
      </c>
      <c r="T807" t="s">
        <v>563</v>
      </c>
      <c r="U807" t="s">
        <v>560</v>
      </c>
      <c r="V807">
        <v>17</v>
      </c>
      <c r="X807" t="str">
        <f t="shared" si="24"/>
        <v>18 Administration</v>
      </c>
      <c r="Y807" s="5">
        <f t="shared" si="25"/>
        <v>73</v>
      </c>
    </row>
    <row r="808" spans="1:25" x14ac:dyDescent="0.25">
      <c r="A808">
        <v>2024</v>
      </c>
      <c r="B808" t="s">
        <v>620</v>
      </c>
      <c r="C808" t="s">
        <v>26</v>
      </c>
      <c r="D808" t="s">
        <v>381</v>
      </c>
      <c r="E808" t="s">
        <v>28</v>
      </c>
      <c r="F808" t="s">
        <v>28</v>
      </c>
      <c r="G808">
        <v>1</v>
      </c>
      <c r="H808">
        <v>-750</v>
      </c>
      <c r="I808" t="s">
        <v>531</v>
      </c>
      <c r="J808" t="s">
        <v>428</v>
      </c>
      <c r="K808" t="s">
        <v>428</v>
      </c>
      <c r="L808" t="s">
        <v>428</v>
      </c>
      <c r="M808" t="s">
        <v>571</v>
      </c>
      <c r="N808" t="s">
        <v>572</v>
      </c>
      <c r="O808" t="s">
        <v>412</v>
      </c>
      <c r="P808" t="s">
        <v>502</v>
      </c>
      <c r="Q808" t="s">
        <v>615</v>
      </c>
      <c r="R808" t="s">
        <v>558</v>
      </c>
      <c r="S808" t="s">
        <v>616</v>
      </c>
      <c r="T808" t="s">
        <v>563</v>
      </c>
      <c r="U808" t="s">
        <v>560</v>
      </c>
      <c r="V808">
        <v>17</v>
      </c>
      <c r="X808" t="str">
        <f t="shared" si="24"/>
        <v>18 Administration</v>
      </c>
      <c r="Y808" s="5">
        <f t="shared" si="25"/>
        <v>73</v>
      </c>
    </row>
    <row r="809" spans="1:25" x14ac:dyDescent="0.25">
      <c r="A809">
        <v>2024</v>
      </c>
      <c r="B809" t="s">
        <v>620</v>
      </c>
      <c r="C809" t="s">
        <v>26</v>
      </c>
      <c r="D809" t="s">
        <v>382</v>
      </c>
      <c r="E809" t="s">
        <v>29</v>
      </c>
      <c r="F809" t="s">
        <v>29</v>
      </c>
      <c r="G809">
        <v>1</v>
      </c>
      <c r="H809">
        <v>-18000</v>
      </c>
      <c r="I809" t="s">
        <v>531</v>
      </c>
      <c r="J809" t="s">
        <v>428</v>
      </c>
      <c r="K809" t="s">
        <v>428</v>
      </c>
      <c r="L809" t="s">
        <v>428</v>
      </c>
      <c r="M809" t="s">
        <v>571</v>
      </c>
      <c r="N809" t="s">
        <v>572</v>
      </c>
      <c r="O809" t="s">
        <v>412</v>
      </c>
      <c r="P809" t="s">
        <v>502</v>
      </c>
      <c r="Q809" t="s">
        <v>615</v>
      </c>
      <c r="R809" t="s">
        <v>558</v>
      </c>
      <c r="S809" t="s">
        <v>616</v>
      </c>
      <c r="T809" t="s">
        <v>563</v>
      </c>
      <c r="U809" t="s">
        <v>560</v>
      </c>
      <c r="V809">
        <v>17</v>
      </c>
      <c r="X809" t="str">
        <f t="shared" si="24"/>
        <v>18 Administration</v>
      </c>
      <c r="Y809" s="5">
        <f t="shared" si="25"/>
        <v>73</v>
      </c>
    </row>
    <row r="810" spans="1:25" x14ac:dyDescent="0.25">
      <c r="A810">
        <v>2024</v>
      </c>
      <c r="B810" t="s">
        <v>620</v>
      </c>
      <c r="C810" t="s">
        <v>26</v>
      </c>
      <c r="D810" t="s">
        <v>383</v>
      </c>
      <c r="E810" t="s">
        <v>30</v>
      </c>
      <c r="F810" t="s">
        <v>30</v>
      </c>
      <c r="G810">
        <v>1</v>
      </c>
      <c r="H810">
        <v>-4000</v>
      </c>
      <c r="I810" t="s">
        <v>531</v>
      </c>
      <c r="J810" t="s">
        <v>428</v>
      </c>
      <c r="K810" t="s">
        <v>428</v>
      </c>
      <c r="L810" t="s">
        <v>428</v>
      </c>
      <c r="M810" t="s">
        <v>571</v>
      </c>
      <c r="N810" t="s">
        <v>572</v>
      </c>
      <c r="O810" t="s">
        <v>412</v>
      </c>
      <c r="P810" t="s">
        <v>502</v>
      </c>
      <c r="Q810" t="s">
        <v>615</v>
      </c>
      <c r="R810" t="s">
        <v>558</v>
      </c>
      <c r="S810" t="s">
        <v>616</v>
      </c>
      <c r="T810" t="s">
        <v>563</v>
      </c>
      <c r="U810" t="s">
        <v>560</v>
      </c>
      <c r="V810">
        <v>17</v>
      </c>
      <c r="X810" t="str">
        <f t="shared" si="24"/>
        <v>18 Administration</v>
      </c>
      <c r="Y810" s="5">
        <f t="shared" si="25"/>
        <v>73</v>
      </c>
    </row>
    <row r="811" spans="1:25" x14ac:dyDescent="0.25">
      <c r="A811">
        <v>2024</v>
      </c>
      <c r="B811" t="s">
        <v>620</v>
      </c>
      <c r="C811" t="s">
        <v>26</v>
      </c>
      <c r="D811" t="s">
        <v>384</v>
      </c>
      <c r="E811" t="s">
        <v>31</v>
      </c>
      <c r="F811" t="s">
        <v>31</v>
      </c>
      <c r="G811">
        <v>1</v>
      </c>
      <c r="H811">
        <v>-3000</v>
      </c>
      <c r="I811" t="s">
        <v>531</v>
      </c>
      <c r="J811" t="s">
        <v>428</v>
      </c>
      <c r="K811" t="s">
        <v>428</v>
      </c>
      <c r="L811" t="s">
        <v>428</v>
      </c>
      <c r="M811" t="s">
        <v>571</v>
      </c>
      <c r="N811" t="s">
        <v>572</v>
      </c>
      <c r="O811" t="s">
        <v>412</v>
      </c>
      <c r="P811" t="s">
        <v>502</v>
      </c>
      <c r="Q811" t="s">
        <v>615</v>
      </c>
      <c r="R811" t="s">
        <v>558</v>
      </c>
      <c r="S811" t="s">
        <v>616</v>
      </c>
      <c r="T811" t="s">
        <v>563</v>
      </c>
      <c r="U811" t="s">
        <v>560</v>
      </c>
      <c r="V811">
        <v>17</v>
      </c>
      <c r="X811" t="str">
        <f t="shared" si="24"/>
        <v>18 Administration</v>
      </c>
      <c r="Y811" s="5">
        <f t="shared" si="25"/>
        <v>73</v>
      </c>
    </row>
    <row r="812" spans="1:25" x14ac:dyDescent="0.25">
      <c r="A812">
        <v>2024</v>
      </c>
      <c r="B812" t="s">
        <v>620</v>
      </c>
      <c r="C812" t="s">
        <v>26</v>
      </c>
      <c r="D812" t="s">
        <v>385</v>
      </c>
      <c r="E812" t="s">
        <v>32</v>
      </c>
      <c r="F812" t="s">
        <v>32</v>
      </c>
      <c r="G812">
        <v>1</v>
      </c>
      <c r="H812">
        <v>-1500</v>
      </c>
      <c r="I812" t="s">
        <v>531</v>
      </c>
      <c r="J812" t="s">
        <v>428</v>
      </c>
      <c r="K812" t="s">
        <v>428</v>
      </c>
      <c r="L812" t="s">
        <v>428</v>
      </c>
      <c r="M812" t="s">
        <v>571</v>
      </c>
      <c r="N812" t="s">
        <v>572</v>
      </c>
      <c r="O812" t="s">
        <v>412</v>
      </c>
      <c r="P812" t="s">
        <v>502</v>
      </c>
      <c r="Q812" t="s">
        <v>615</v>
      </c>
      <c r="R812" t="s">
        <v>558</v>
      </c>
      <c r="S812" t="s">
        <v>616</v>
      </c>
      <c r="T812" t="s">
        <v>563</v>
      </c>
      <c r="U812" t="s">
        <v>560</v>
      </c>
      <c r="V812">
        <v>17</v>
      </c>
      <c r="X812" t="str">
        <f t="shared" si="24"/>
        <v>18 Administration</v>
      </c>
      <c r="Y812" s="5">
        <f t="shared" si="25"/>
        <v>73</v>
      </c>
    </row>
    <row r="813" spans="1:25" x14ac:dyDescent="0.25">
      <c r="A813">
        <v>2024</v>
      </c>
      <c r="B813" t="s">
        <v>620</v>
      </c>
      <c r="C813" t="s">
        <v>26</v>
      </c>
      <c r="D813" t="s">
        <v>386</v>
      </c>
      <c r="E813" t="s">
        <v>33</v>
      </c>
      <c r="F813" t="s">
        <v>33</v>
      </c>
      <c r="G813">
        <v>1</v>
      </c>
      <c r="H813">
        <v>-1000</v>
      </c>
      <c r="I813" t="s">
        <v>531</v>
      </c>
      <c r="J813" t="s">
        <v>428</v>
      </c>
      <c r="K813" t="s">
        <v>428</v>
      </c>
      <c r="L813" t="s">
        <v>428</v>
      </c>
      <c r="M813" t="s">
        <v>571</v>
      </c>
      <c r="N813" t="s">
        <v>572</v>
      </c>
      <c r="O813" t="s">
        <v>412</v>
      </c>
      <c r="P813" t="s">
        <v>502</v>
      </c>
      <c r="Q813" t="s">
        <v>615</v>
      </c>
      <c r="R813" t="s">
        <v>558</v>
      </c>
      <c r="S813" t="s">
        <v>616</v>
      </c>
      <c r="T813" t="s">
        <v>559</v>
      </c>
      <c r="U813" t="s">
        <v>560</v>
      </c>
      <c r="V813">
        <v>17</v>
      </c>
      <c r="X813" t="str">
        <f t="shared" si="24"/>
        <v>18 Administration</v>
      </c>
      <c r="Y813" s="5">
        <f t="shared" si="25"/>
        <v>73</v>
      </c>
    </row>
    <row r="814" spans="1:25" x14ac:dyDescent="0.25">
      <c r="A814">
        <v>2024</v>
      </c>
      <c r="B814" t="s">
        <v>620</v>
      </c>
      <c r="C814" t="s">
        <v>26</v>
      </c>
      <c r="D814" t="s">
        <v>387</v>
      </c>
      <c r="E814" t="s">
        <v>34</v>
      </c>
      <c r="F814" t="s">
        <v>34</v>
      </c>
      <c r="G814">
        <v>1</v>
      </c>
      <c r="H814">
        <v>-3000</v>
      </c>
      <c r="I814" t="s">
        <v>531</v>
      </c>
      <c r="J814" t="s">
        <v>428</v>
      </c>
      <c r="K814" t="s">
        <v>428</v>
      </c>
      <c r="L814" t="s">
        <v>428</v>
      </c>
      <c r="M814" t="s">
        <v>571</v>
      </c>
      <c r="N814" t="s">
        <v>572</v>
      </c>
      <c r="O814" t="s">
        <v>412</v>
      </c>
      <c r="P814" t="s">
        <v>502</v>
      </c>
      <c r="Q814" t="s">
        <v>615</v>
      </c>
      <c r="R814" t="s">
        <v>558</v>
      </c>
      <c r="S814" t="s">
        <v>616</v>
      </c>
      <c r="T814" t="s">
        <v>559</v>
      </c>
      <c r="U814" t="s">
        <v>560</v>
      </c>
      <c r="V814">
        <v>17</v>
      </c>
      <c r="X814" t="str">
        <f t="shared" si="24"/>
        <v>18 Administration</v>
      </c>
      <c r="Y814" s="5">
        <f t="shared" si="25"/>
        <v>73</v>
      </c>
    </row>
    <row r="815" spans="1:25" x14ac:dyDescent="0.25">
      <c r="A815">
        <v>2024</v>
      </c>
      <c r="B815" t="s">
        <v>620</v>
      </c>
      <c r="C815" t="s">
        <v>26</v>
      </c>
      <c r="D815" t="s">
        <v>388</v>
      </c>
      <c r="E815" t="s">
        <v>35</v>
      </c>
      <c r="F815" t="s">
        <v>35</v>
      </c>
      <c r="G815">
        <v>1</v>
      </c>
      <c r="H815">
        <v>-2000</v>
      </c>
      <c r="I815" t="s">
        <v>531</v>
      </c>
      <c r="J815" t="s">
        <v>428</v>
      </c>
      <c r="K815" t="s">
        <v>428</v>
      </c>
      <c r="L815" t="s">
        <v>428</v>
      </c>
      <c r="M815" t="s">
        <v>571</v>
      </c>
      <c r="N815" t="s">
        <v>572</v>
      </c>
      <c r="O815" t="s">
        <v>412</v>
      </c>
      <c r="P815" t="s">
        <v>502</v>
      </c>
      <c r="Q815" t="s">
        <v>615</v>
      </c>
      <c r="R815" t="s">
        <v>558</v>
      </c>
      <c r="S815" t="s">
        <v>616</v>
      </c>
      <c r="T815" t="s">
        <v>563</v>
      </c>
      <c r="U815" t="s">
        <v>560</v>
      </c>
      <c r="V815">
        <v>17</v>
      </c>
      <c r="X815" t="str">
        <f t="shared" si="24"/>
        <v>18 Administration</v>
      </c>
      <c r="Y815" s="5">
        <f t="shared" si="25"/>
        <v>73</v>
      </c>
    </row>
    <row r="816" spans="1:25" x14ac:dyDescent="0.25">
      <c r="A816">
        <v>2024</v>
      </c>
      <c r="B816" t="s">
        <v>620</v>
      </c>
      <c r="C816" t="s">
        <v>26</v>
      </c>
      <c r="D816" t="s">
        <v>389</v>
      </c>
      <c r="E816" t="s">
        <v>500</v>
      </c>
      <c r="F816" t="s">
        <v>637</v>
      </c>
      <c r="G816">
        <v>0.86486486486486491</v>
      </c>
      <c r="H816">
        <v>-500</v>
      </c>
      <c r="I816" t="s">
        <v>531</v>
      </c>
      <c r="J816" t="s">
        <v>428</v>
      </c>
      <c r="K816" t="s">
        <v>428</v>
      </c>
      <c r="L816" t="s">
        <v>428</v>
      </c>
      <c r="M816" t="s">
        <v>571</v>
      </c>
      <c r="N816" t="s">
        <v>573</v>
      </c>
      <c r="O816" t="s">
        <v>425</v>
      </c>
      <c r="P816" t="s">
        <v>473</v>
      </c>
      <c r="Q816" t="s">
        <v>615</v>
      </c>
      <c r="R816" t="s">
        <v>558</v>
      </c>
      <c r="S816" t="s">
        <v>616</v>
      </c>
      <c r="T816" t="s">
        <v>563</v>
      </c>
      <c r="U816" t="s">
        <v>560</v>
      </c>
      <c r="V816">
        <v>17</v>
      </c>
      <c r="X816" t="str">
        <f t="shared" si="24"/>
        <v>18 Administration</v>
      </c>
      <c r="Y816" s="5">
        <f t="shared" si="25"/>
        <v>73</v>
      </c>
    </row>
    <row r="817" spans="1:25" x14ac:dyDescent="0.25">
      <c r="A817">
        <v>2024</v>
      </c>
      <c r="B817" t="s">
        <v>620</v>
      </c>
      <c r="C817" t="s">
        <v>26</v>
      </c>
      <c r="D817" t="s">
        <v>391</v>
      </c>
      <c r="E817" t="s">
        <v>36</v>
      </c>
      <c r="F817" t="s">
        <v>36</v>
      </c>
      <c r="G817">
        <v>1</v>
      </c>
      <c r="H817">
        <v>-500</v>
      </c>
      <c r="I817" t="s">
        <v>531</v>
      </c>
      <c r="J817" t="s">
        <v>428</v>
      </c>
      <c r="K817" t="s">
        <v>428</v>
      </c>
      <c r="L817" t="s">
        <v>428</v>
      </c>
      <c r="M817" t="s">
        <v>571</v>
      </c>
      <c r="N817" t="s">
        <v>572</v>
      </c>
      <c r="O817" t="s">
        <v>412</v>
      </c>
      <c r="P817" t="s">
        <v>502</v>
      </c>
      <c r="Q817" t="s">
        <v>615</v>
      </c>
      <c r="R817" t="s">
        <v>558</v>
      </c>
      <c r="S817" t="s">
        <v>616</v>
      </c>
      <c r="T817" t="s">
        <v>563</v>
      </c>
      <c r="U817" t="s">
        <v>560</v>
      </c>
      <c r="V817">
        <v>17</v>
      </c>
      <c r="X817" t="str">
        <f t="shared" si="24"/>
        <v>18 Administration</v>
      </c>
      <c r="Y817" s="5">
        <f t="shared" si="25"/>
        <v>73</v>
      </c>
    </row>
    <row r="818" spans="1:25" x14ac:dyDescent="0.25">
      <c r="A818">
        <v>2024</v>
      </c>
      <c r="B818" t="s">
        <v>620</v>
      </c>
      <c r="C818" t="s">
        <v>26</v>
      </c>
      <c r="D818" t="s">
        <v>392</v>
      </c>
      <c r="E818" t="s">
        <v>37</v>
      </c>
      <c r="F818" t="s">
        <v>37</v>
      </c>
      <c r="G818">
        <v>1</v>
      </c>
      <c r="H818">
        <v>-4500</v>
      </c>
      <c r="I818" t="s">
        <v>531</v>
      </c>
      <c r="J818" t="s">
        <v>428</v>
      </c>
      <c r="K818" t="s">
        <v>428</v>
      </c>
      <c r="L818" t="s">
        <v>428</v>
      </c>
      <c r="M818" t="s">
        <v>571</v>
      </c>
      <c r="N818" t="s">
        <v>572</v>
      </c>
      <c r="O818" t="s">
        <v>412</v>
      </c>
      <c r="P818" t="s">
        <v>502</v>
      </c>
      <c r="Q818" t="s">
        <v>615</v>
      </c>
      <c r="R818" t="s">
        <v>558</v>
      </c>
      <c r="S818" t="s">
        <v>616</v>
      </c>
      <c r="T818" t="s">
        <v>563</v>
      </c>
      <c r="U818" t="s">
        <v>560</v>
      </c>
      <c r="V818">
        <v>17</v>
      </c>
      <c r="X818" t="str">
        <f t="shared" si="24"/>
        <v>18 Administration</v>
      </c>
      <c r="Y818" s="5">
        <f t="shared" si="25"/>
        <v>73</v>
      </c>
    </row>
    <row r="819" spans="1:25" x14ac:dyDescent="0.25">
      <c r="A819">
        <v>2024</v>
      </c>
      <c r="B819" t="s">
        <v>620</v>
      </c>
      <c r="C819" t="s">
        <v>26</v>
      </c>
      <c r="D819" t="s">
        <v>393</v>
      </c>
      <c r="E819" t="s">
        <v>38</v>
      </c>
      <c r="F819" t="s">
        <v>38</v>
      </c>
      <c r="G819">
        <v>1</v>
      </c>
      <c r="H819">
        <v>-5000</v>
      </c>
      <c r="I819" t="s">
        <v>531</v>
      </c>
      <c r="J819" t="s">
        <v>428</v>
      </c>
      <c r="K819" t="s">
        <v>428</v>
      </c>
      <c r="L819" t="s">
        <v>428</v>
      </c>
      <c r="M819" t="s">
        <v>571</v>
      </c>
      <c r="N819" t="s">
        <v>572</v>
      </c>
      <c r="O819" t="s">
        <v>412</v>
      </c>
      <c r="P819" t="s">
        <v>502</v>
      </c>
      <c r="Q819" t="s">
        <v>615</v>
      </c>
      <c r="R819" t="s">
        <v>558</v>
      </c>
      <c r="S819" t="s">
        <v>616</v>
      </c>
      <c r="T819" t="s">
        <v>563</v>
      </c>
      <c r="U819" t="s">
        <v>560</v>
      </c>
      <c r="V819">
        <v>17</v>
      </c>
      <c r="X819" t="str">
        <f t="shared" si="24"/>
        <v>18 Administration</v>
      </c>
      <c r="Y819" s="5">
        <f t="shared" si="25"/>
        <v>73</v>
      </c>
    </row>
    <row r="820" spans="1:25" x14ac:dyDescent="0.25">
      <c r="A820">
        <v>2024</v>
      </c>
      <c r="B820" t="s">
        <v>620</v>
      </c>
      <c r="C820" t="s">
        <v>26</v>
      </c>
      <c r="D820" t="s">
        <v>394</v>
      </c>
      <c r="E820" t="s">
        <v>39</v>
      </c>
      <c r="F820" t="s">
        <v>39</v>
      </c>
      <c r="G820">
        <v>1</v>
      </c>
      <c r="H820">
        <v>-6618</v>
      </c>
      <c r="I820" t="s">
        <v>531</v>
      </c>
      <c r="J820" t="s">
        <v>428</v>
      </c>
      <c r="K820" t="s">
        <v>428</v>
      </c>
      <c r="L820" t="s">
        <v>428</v>
      </c>
      <c r="M820" t="s">
        <v>576</v>
      </c>
      <c r="N820" t="s">
        <v>573</v>
      </c>
      <c r="O820" t="s">
        <v>412</v>
      </c>
      <c r="P820" t="s">
        <v>502</v>
      </c>
      <c r="Q820" t="s">
        <v>615</v>
      </c>
      <c r="R820" t="s">
        <v>572</v>
      </c>
      <c r="S820" t="s">
        <v>616</v>
      </c>
      <c r="T820" t="s">
        <v>559</v>
      </c>
      <c r="U820" t="s">
        <v>560</v>
      </c>
      <c r="V820">
        <v>17</v>
      </c>
      <c r="X820" t="str">
        <f t="shared" si="24"/>
        <v>18 Administration</v>
      </c>
      <c r="Y820" s="5">
        <f t="shared" si="25"/>
        <v>73</v>
      </c>
    </row>
    <row r="821" spans="1:25" x14ac:dyDescent="0.25">
      <c r="A821">
        <v>2024</v>
      </c>
      <c r="B821" t="s">
        <v>620</v>
      </c>
      <c r="C821" t="s">
        <v>26</v>
      </c>
      <c r="D821" t="s">
        <v>395</v>
      </c>
      <c r="E821" t="s">
        <v>40</v>
      </c>
      <c r="F821" t="s">
        <v>40</v>
      </c>
      <c r="G821">
        <v>1</v>
      </c>
      <c r="H821">
        <v>-86513.919999999998</v>
      </c>
      <c r="I821" t="s">
        <v>531</v>
      </c>
      <c r="J821" t="s">
        <v>428</v>
      </c>
      <c r="K821" t="s">
        <v>428</v>
      </c>
      <c r="L821" t="s">
        <v>428</v>
      </c>
      <c r="M821" t="s">
        <v>576</v>
      </c>
      <c r="N821" t="s">
        <v>573</v>
      </c>
      <c r="O821" t="s">
        <v>412</v>
      </c>
      <c r="P821" t="s">
        <v>502</v>
      </c>
      <c r="Q821" t="s">
        <v>615</v>
      </c>
      <c r="R821" t="s">
        <v>572</v>
      </c>
      <c r="S821" t="s">
        <v>575</v>
      </c>
      <c r="T821" t="s">
        <v>559</v>
      </c>
      <c r="U821" t="s">
        <v>560</v>
      </c>
      <c r="V821">
        <v>17</v>
      </c>
      <c r="X821" t="str">
        <f t="shared" si="24"/>
        <v>18 Administration</v>
      </c>
      <c r="Y821" s="5">
        <f t="shared" si="25"/>
        <v>73</v>
      </c>
    </row>
    <row r="822" spans="1:25" x14ac:dyDescent="0.25">
      <c r="A822">
        <v>2024</v>
      </c>
      <c r="B822" t="s">
        <v>620</v>
      </c>
      <c r="C822" t="s">
        <v>26</v>
      </c>
      <c r="D822" t="s">
        <v>396</v>
      </c>
      <c r="E822" t="s">
        <v>41</v>
      </c>
      <c r="F822" t="s">
        <v>41</v>
      </c>
      <c r="G822">
        <v>1</v>
      </c>
      <c r="H822">
        <v>-2560</v>
      </c>
      <c r="I822" t="s">
        <v>531</v>
      </c>
      <c r="J822" t="s">
        <v>428</v>
      </c>
      <c r="K822" t="s">
        <v>428</v>
      </c>
      <c r="L822" t="s">
        <v>428</v>
      </c>
      <c r="M822" t="s">
        <v>576</v>
      </c>
      <c r="N822" t="s">
        <v>573</v>
      </c>
      <c r="O822" t="s">
        <v>412</v>
      </c>
      <c r="P822" t="s">
        <v>502</v>
      </c>
      <c r="Q822" t="s">
        <v>615</v>
      </c>
      <c r="R822" t="s">
        <v>572</v>
      </c>
      <c r="S822" t="s">
        <v>616</v>
      </c>
      <c r="T822" t="s">
        <v>559</v>
      </c>
      <c r="U822" t="s">
        <v>560</v>
      </c>
      <c r="V822">
        <v>17</v>
      </c>
      <c r="X822" t="str">
        <f t="shared" si="24"/>
        <v>18 Administration</v>
      </c>
      <c r="Y822" s="5">
        <f t="shared" si="25"/>
        <v>73</v>
      </c>
    </row>
    <row r="823" spans="1:25" x14ac:dyDescent="0.25">
      <c r="A823">
        <v>2024</v>
      </c>
      <c r="B823" t="s">
        <v>620</v>
      </c>
      <c r="C823" t="s">
        <v>26</v>
      </c>
      <c r="D823" t="s">
        <v>397</v>
      </c>
      <c r="E823" t="s">
        <v>42</v>
      </c>
      <c r="F823" t="s">
        <v>42</v>
      </c>
      <c r="G823">
        <v>1</v>
      </c>
      <c r="H823">
        <v>-11000</v>
      </c>
      <c r="I823" t="s">
        <v>531</v>
      </c>
      <c r="J823" t="s">
        <v>428</v>
      </c>
      <c r="K823" t="s">
        <v>428</v>
      </c>
      <c r="L823" t="s">
        <v>428</v>
      </c>
      <c r="M823" t="s">
        <v>576</v>
      </c>
      <c r="N823" t="s">
        <v>573</v>
      </c>
      <c r="O823" t="s">
        <v>412</v>
      </c>
      <c r="P823" t="s">
        <v>502</v>
      </c>
      <c r="Q823" t="s">
        <v>615</v>
      </c>
      <c r="R823" t="s">
        <v>572</v>
      </c>
      <c r="S823" t="s">
        <v>616</v>
      </c>
      <c r="T823" t="s">
        <v>559</v>
      </c>
      <c r="U823" t="s">
        <v>560</v>
      </c>
      <c r="V823">
        <v>17</v>
      </c>
      <c r="X823" t="str">
        <f t="shared" si="24"/>
        <v>18 Administration</v>
      </c>
      <c r="Y823" s="5">
        <f t="shared" si="25"/>
        <v>73</v>
      </c>
    </row>
    <row r="824" spans="1:25" x14ac:dyDescent="0.25">
      <c r="A824">
        <v>2024</v>
      </c>
      <c r="B824" t="s">
        <v>620</v>
      </c>
      <c r="C824" t="s">
        <v>26</v>
      </c>
      <c r="D824" t="s">
        <v>398</v>
      </c>
      <c r="E824" t="s">
        <v>43</v>
      </c>
      <c r="F824" t="s">
        <v>626</v>
      </c>
      <c r="G824">
        <v>0.875</v>
      </c>
      <c r="H824">
        <v>-1000</v>
      </c>
      <c r="I824" t="s">
        <v>531</v>
      </c>
      <c r="J824" t="s">
        <v>428</v>
      </c>
      <c r="K824" t="s">
        <v>428</v>
      </c>
      <c r="L824" t="s">
        <v>428</v>
      </c>
      <c r="M824" t="s">
        <v>576</v>
      </c>
      <c r="N824" t="s">
        <v>573</v>
      </c>
      <c r="O824" t="s">
        <v>425</v>
      </c>
      <c r="P824" t="s">
        <v>473</v>
      </c>
      <c r="Q824" t="s">
        <v>615</v>
      </c>
      <c r="R824" t="s">
        <v>572</v>
      </c>
      <c r="S824" t="s">
        <v>616</v>
      </c>
      <c r="T824" t="s">
        <v>559</v>
      </c>
      <c r="U824" t="s">
        <v>560</v>
      </c>
      <c r="V824">
        <v>17</v>
      </c>
      <c r="X824" t="str">
        <f t="shared" si="24"/>
        <v>18 Administration</v>
      </c>
      <c r="Y824" s="5">
        <f t="shared" si="25"/>
        <v>73</v>
      </c>
    </row>
    <row r="825" spans="1:25" x14ac:dyDescent="0.25">
      <c r="A825">
        <v>2024</v>
      </c>
      <c r="B825" t="s">
        <v>620</v>
      </c>
      <c r="C825" t="s">
        <v>26</v>
      </c>
      <c r="D825" t="s">
        <v>399</v>
      </c>
      <c r="E825" t="s">
        <v>66</v>
      </c>
      <c r="F825" t="s">
        <v>66</v>
      </c>
      <c r="G825">
        <v>1</v>
      </c>
      <c r="H825">
        <v>-1000</v>
      </c>
      <c r="I825" t="s">
        <v>531</v>
      </c>
      <c r="J825" t="s">
        <v>432</v>
      </c>
      <c r="K825" t="s">
        <v>432</v>
      </c>
      <c r="L825" t="s">
        <v>432</v>
      </c>
      <c r="M825" t="s">
        <v>583</v>
      </c>
      <c r="N825" t="s">
        <v>584</v>
      </c>
      <c r="O825" t="s">
        <v>412</v>
      </c>
      <c r="P825" t="s">
        <v>502</v>
      </c>
      <c r="Q825" t="s">
        <v>615</v>
      </c>
      <c r="R825" t="s">
        <v>558</v>
      </c>
      <c r="S825" t="s">
        <v>616</v>
      </c>
      <c r="T825" t="s">
        <v>563</v>
      </c>
      <c r="U825" t="s">
        <v>560</v>
      </c>
      <c r="V825">
        <v>18</v>
      </c>
      <c r="X825" t="str">
        <f t="shared" si="24"/>
        <v>19 Communications</v>
      </c>
      <c r="Y825" s="5">
        <f t="shared" si="25"/>
        <v>74</v>
      </c>
    </row>
    <row r="826" spans="1:25" x14ac:dyDescent="0.25">
      <c r="A826">
        <v>2024</v>
      </c>
      <c r="B826" t="s">
        <v>620</v>
      </c>
      <c r="C826" t="s">
        <v>26</v>
      </c>
      <c r="D826" t="s">
        <v>400</v>
      </c>
      <c r="E826" t="s">
        <v>67</v>
      </c>
      <c r="F826" t="s">
        <v>67</v>
      </c>
      <c r="G826">
        <v>1</v>
      </c>
      <c r="H826">
        <v>-1000</v>
      </c>
      <c r="I826" t="s">
        <v>531</v>
      </c>
      <c r="J826" t="s">
        <v>432</v>
      </c>
      <c r="K826" t="s">
        <v>432</v>
      </c>
      <c r="L826" t="s">
        <v>432</v>
      </c>
      <c r="M826" t="s">
        <v>583</v>
      </c>
      <c r="N826" t="s">
        <v>584</v>
      </c>
      <c r="O826" t="s">
        <v>412</v>
      </c>
      <c r="P826" t="s">
        <v>502</v>
      </c>
      <c r="Q826" t="s">
        <v>615</v>
      </c>
      <c r="R826" t="s">
        <v>558</v>
      </c>
      <c r="S826" t="s">
        <v>616</v>
      </c>
      <c r="T826" t="s">
        <v>563</v>
      </c>
      <c r="U826" t="s">
        <v>560</v>
      </c>
      <c r="V826">
        <v>18</v>
      </c>
      <c r="X826" t="str">
        <f t="shared" si="24"/>
        <v>19 Communications</v>
      </c>
      <c r="Y826" s="5">
        <f t="shared" si="25"/>
        <v>74</v>
      </c>
    </row>
    <row r="827" spans="1:25" x14ac:dyDescent="0.25">
      <c r="A827">
        <v>2024</v>
      </c>
      <c r="B827" t="s">
        <v>620</v>
      </c>
      <c r="C827" t="s">
        <v>26</v>
      </c>
      <c r="D827" t="s">
        <v>401</v>
      </c>
      <c r="E827" t="s">
        <v>68</v>
      </c>
      <c r="F827" t="s">
        <v>68</v>
      </c>
      <c r="G827">
        <v>1</v>
      </c>
      <c r="H827">
        <v>-1500</v>
      </c>
      <c r="I827" t="s">
        <v>531</v>
      </c>
      <c r="J827" t="s">
        <v>432</v>
      </c>
      <c r="K827" t="s">
        <v>432</v>
      </c>
      <c r="L827" t="s">
        <v>432</v>
      </c>
      <c r="M827" t="s">
        <v>583</v>
      </c>
      <c r="N827" t="s">
        <v>584</v>
      </c>
      <c r="O827" t="s">
        <v>412</v>
      </c>
      <c r="P827" t="s">
        <v>502</v>
      </c>
      <c r="Q827" t="s">
        <v>615</v>
      </c>
      <c r="R827" t="s">
        <v>558</v>
      </c>
      <c r="S827" t="s">
        <v>616</v>
      </c>
      <c r="T827" t="s">
        <v>563</v>
      </c>
      <c r="U827" t="s">
        <v>560</v>
      </c>
      <c r="V827">
        <v>18</v>
      </c>
      <c r="X827" t="str">
        <f t="shared" si="24"/>
        <v>19 Communications</v>
      </c>
      <c r="Y827" s="5">
        <f t="shared" si="25"/>
        <v>74</v>
      </c>
    </row>
    <row r="828" spans="1:25" x14ac:dyDescent="0.25">
      <c r="A828">
        <v>2024</v>
      </c>
      <c r="B828" t="s">
        <v>620</v>
      </c>
      <c r="C828" t="s">
        <v>26</v>
      </c>
      <c r="D828" t="s">
        <v>402</v>
      </c>
      <c r="E828" t="s">
        <v>69</v>
      </c>
      <c r="F828" t="s">
        <v>69</v>
      </c>
      <c r="G828">
        <v>1</v>
      </c>
      <c r="H828">
        <v>-500</v>
      </c>
      <c r="I828" t="s">
        <v>531</v>
      </c>
      <c r="J828" t="s">
        <v>432</v>
      </c>
      <c r="K828" t="s">
        <v>432</v>
      </c>
      <c r="L828" t="s">
        <v>432</v>
      </c>
      <c r="M828" t="s">
        <v>583</v>
      </c>
      <c r="N828" t="s">
        <v>584</v>
      </c>
      <c r="O828" t="s">
        <v>412</v>
      </c>
      <c r="P828" t="s">
        <v>502</v>
      </c>
      <c r="Q828" t="s">
        <v>615</v>
      </c>
      <c r="R828" t="s">
        <v>558</v>
      </c>
      <c r="S828" t="s">
        <v>616</v>
      </c>
      <c r="T828" t="s">
        <v>563</v>
      </c>
      <c r="U828" t="s">
        <v>560</v>
      </c>
      <c r="V828">
        <v>18</v>
      </c>
      <c r="X828" t="str">
        <f t="shared" si="24"/>
        <v>19 Communications</v>
      </c>
      <c r="Y828" s="5">
        <f t="shared" si="25"/>
        <v>74</v>
      </c>
    </row>
    <row r="829" spans="1:25" x14ac:dyDescent="0.25">
      <c r="A829">
        <v>2024</v>
      </c>
      <c r="B829" t="s">
        <v>620</v>
      </c>
      <c r="C829" t="s">
        <v>26</v>
      </c>
      <c r="D829" t="s">
        <v>403</v>
      </c>
      <c r="E829" t="s">
        <v>70</v>
      </c>
      <c r="F829" t="s">
        <v>70</v>
      </c>
      <c r="G829">
        <v>1</v>
      </c>
      <c r="H829">
        <v>-2000</v>
      </c>
      <c r="I829" t="s">
        <v>531</v>
      </c>
      <c r="J829" t="s">
        <v>432</v>
      </c>
      <c r="K829" t="s">
        <v>432</v>
      </c>
      <c r="L829" t="s">
        <v>432</v>
      </c>
      <c r="M829" t="s">
        <v>583</v>
      </c>
      <c r="N829" t="s">
        <v>584</v>
      </c>
      <c r="O829" t="s">
        <v>412</v>
      </c>
      <c r="P829" t="s">
        <v>502</v>
      </c>
      <c r="Q829" t="s">
        <v>615</v>
      </c>
      <c r="R829" t="s">
        <v>558</v>
      </c>
      <c r="S829" t="s">
        <v>616</v>
      </c>
      <c r="T829" t="s">
        <v>563</v>
      </c>
      <c r="U829" t="s">
        <v>560</v>
      </c>
      <c r="V829">
        <v>18</v>
      </c>
      <c r="X829" t="str">
        <f t="shared" si="24"/>
        <v>19 Communications</v>
      </c>
      <c r="Y829" s="5">
        <f t="shared" si="25"/>
        <v>74</v>
      </c>
    </row>
    <row r="830" spans="1:25" x14ac:dyDescent="0.25">
      <c r="A830">
        <v>2024</v>
      </c>
      <c r="B830" t="s">
        <v>620</v>
      </c>
      <c r="C830" t="s">
        <v>26</v>
      </c>
      <c r="D830" t="s">
        <v>404</v>
      </c>
      <c r="E830" t="s">
        <v>501</v>
      </c>
      <c r="F830" t="s">
        <v>452</v>
      </c>
      <c r="G830">
        <v>0.97619047619047628</v>
      </c>
      <c r="H830">
        <v>-1000</v>
      </c>
      <c r="I830" t="s">
        <v>531</v>
      </c>
      <c r="J830" t="s">
        <v>432</v>
      </c>
      <c r="K830" t="s">
        <v>432</v>
      </c>
      <c r="L830" t="s">
        <v>432</v>
      </c>
      <c r="M830" t="s">
        <v>583</v>
      </c>
      <c r="N830" t="s">
        <v>584</v>
      </c>
      <c r="O830" t="s">
        <v>412</v>
      </c>
      <c r="P830" t="s">
        <v>502</v>
      </c>
      <c r="Q830" t="s">
        <v>615</v>
      </c>
      <c r="R830" t="s">
        <v>558</v>
      </c>
      <c r="S830" t="s">
        <v>616</v>
      </c>
      <c r="T830" t="s">
        <v>563</v>
      </c>
      <c r="U830" t="s">
        <v>560</v>
      </c>
      <c r="V830">
        <v>18</v>
      </c>
      <c r="X830" t="str">
        <f t="shared" si="24"/>
        <v>19 Communications</v>
      </c>
      <c r="Y830" s="5">
        <f t="shared" si="25"/>
        <v>74</v>
      </c>
    </row>
    <row r="831" spans="1:25" x14ac:dyDescent="0.25">
      <c r="A831">
        <v>2024</v>
      </c>
      <c r="B831" t="s">
        <v>620</v>
      </c>
      <c r="C831" t="s">
        <v>26</v>
      </c>
      <c r="D831" t="s">
        <v>405</v>
      </c>
      <c r="E831" t="s">
        <v>71</v>
      </c>
      <c r="F831" t="s">
        <v>71</v>
      </c>
      <c r="G831">
        <v>1</v>
      </c>
      <c r="H831">
        <v>-20000</v>
      </c>
      <c r="I831" t="s">
        <v>531</v>
      </c>
      <c r="J831" t="s">
        <v>432</v>
      </c>
      <c r="K831" t="s">
        <v>432</v>
      </c>
      <c r="L831" t="s">
        <v>432</v>
      </c>
      <c r="M831" t="s">
        <v>585</v>
      </c>
      <c r="N831" t="s">
        <v>573</v>
      </c>
      <c r="O831" t="s">
        <v>412</v>
      </c>
      <c r="P831" t="s">
        <v>502</v>
      </c>
      <c r="Q831" t="s">
        <v>615</v>
      </c>
      <c r="R831" t="s">
        <v>542</v>
      </c>
      <c r="S831" t="s">
        <v>575</v>
      </c>
      <c r="T831" t="s">
        <v>563</v>
      </c>
      <c r="U831" t="s">
        <v>560</v>
      </c>
      <c r="V831">
        <v>18</v>
      </c>
      <c r="X831" t="str">
        <f t="shared" si="24"/>
        <v>19 Communications</v>
      </c>
      <c r="Y831" s="5">
        <f t="shared" si="25"/>
        <v>74</v>
      </c>
    </row>
    <row r="832" spans="1:25" x14ac:dyDescent="0.25">
      <c r="A832">
        <v>2024</v>
      </c>
      <c r="B832" t="s">
        <v>620</v>
      </c>
      <c r="C832" t="s">
        <v>26</v>
      </c>
      <c r="D832" t="s">
        <v>406</v>
      </c>
      <c r="E832" t="s">
        <v>72</v>
      </c>
      <c r="F832" t="s">
        <v>72</v>
      </c>
      <c r="G832">
        <v>1</v>
      </c>
      <c r="H832">
        <v>-1530</v>
      </c>
      <c r="I832" t="s">
        <v>531</v>
      </c>
      <c r="J832" t="s">
        <v>432</v>
      </c>
      <c r="K832" t="s">
        <v>432</v>
      </c>
      <c r="L832" t="s">
        <v>432</v>
      </c>
      <c r="M832" t="s">
        <v>585</v>
      </c>
      <c r="N832" t="s">
        <v>573</v>
      </c>
      <c r="O832" t="s">
        <v>412</v>
      </c>
      <c r="P832" t="s">
        <v>502</v>
      </c>
      <c r="Q832" t="s">
        <v>615</v>
      </c>
      <c r="R832" t="s">
        <v>542</v>
      </c>
      <c r="S832" t="s">
        <v>616</v>
      </c>
      <c r="T832" t="s">
        <v>563</v>
      </c>
      <c r="U832" t="s">
        <v>560</v>
      </c>
      <c r="V832">
        <v>18</v>
      </c>
      <c r="X832" t="str">
        <f t="shared" si="24"/>
        <v>19 Communications</v>
      </c>
      <c r="Y832" s="5">
        <f t="shared" si="25"/>
        <v>74</v>
      </c>
    </row>
    <row r="833" spans="1:25" x14ac:dyDescent="0.25">
      <c r="A833">
        <v>2024</v>
      </c>
      <c r="B833" t="s">
        <v>620</v>
      </c>
      <c r="C833" t="s">
        <v>26</v>
      </c>
      <c r="D833" t="s">
        <v>407</v>
      </c>
      <c r="E833" t="s">
        <v>73</v>
      </c>
      <c r="F833" t="s">
        <v>73</v>
      </c>
      <c r="G833">
        <v>1</v>
      </c>
      <c r="H833">
        <v>0</v>
      </c>
      <c r="I833" t="s">
        <v>531</v>
      </c>
      <c r="J833" t="s">
        <v>432</v>
      </c>
      <c r="K833" t="s">
        <v>432</v>
      </c>
      <c r="L833" t="s">
        <v>432</v>
      </c>
      <c r="M833" t="s">
        <v>585</v>
      </c>
      <c r="N833" t="s">
        <v>573</v>
      </c>
      <c r="O833" t="s">
        <v>412</v>
      </c>
      <c r="P833" t="s">
        <v>502</v>
      </c>
      <c r="Q833" t="s">
        <v>615</v>
      </c>
      <c r="R833" t="s">
        <v>542</v>
      </c>
      <c r="S833" t="s">
        <v>616</v>
      </c>
      <c r="T833" t="s">
        <v>563</v>
      </c>
      <c r="U833" t="s">
        <v>560</v>
      </c>
      <c r="V833">
        <v>18</v>
      </c>
      <c r="X833" t="str">
        <f t="shared" si="24"/>
        <v>19 Communications</v>
      </c>
      <c r="Y833" s="5">
        <f t="shared" si="25"/>
        <v>74</v>
      </c>
    </row>
    <row r="834" spans="1:25" x14ac:dyDescent="0.25">
      <c r="A834">
        <v>2024</v>
      </c>
      <c r="B834" t="s">
        <v>620</v>
      </c>
      <c r="C834" t="s">
        <v>26</v>
      </c>
      <c r="D834" t="s">
        <v>408</v>
      </c>
      <c r="E834" t="s">
        <v>74</v>
      </c>
      <c r="F834" t="s">
        <v>627</v>
      </c>
      <c r="G834">
        <v>0.83006535947712423</v>
      </c>
      <c r="H834">
        <v>0</v>
      </c>
      <c r="I834" t="s">
        <v>531</v>
      </c>
      <c r="J834" t="s">
        <v>432</v>
      </c>
      <c r="K834" t="s">
        <v>432</v>
      </c>
      <c r="L834" t="s">
        <v>432</v>
      </c>
      <c r="M834" t="s">
        <v>585</v>
      </c>
      <c r="N834" t="s">
        <v>573</v>
      </c>
      <c r="O834" t="s">
        <v>425</v>
      </c>
      <c r="P834" t="s">
        <v>473</v>
      </c>
      <c r="Q834" t="s">
        <v>615</v>
      </c>
      <c r="R834" t="s">
        <v>542</v>
      </c>
      <c r="S834" t="s">
        <v>616</v>
      </c>
      <c r="T834" t="s">
        <v>563</v>
      </c>
      <c r="U834" t="s">
        <v>560</v>
      </c>
      <c r="V834">
        <v>18</v>
      </c>
      <c r="X834" t="str">
        <f t="shared" si="24"/>
        <v>19 Communications</v>
      </c>
      <c r="Y834" s="5">
        <f t="shared" si="25"/>
        <v>74</v>
      </c>
    </row>
  </sheetData>
  <autoFilter ref="A1:Y834" xr:uid="{126FA1CB-E1E2-4EB9-87CB-CA3141486A09}"/>
  <conditionalFormatting sqref="A2:Y9579">
    <cfRule type="expression" dxfId="201" priority="2">
      <formula>MOD($Y2,2)=0</formula>
    </cfRule>
  </conditionalFormatting>
  <conditionalFormatting sqref="Z10:Z26">
    <cfRule type="expression" dxfId="200" priority="1">
      <formula>MOD($O10,2)=0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1626-7022-4945-A62F-48AEC69628BC}">
  <sheetPr>
    <pageSetUpPr fitToPage="1"/>
  </sheetPr>
  <dimension ref="A1:E25"/>
  <sheetViews>
    <sheetView zoomScale="112" zoomScaleNormal="112" workbookViewId="0">
      <selection sqref="A1:E25"/>
    </sheetView>
  </sheetViews>
  <sheetFormatPr defaultRowHeight="15" x14ac:dyDescent="0.25"/>
  <cols>
    <col min="1" max="1" width="40.42578125" style="63" customWidth="1"/>
    <col min="2" max="4" width="26.140625" style="63" customWidth="1"/>
    <col min="5" max="5" width="27.5703125" style="63" customWidth="1"/>
    <col min="6" max="16384" width="9.140625" style="63"/>
  </cols>
  <sheetData>
    <row r="1" spans="1:5" s="65" customFormat="1" ht="21" x14ac:dyDescent="0.35">
      <c r="A1" s="64" t="s">
        <v>621</v>
      </c>
    </row>
    <row r="2" spans="1:5" s="65" customFormat="1" x14ac:dyDescent="0.25">
      <c r="A2" s="23" t="s">
        <v>468</v>
      </c>
      <c r="B2" s="66">
        <v>2023</v>
      </c>
      <c r="C2" s="66">
        <v>2024</v>
      </c>
      <c r="D2" s="66">
        <v>2024</v>
      </c>
      <c r="E2" s="66">
        <v>2024</v>
      </c>
    </row>
    <row r="3" spans="1:5" s="65" customFormat="1" x14ac:dyDescent="0.25">
      <c r="A3" s="23" t="s">
        <v>508</v>
      </c>
      <c r="B3" s="66" t="s">
        <v>509</v>
      </c>
      <c r="C3" s="66" t="s">
        <v>512</v>
      </c>
      <c r="D3" s="66" t="s">
        <v>609</v>
      </c>
      <c r="E3" s="66" t="s">
        <v>608</v>
      </c>
    </row>
    <row r="4" spans="1:5" s="65" customFormat="1" ht="75" x14ac:dyDescent="0.25">
      <c r="A4" s="22" t="s">
        <v>469</v>
      </c>
      <c r="B4" s="20" t="s">
        <v>516</v>
      </c>
      <c r="C4" s="25" t="s">
        <v>545</v>
      </c>
      <c r="D4" s="25" t="s">
        <v>543</v>
      </c>
      <c r="E4" s="25" t="s">
        <v>547</v>
      </c>
    </row>
    <row r="5" spans="1:5" s="65" customFormat="1" ht="90" x14ac:dyDescent="0.25">
      <c r="A5" s="22" t="s">
        <v>470</v>
      </c>
      <c r="B5" s="26" t="s">
        <v>486</v>
      </c>
      <c r="C5" s="55" t="s">
        <v>606</v>
      </c>
      <c r="D5" s="25" t="s">
        <v>607</v>
      </c>
      <c r="E5" s="25" t="s">
        <v>549</v>
      </c>
    </row>
    <row r="6" spans="1:5" s="65" customFormat="1" x14ac:dyDescent="0.25">
      <c r="A6" s="38" t="s">
        <v>527</v>
      </c>
      <c r="B6" s="28"/>
      <c r="C6" s="28"/>
      <c r="D6" s="56" t="s">
        <v>610</v>
      </c>
      <c r="E6" s="56" t="s">
        <v>610</v>
      </c>
    </row>
    <row r="7" spans="1:5" s="65" customFormat="1" x14ac:dyDescent="0.25">
      <c r="A7" s="22" t="s">
        <v>528</v>
      </c>
      <c r="B7" s="30">
        <v>-175703</v>
      </c>
      <c r="C7" s="27">
        <f>SUMIF(GreenSheet!$A:$A,"Grand Total",GreenSheet!C:C)</f>
        <v>-233981.20049999998</v>
      </c>
      <c r="D7" s="27">
        <f>C7</f>
        <v>-233981.20049999998</v>
      </c>
      <c r="E7" s="27">
        <f>D7</f>
        <v>-233981.20049999998</v>
      </c>
    </row>
    <row r="8" spans="1:5" s="65" customFormat="1" x14ac:dyDescent="0.25">
      <c r="A8" s="22" t="s">
        <v>515</v>
      </c>
      <c r="B8" s="30">
        <v>175700</v>
      </c>
      <c r="C8" s="27">
        <v>0</v>
      </c>
      <c r="D8" s="27">
        <v>0</v>
      </c>
      <c r="E8" s="27">
        <v>0</v>
      </c>
    </row>
    <row r="9" spans="1:5" s="65" customFormat="1" x14ac:dyDescent="0.25">
      <c r="A9" s="22" t="s">
        <v>546</v>
      </c>
      <c r="B9" s="27">
        <v>0</v>
      </c>
      <c r="C9" s="27">
        <v>0</v>
      </c>
      <c r="D9" s="27">
        <v>0</v>
      </c>
      <c r="E9" s="53">
        <v>9000</v>
      </c>
    </row>
    <row r="10" spans="1:5" s="65" customFormat="1" ht="30" x14ac:dyDescent="0.25">
      <c r="A10" s="22" t="s">
        <v>517</v>
      </c>
      <c r="B10" s="27">
        <v>0</v>
      </c>
      <c r="C10" s="27">
        <v>0</v>
      </c>
      <c r="D10" s="27">
        <f>Investments!J17</f>
        <v>105492.77577000001</v>
      </c>
      <c r="E10" s="53">
        <f>Investments!I19-Investments!I15</f>
        <v>124408.96571999992</v>
      </c>
    </row>
    <row r="11" spans="1:5" s="65" customFormat="1" x14ac:dyDescent="0.25">
      <c r="A11" s="22" t="s">
        <v>611</v>
      </c>
      <c r="B11" s="27">
        <v>0</v>
      </c>
      <c r="C11" s="27">
        <v>0</v>
      </c>
      <c r="D11" s="27">
        <v>40000</v>
      </c>
      <c r="E11" s="53">
        <v>40000</v>
      </c>
    </row>
    <row r="12" spans="1:5" s="65" customFormat="1" x14ac:dyDescent="0.25">
      <c r="A12" s="22" t="s">
        <v>612</v>
      </c>
      <c r="B12" s="27">
        <v>0</v>
      </c>
      <c r="C12" s="27">
        <v>0</v>
      </c>
      <c r="D12" s="27">
        <v>0</v>
      </c>
      <c r="E12" s="53">
        <v>-21530</v>
      </c>
    </row>
    <row r="13" spans="1:5" s="65" customFormat="1" x14ac:dyDescent="0.25">
      <c r="A13" s="22" t="s">
        <v>513</v>
      </c>
      <c r="B13" s="27">
        <v>0</v>
      </c>
      <c r="C13" s="27">
        <v>0</v>
      </c>
      <c r="D13" s="27">
        <f>96000-7500</f>
        <v>88500</v>
      </c>
      <c r="E13" s="53">
        <v>88500</v>
      </c>
    </row>
    <row r="14" spans="1:5" s="65" customFormat="1" x14ac:dyDescent="0.25">
      <c r="A14" s="22" t="s">
        <v>546</v>
      </c>
      <c r="B14" s="27">
        <v>0</v>
      </c>
      <c r="C14" s="27">
        <v>0</v>
      </c>
      <c r="D14" s="27">
        <v>0</v>
      </c>
      <c r="E14" s="53">
        <v>-5500</v>
      </c>
    </row>
    <row r="15" spans="1:5" s="65" customFormat="1" x14ac:dyDescent="0.25">
      <c r="A15" s="22" t="s">
        <v>548</v>
      </c>
      <c r="B15" s="27">
        <v>0</v>
      </c>
      <c r="C15" s="27">
        <v>0</v>
      </c>
      <c r="D15" s="27">
        <v>0</v>
      </c>
      <c r="E15" s="53">
        <v>1250</v>
      </c>
    </row>
    <row r="16" spans="1:5" s="65" customFormat="1" x14ac:dyDescent="0.25">
      <c r="A16" s="22" t="s">
        <v>529</v>
      </c>
      <c r="B16" s="27">
        <f>SUM(B7:B15)</f>
        <v>-3</v>
      </c>
      <c r="C16" s="27">
        <f>SUM(C7:C15)</f>
        <v>-233981.20049999998</v>
      </c>
      <c r="D16" s="27">
        <f>SUM(D7:D15)</f>
        <v>11.575270000030287</v>
      </c>
      <c r="E16" s="27">
        <f>SUM(E7:E15)</f>
        <v>2147.7652199999429</v>
      </c>
    </row>
    <row r="17" spans="1:5" s="65" customFormat="1" x14ac:dyDescent="0.25">
      <c r="A17" s="38" t="s">
        <v>526</v>
      </c>
      <c r="B17" s="28"/>
      <c r="C17" s="28"/>
      <c r="D17" s="28"/>
      <c r="E17" s="28"/>
    </row>
    <row r="18" spans="1:5" s="65" customFormat="1" x14ac:dyDescent="0.25">
      <c r="A18" s="22" t="s">
        <v>522</v>
      </c>
      <c r="B18" s="30">
        <f>SUMIF(MissionOperationsTerc!$A:$A,"External",MissionOperationsTerc!B:B)</f>
        <v>-218620</v>
      </c>
      <c r="C18" s="30">
        <f>SUMIF(MissionOperationsTerc!$A:$A,"External",MissionOperationsTerc!C:C)</f>
        <v>-224100</v>
      </c>
      <c r="D18" s="30">
        <f>SUMIF(MissionOperationsTerc!$A:$A,"External",MissionOperationsTerc!D:D)</f>
        <v>-135600</v>
      </c>
      <c r="E18" s="30">
        <f>SUMIF(MissionOperationsTerc!$A:$A,"External",MissionOperationsTerc!E:E)</f>
        <v>-141100</v>
      </c>
    </row>
    <row r="19" spans="1:5" s="65" customFormat="1" x14ac:dyDescent="0.25">
      <c r="A19" s="22" t="s">
        <v>523</v>
      </c>
      <c r="B19" s="30">
        <f>SUMIF(MissionOperationsTerc!$A:$A,"Internal",MissionOperationsTerc!B:B)</f>
        <v>-137013.29999999999</v>
      </c>
      <c r="C19" s="30">
        <f>SUMIF(MissionOperationsTerc!$A:$A,"Internal",MissionOperationsTerc!C:C)</f>
        <v>-140635.47999999998</v>
      </c>
      <c r="D19" s="30">
        <f>SUMIF(MissionOperationsTerc!$A:$A,"Internal",MissionOperationsTerc!D:D)</f>
        <v>-140635.47999999998</v>
      </c>
      <c r="E19" s="30">
        <f>SUMIF(MissionOperationsTerc!$A:$A,"Internal",MissionOperationsTerc!E:E)</f>
        <v>-140635.47999999998</v>
      </c>
    </row>
    <row r="20" spans="1:5" s="65" customFormat="1" x14ac:dyDescent="0.25">
      <c r="A20" s="21" t="s">
        <v>467</v>
      </c>
      <c r="B20" s="67">
        <f>SUMIF(GreenSheet!$A:$A,"Out",GreenSheet!B:B)</f>
        <v>-1252804.7</v>
      </c>
      <c r="C20" s="67">
        <f>SUMIF(GreenSheet!$A:$A,"Out",GreenSheet!C:C)</f>
        <v>-1313303.1000000001</v>
      </c>
      <c r="D20" s="67">
        <f>SUMIF(GreenSheet!$A:$A,"Out",GreenSheet!D:D)</f>
        <v>-1184803.1000000001</v>
      </c>
      <c r="E20" s="67">
        <f>SUMIF(GreenSheet!$A:$A,"Out",GreenSheet!E:E)</f>
        <v>-1210583.21</v>
      </c>
    </row>
    <row r="21" spans="1:5" s="65" customFormat="1" x14ac:dyDescent="0.25">
      <c r="A21" s="21" t="s">
        <v>520</v>
      </c>
      <c r="B21" s="68">
        <f>B18/B$20</f>
        <v>0.17450445388654753</v>
      </c>
      <c r="C21" s="68">
        <f>C18/C$20</f>
        <v>0.17063844591549351</v>
      </c>
      <c r="D21" s="68">
        <f>D18/D$20</f>
        <v>0.11444939669722336</v>
      </c>
      <c r="E21" s="68">
        <f>E18/E$20</f>
        <v>0.11655539151249257</v>
      </c>
    </row>
    <row r="22" spans="1:5" s="65" customFormat="1" x14ac:dyDescent="0.25">
      <c r="A22" s="21" t="s">
        <v>521</v>
      </c>
      <c r="B22" s="68">
        <f>B19/B$20</f>
        <v>0.10936525062525707</v>
      </c>
      <c r="C22" s="68">
        <f>C19/C$20</f>
        <v>0.10708531792851168</v>
      </c>
      <c r="D22" s="68">
        <f>D19/D$20</f>
        <v>0.11869945309900014</v>
      </c>
      <c r="E22" s="68">
        <f>E19/E$20</f>
        <v>0.11617167563392854</v>
      </c>
    </row>
    <row r="23" spans="1:5" x14ac:dyDescent="0.25">
      <c r="A23" s="12" t="s">
        <v>524</v>
      </c>
      <c r="B23" s="14"/>
      <c r="C23" s="14"/>
      <c r="D23" s="14"/>
      <c r="E23" s="14"/>
    </row>
    <row r="24" spans="1:5" x14ac:dyDescent="0.25">
      <c r="A24" s="12" t="s">
        <v>525</v>
      </c>
      <c r="B24" s="14"/>
      <c r="C24" s="14"/>
      <c r="D24" s="14"/>
      <c r="E24" s="14"/>
    </row>
    <row r="25" spans="1:5" x14ac:dyDescent="0.25">
      <c r="A25" s="12" t="s">
        <v>544</v>
      </c>
      <c r="B25" s="13"/>
      <c r="C25" s="14"/>
      <c r="D25" s="14"/>
      <c r="E25" s="14"/>
    </row>
  </sheetData>
  <pageMargins left="0.5" right="0.5" top="0.5" bottom="0.5" header="0" footer="0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4584-D353-4269-9BC4-36672FF00636}">
  <sheetPr>
    <pageSetUpPr fitToPage="1"/>
  </sheetPr>
  <dimension ref="A1:F256"/>
  <sheetViews>
    <sheetView zoomScale="85" zoomScaleNormal="85" workbookViewId="0">
      <selection activeCell="B12" sqref="B12"/>
    </sheetView>
  </sheetViews>
  <sheetFormatPr defaultRowHeight="15" x14ac:dyDescent="0.25"/>
  <cols>
    <col min="1" max="1" width="25" style="5" bestFit="1" customWidth="1"/>
    <col min="2" max="2" width="16.28515625" style="6" bestFit="1" customWidth="1"/>
    <col min="3" max="3" width="16.5703125" style="6" bestFit="1" customWidth="1"/>
    <col min="4" max="5" width="21.7109375" style="6" bestFit="1" customWidth="1"/>
    <col min="6" max="6" width="15" style="5" bestFit="1" customWidth="1"/>
    <col min="7" max="7" width="10.7109375" style="5" bestFit="1" customWidth="1"/>
    <col min="8" max="8" width="9.42578125" style="5" bestFit="1" customWidth="1"/>
    <col min="9" max="9" width="9.7109375" style="5" bestFit="1" customWidth="1"/>
    <col min="10" max="10" width="9.85546875" style="5" bestFit="1" customWidth="1"/>
    <col min="11" max="11" width="11.28515625" style="5" bestFit="1" customWidth="1"/>
    <col min="12" max="16384" width="9.140625" style="5"/>
  </cols>
  <sheetData>
    <row r="1" spans="1:6" ht="18.75" x14ac:dyDescent="0.25">
      <c r="A1" s="24" t="s">
        <v>485</v>
      </c>
    </row>
    <row r="2" spans="1:6" x14ac:dyDescent="0.25">
      <c r="A2" s="7" t="s">
        <v>447</v>
      </c>
      <c r="B2" s="7" t="s">
        <v>444</v>
      </c>
      <c r="C2" s="8"/>
      <c r="D2" s="8"/>
      <c r="E2" s="8"/>
    </row>
    <row r="3" spans="1:6" s="11" customFormat="1" ht="30" x14ac:dyDescent="0.25">
      <c r="A3" s="10" t="s">
        <v>446</v>
      </c>
      <c r="B3" s="62" t="s">
        <v>448</v>
      </c>
      <c r="C3" s="62" t="s">
        <v>514</v>
      </c>
      <c r="D3" s="62" t="s">
        <v>619</v>
      </c>
      <c r="E3" s="62" t="s">
        <v>620</v>
      </c>
      <c r="F3" s="33"/>
    </row>
    <row r="4" spans="1:6" x14ac:dyDescent="0.25">
      <c r="A4" s="9" t="s">
        <v>5</v>
      </c>
      <c r="B4" s="8">
        <v>1252802</v>
      </c>
      <c r="C4" s="8">
        <v>1079321.8995000001</v>
      </c>
      <c r="D4" s="8">
        <v>1184814.67527</v>
      </c>
      <c r="E4" s="8">
        <v>1212730.5858200002</v>
      </c>
      <c r="F4" s="8">
        <f>E4-D4</f>
        <v>27915.910550000146</v>
      </c>
    </row>
    <row r="5" spans="1:6" x14ac:dyDescent="0.25">
      <c r="A5" s="9" t="s">
        <v>411</v>
      </c>
      <c r="B5" s="8">
        <v>14000</v>
      </c>
      <c r="C5" s="8">
        <v>14000</v>
      </c>
      <c r="D5" s="8">
        <v>14000</v>
      </c>
      <c r="E5" s="8">
        <v>14000</v>
      </c>
      <c r="F5" s="8">
        <f t="shared" ref="F5:F24" si="0">E5-D5</f>
        <v>0</v>
      </c>
    </row>
    <row r="6" spans="1:6" x14ac:dyDescent="0.25">
      <c r="A6" s="9" t="s">
        <v>413</v>
      </c>
      <c r="B6" s="8">
        <v>403400</v>
      </c>
      <c r="C6" s="8">
        <v>437750.00000000012</v>
      </c>
      <c r="D6" s="8">
        <v>437750.00000000012</v>
      </c>
      <c r="E6" s="8">
        <v>446750.00000000012</v>
      </c>
      <c r="F6" s="8">
        <f t="shared" si="0"/>
        <v>9000</v>
      </c>
    </row>
    <row r="7" spans="1:6" x14ac:dyDescent="0.25">
      <c r="A7" s="9" t="s">
        <v>422</v>
      </c>
      <c r="B7" s="8">
        <v>578072</v>
      </c>
      <c r="C7" s="8">
        <v>393171.8995</v>
      </c>
      <c r="D7" s="8">
        <v>430197.52151999995</v>
      </c>
      <c r="E7" s="8">
        <v>449113.43206999998</v>
      </c>
      <c r="F7" s="8">
        <f t="shared" si="0"/>
        <v>18915.91055000003</v>
      </c>
    </row>
    <row r="8" spans="1:6" x14ac:dyDescent="0.25">
      <c r="A8" s="9" t="s">
        <v>419</v>
      </c>
      <c r="B8" s="8">
        <v>228520</v>
      </c>
      <c r="C8" s="8">
        <v>196300</v>
      </c>
      <c r="D8" s="8">
        <v>264767.15375</v>
      </c>
      <c r="E8" s="8">
        <v>264767.15375</v>
      </c>
      <c r="F8" s="8">
        <f t="shared" si="0"/>
        <v>0</v>
      </c>
    </row>
    <row r="9" spans="1:6" x14ac:dyDescent="0.25">
      <c r="A9" s="9" t="s">
        <v>426</v>
      </c>
      <c r="B9" s="8">
        <v>28810</v>
      </c>
      <c r="C9" s="8">
        <v>38100</v>
      </c>
      <c r="D9" s="8">
        <v>38100</v>
      </c>
      <c r="E9" s="8">
        <v>38100</v>
      </c>
      <c r="F9" s="8">
        <f t="shared" si="0"/>
        <v>0</v>
      </c>
    </row>
    <row r="10" spans="1:6" x14ac:dyDescent="0.25">
      <c r="A10" s="9" t="s">
        <v>26</v>
      </c>
      <c r="B10" s="8">
        <v>-1252804.7</v>
      </c>
      <c r="C10" s="8">
        <v>-1313303.1000000001</v>
      </c>
      <c r="D10" s="8">
        <v>-1184803.1000000001</v>
      </c>
      <c r="E10" s="8">
        <v>-1210583.21</v>
      </c>
      <c r="F10" s="8">
        <f t="shared" si="0"/>
        <v>-25780.10999999987</v>
      </c>
    </row>
    <row r="11" spans="1:6" x14ac:dyDescent="0.25">
      <c r="A11" s="9" t="s">
        <v>439</v>
      </c>
      <c r="B11" s="8">
        <v>-239990.5</v>
      </c>
      <c r="C11" s="8">
        <v>-253260.32</v>
      </c>
      <c r="D11" s="8">
        <v>-253260.32</v>
      </c>
      <c r="E11" s="8">
        <v>-253260.32</v>
      </c>
      <c r="F11" s="8">
        <f t="shared" si="0"/>
        <v>0</v>
      </c>
    </row>
    <row r="12" spans="1:6" x14ac:dyDescent="0.25">
      <c r="A12" s="9" t="s">
        <v>441</v>
      </c>
      <c r="B12" s="8">
        <v>-65276</v>
      </c>
      <c r="C12" s="8">
        <v>-67317.09</v>
      </c>
      <c r="D12" s="8">
        <v>-67317.09</v>
      </c>
      <c r="E12" s="8">
        <v>-72817.09</v>
      </c>
      <c r="F12" s="8">
        <f t="shared" si="0"/>
        <v>-5500</v>
      </c>
    </row>
    <row r="13" spans="1:6" x14ac:dyDescent="0.25">
      <c r="A13" s="9" t="s">
        <v>436</v>
      </c>
      <c r="B13" s="8">
        <v>-151400</v>
      </c>
      <c r="C13" s="8">
        <v>-162700</v>
      </c>
      <c r="D13" s="8">
        <v>-114200</v>
      </c>
      <c r="E13" s="8">
        <v>-114200</v>
      </c>
      <c r="F13" s="8">
        <f t="shared" si="0"/>
        <v>0</v>
      </c>
    </row>
    <row r="14" spans="1:6" x14ac:dyDescent="0.25">
      <c r="A14" s="9" t="s">
        <v>433</v>
      </c>
      <c r="B14" s="8">
        <v>-63720</v>
      </c>
      <c r="C14" s="8">
        <v>-58600</v>
      </c>
      <c r="D14" s="8">
        <v>-18600</v>
      </c>
      <c r="E14" s="8">
        <v>-18600</v>
      </c>
      <c r="F14" s="8">
        <f t="shared" si="0"/>
        <v>0</v>
      </c>
    </row>
    <row r="15" spans="1:6" x14ac:dyDescent="0.25">
      <c r="A15" s="9" t="s">
        <v>429</v>
      </c>
      <c r="B15" s="8">
        <v>-3925</v>
      </c>
      <c r="C15" s="8">
        <v>-7630</v>
      </c>
      <c r="D15" s="8">
        <v>-7630</v>
      </c>
      <c r="E15" s="8">
        <v>-7630</v>
      </c>
      <c r="F15" s="8">
        <f t="shared" si="0"/>
        <v>0</v>
      </c>
    </row>
    <row r="16" spans="1:6" x14ac:dyDescent="0.25">
      <c r="A16" s="9" t="s">
        <v>431</v>
      </c>
      <c r="B16" s="8">
        <v>-137013.29999999999</v>
      </c>
      <c r="C16" s="8">
        <v>-140635.47999999998</v>
      </c>
      <c r="D16" s="8">
        <v>-140635.47999999998</v>
      </c>
      <c r="E16" s="8">
        <v>-140635.47999999998</v>
      </c>
      <c r="F16" s="8">
        <f t="shared" si="0"/>
        <v>0</v>
      </c>
    </row>
    <row r="17" spans="1:6" x14ac:dyDescent="0.25">
      <c r="A17" s="9" t="s">
        <v>437</v>
      </c>
      <c r="B17" s="8">
        <v>-1900</v>
      </c>
      <c r="C17" s="8">
        <v>-2050</v>
      </c>
      <c r="D17" s="8">
        <v>-2050</v>
      </c>
      <c r="E17" s="8">
        <v>-2050</v>
      </c>
      <c r="F17" s="8">
        <f t="shared" si="0"/>
        <v>0</v>
      </c>
    </row>
    <row r="18" spans="1:6" x14ac:dyDescent="0.25">
      <c r="A18" s="9" t="s">
        <v>434</v>
      </c>
      <c r="B18" s="8">
        <v>-3200</v>
      </c>
      <c r="C18" s="8">
        <v>-2500</v>
      </c>
      <c r="D18" s="8">
        <v>-2500</v>
      </c>
      <c r="E18" s="8">
        <v>-2500</v>
      </c>
      <c r="F18" s="8">
        <f t="shared" si="0"/>
        <v>0</v>
      </c>
    </row>
    <row r="19" spans="1:6" x14ac:dyDescent="0.25">
      <c r="A19" s="9" t="s">
        <v>438</v>
      </c>
      <c r="B19" s="8">
        <v>-293933.5</v>
      </c>
      <c r="C19" s="8">
        <v>-306643.40000000002</v>
      </c>
      <c r="D19" s="8">
        <v>-306643.40000000002</v>
      </c>
      <c r="E19" s="8">
        <v>-306643.40000000002</v>
      </c>
      <c r="F19" s="8">
        <f t="shared" si="0"/>
        <v>0</v>
      </c>
    </row>
    <row r="20" spans="1:6" x14ac:dyDescent="0.25">
      <c r="A20" s="9" t="s">
        <v>435</v>
      </c>
      <c r="B20" s="8">
        <v>-89450</v>
      </c>
      <c r="C20" s="8">
        <v>-105450</v>
      </c>
      <c r="D20" s="8">
        <v>-105450</v>
      </c>
      <c r="E20" s="8">
        <v>-105450</v>
      </c>
      <c r="F20" s="8">
        <f t="shared" si="0"/>
        <v>0</v>
      </c>
    </row>
    <row r="21" spans="1:6" x14ac:dyDescent="0.25">
      <c r="A21" s="9" t="s">
        <v>430</v>
      </c>
      <c r="B21" s="8">
        <v>-3750</v>
      </c>
      <c r="C21" s="8">
        <v>-3325</v>
      </c>
      <c r="D21" s="8">
        <v>-3325</v>
      </c>
      <c r="E21" s="8">
        <v>-3325</v>
      </c>
      <c r="F21" s="8">
        <f t="shared" si="0"/>
        <v>0</v>
      </c>
    </row>
    <row r="22" spans="1:6" x14ac:dyDescent="0.25">
      <c r="A22" s="9" t="s">
        <v>428</v>
      </c>
      <c r="B22" s="8">
        <v>-146300</v>
      </c>
      <c r="C22" s="8">
        <v>-156191.81</v>
      </c>
      <c r="D22" s="8">
        <v>-156191.81</v>
      </c>
      <c r="E22" s="8">
        <v>-154941.91999999998</v>
      </c>
      <c r="F22" s="8">
        <f t="shared" si="0"/>
        <v>1249.890000000014</v>
      </c>
    </row>
    <row r="23" spans="1:6" x14ac:dyDescent="0.25">
      <c r="A23" s="9" t="s">
        <v>432</v>
      </c>
      <c r="B23" s="8">
        <v>-52946.400000000001</v>
      </c>
      <c r="C23" s="8">
        <v>-47000</v>
      </c>
      <c r="D23" s="8">
        <v>-7000</v>
      </c>
      <c r="E23" s="8">
        <v>-28530</v>
      </c>
      <c r="F23" s="8">
        <f t="shared" si="0"/>
        <v>-21530</v>
      </c>
    </row>
    <row r="24" spans="1:6" x14ac:dyDescent="0.25">
      <c r="A24" s="9" t="s">
        <v>445</v>
      </c>
      <c r="B24" s="8">
        <v>-2.7000000000480213</v>
      </c>
      <c r="C24" s="8">
        <v>-233981.20049999998</v>
      </c>
      <c r="D24" s="8">
        <v>11.575269999972079</v>
      </c>
      <c r="E24" s="8">
        <v>2147.3758200001321</v>
      </c>
      <c r="F24" s="8">
        <f t="shared" si="0"/>
        <v>2135.80055000016</v>
      </c>
    </row>
    <row r="25" spans="1:6" x14ac:dyDescent="0.25">
      <c r="A25"/>
      <c r="B25"/>
      <c r="C25"/>
      <c r="D25"/>
      <c r="E25"/>
      <c r="F25" s="8"/>
    </row>
    <row r="26" spans="1:6" x14ac:dyDescent="0.25">
      <c r="A26"/>
      <c r="B26"/>
      <c r="C26"/>
      <c r="D26"/>
      <c r="E26"/>
    </row>
    <row r="27" spans="1:6" x14ac:dyDescent="0.25">
      <c r="A27"/>
      <c r="B27"/>
      <c r="C27"/>
      <c r="D27"/>
      <c r="E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</row>
    <row r="30" spans="1:6" x14ac:dyDescent="0.25">
      <c r="A30"/>
      <c r="B30"/>
      <c r="C30"/>
      <c r="D30"/>
      <c r="E30"/>
    </row>
    <row r="31" spans="1:6" x14ac:dyDescent="0.25">
      <c r="A31"/>
      <c r="B31"/>
      <c r="C31"/>
      <c r="D31"/>
      <c r="E31"/>
    </row>
    <row r="32" spans="1:6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6" x14ac:dyDescent="0.25">
      <c r="A49"/>
      <c r="B49"/>
      <c r="C49"/>
      <c r="D49"/>
      <c r="E49"/>
    </row>
    <row r="50" spans="1:6" x14ac:dyDescent="0.25">
      <c r="A50"/>
      <c r="B50"/>
      <c r="C50"/>
      <c r="D50"/>
      <c r="E50"/>
    </row>
    <row r="51" spans="1:6" x14ac:dyDescent="0.25">
      <c r="A51"/>
      <c r="B51"/>
      <c r="C51"/>
      <c r="D51"/>
      <c r="E51"/>
      <c r="F51" s="32"/>
    </row>
    <row r="52" spans="1:6" x14ac:dyDescent="0.25">
      <c r="A52"/>
      <c r="B52"/>
      <c r="C52"/>
      <c r="D52"/>
      <c r="E52"/>
    </row>
    <row r="53" spans="1:6" x14ac:dyDescent="0.25">
      <c r="A53"/>
      <c r="B53"/>
      <c r="C53"/>
      <c r="D53"/>
      <c r="E53"/>
    </row>
    <row r="54" spans="1:6" x14ac:dyDescent="0.25">
      <c r="A54"/>
      <c r="B54"/>
      <c r="C54"/>
      <c r="D54"/>
      <c r="E54"/>
    </row>
    <row r="55" spans="1:6" x14ac:dyDescent="0.25">
      <c r="A55"/>
      <c r="B55"/>
      <c r="C55"/>
      <c r="D55"/>
      <c r="E55"/>
    </row>
    <row r="56" spans="1:6" x14ac:dyDescent="0.25">
      <c r="A56"/>
      <c r="B56"/>
      <c r="C56"/>
      <c r="D56"/>
      <c r="E56"/>
    </row>
    <row r="57" spans="1:6" x14ac:dyDescent="0.25">
      <c r="A57"/>
      <c r="B57"/>
      <c r="C57"/>
      <c r="D57"/>
      <c r="E57"/>
    </row>
    <row r="58" spans="1:6" x14ac:dyDescent="0.25">
      <c r="A58"/>
      <c r="B58"/>
      <c r="C58"/>
      <c r="D58"/>
      <c r="E58"/>
    </row>
    <row r="59" spans="1:6" x14ac:dyDescent="0.25">
      <c r="A59"/>
      <c r="B59"/>
      <c r="C59"/>
      <c r="D59"/>
      <c r="E59"/>
      <c r="F59" s="34"/>
    </row>
    <row r="60" spans="1:6" x14ac:dyDescent="0.25">
      <c r="A60"/>
      <c r="B60"/>
      <c r="C60"/>
      <c r="D60"/>
      <c r="E60"/>
    </row>
    <row r="61" spans="1:6" x14ac:dyDescent="0.25">
      <c r="A61"/>
      <c r="B61"/>
      <c r="C61"/>
      <c r="D61"/>
      <c r="E61"/>
    </row>
    <row r="62" spans="1:6" x14ac:dyDescent="0.25">
      <c r="A62"/>
      <c r="B62"/>
      <c r="C62"/>
      <c r="D62"/>
      <c r="E62"/>
    </row>
    <row r="63" spans="1:6" x14ac:dyDescent="0.25">
      <c r="A63"/>
      <c r="B63"/>
      <c r="C63"/>
      <c r="D63"/>
      <c r="E63"/>
    </row>
    <row r="64" spans="1:6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</sheetData>
  <conditionalFormatting pivot="1" sqref="C4:E24">
    <cfRule type="cellIs" dxfId="199" priority="2" operator="greaterThan">
      <formula>B4</formula>
    </cfRule>
  </conditionalFormatting>
  <conditionalFormatting pivot="1" sqref="C4:E24">
    <cfRule type="cellIs" dxfId="198" priority="1" operator="lessThan">
      <formula>B4</formula>
    </cfRule>
  </conditionalFormatting>
  <pageMargins left="0.5" right="0.5" top="0.5" bottom="0.5" header="0" footer="0"/>
  <pageSetup scale="47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BCD-2B95-4BFE-9241-A2E517B49F55}">
  <sheetPr>
    <pageSetUpPr fitToPage="1"/>
  </sheetPr>
  <dimension ref="A1:F481"/>
  <sheetViews>
    <sheetView workbookViewId="0">
      <selection activeCell="A14" sqref="A14"/>
    </sheetView>
  </sheetViews>
  <sheetFormatPr defaultRowHeight="15" x14ac:dyDescent="0.25"/>
  <cols>
    <col min="1" max="1" width="62.28515625" style="5" bestFit="1" customWidth="1"/>
    <col min="2" max="2" width="16.28515625" style="5" bestFit="1" customWidth="1"/>
    <col min="3" max="3" width="16.5703125" style="5" bestFit="1" customWidth="1"/>
    <col min="4" max="4" width="14.5703125" style="5" bestFit="1" customWidth="1"/>
    <col min="5" max="5" width="20.140625" style="5" bestFit="1" customWidth="1"/>
    <col min="6" max="6" width="9.7109375" style="5" bestFit="1" customWidth="1"/>
    <col min="7" max="16384" width="9.140625" style="5"/>
  </cols>
  <sheetData>
    <row r="1" spans="1:6" ht="18.75" x14ac:dyDescent="0.25">
      <c r="A1" s="24" t="s">
        <v>622</v>
      </c>
    </row>
    <row r="2" spans="1:6" x14ac:dyDescent="0.25">
      <c r="A2" s="7" t="s">
        <v>447</v>
      </c>
      <c r="B2" s="7" t="s">
        <v>444</v>
      </c>
    </row>
    <row r="3" spans="1:6" s="62" customFormat="1" ht="45" x14ac:dyDescent="0.25">
      <c r="A3" s="10" t="s">
        <v>446</v>
      </c>
      <c r="B3" s="62" t="s">
        <v>448</v>
      </c>
      <c r="C3" s="62" t="s">
        <v>514</v>
      </c>
      <c r="D3" s="62" t="s">
        <v>619</v>
      </c>
      <c r="E3" s="62" t="s">
        <v>620</v>
      </c>
    </row>
    <row r="4" spans="1:6" x14ac:dyDescent="0.25">
      <c r="A4" s="9" t="s">
        <v>5</v>
      </c>
      <c r="B4" s="8">
        <v>1252802</v>
      </c>
      <c r="C4" s="8">
        <v>1079321.8995000001</v>
      </c>
      <c r="D4" s="8">
        <v>1184814.67527</v>
      </c>
      <c r="E4" s="8">
        <v>1212730.5858200002</v>
      </c>
      <c r="F4" s="8">
        <f>E4-D4</f>
        <v>27915.910550000146</v>
      </c>
    </row>
    <row r="5" spans="1:6" x14ac:dyDescent="0.25">
      <c r="A5" s="9" t="s">
        <v>411</v>
      </c>
      <c r="B5" s="8">
        <v>14000</v>
      </c>
      <c r="C5" s="8">
        <v>14000</v>
      </c>
      <c r="D5" s="8">
        <v>14000</v>
      </c>
      <c r="E5" s="8">
        <v>14000</v>
      </c>
      <c r="F5" s="8">
        <f t="shared" ref="F5:F68" si="0">E5-D5</f>
        <v>0</v>
      </c>
    </row>
    <row r="6" spans="1:6" x14ac:dyDescent="0.25">
      <c r="A6" s="9" t="s">
        <v>6</v>
      </c>
      <c r="B6" s="8">
        <v>14000</v>
      </c>
      <c r="C6" s="8">
        <v>14000</v>
      </c>
      <c r="D6" s="8">
        <v>14000</v>
      </c>
      <c r="E6" s="8">
        <v>14000</v>
      </c>
      <c r="F6" s="8">
        <f t="shared" si="0"/>
        <v>0</v>
      </c>
    </row>
    <row r="7" spans="1:6" x14ac:dyDescent="0.25">
      <c r="A7" s="9" t="s">
        <v>413</v>
      </c>
      <c r="B7" s="8">
        <v>403400</v>
      </c>
      <c r="C7" s="8">
        <v>437750.00000000012</v>
      </c>
      <c r="D7" s="8">
        <v>437750.00000000012</v>
      </c>
      <c r="E7" s="8">
        <v>446750.00000000012</v>
      </c>
      <c r="F7" s="8">
        <f t="shared" si="0"/>
        <v>9000</v>
      </c>
    </row>
    <row r="8" spans="1:6" x14ac:dyDescent="0.25">
      <c r="A8" s="9" t="s">
        <v>7</v>
      </c>
      <c r="B8" s="8">
        <v>335500</v>
      </c>
      <c r="C8" s="8">
        <v>369050.00000000012</v>
      </c>
      <c r="D8" s="8">
        <v>369050.00000000012</v>
      </c>
      <c r="E8" s="8">
        <v>369050.00000000012</v>
      </c>
      <c r="F8" s="8">
        <f t="shared" si="0"/>
        <v>0</v>
      </c>
    </row>
    <row r="9" spans="1:6" x14ac:dyDescent="0.25">
      <c r="A9" s="9" t="s">
        <v>8</v>
      </c>
      <c r="B9" s="8">
        <v>10000</v>
      </c>
      <c r="C9" s="8">
        <v>8000</v>
      </c>
      <c r="D9" s="8">
        <v>8000</v>
      </c>
      <c r="E9" s="8">
        <v>8000</v>
      </c>
      <c r="F9" s="8">
        <f t="shared" si="0"/>
        <v>0</v>
      </c>
    </row>
    <row r="10" spans="1:6" x14ac:dyDescent="0.25">
      <c r="A10" s="9" t="s">
        <v>9</v>
      </c>
      <c r="B10" s="8">
        <v>7000</v>
      </c>
      <c r="C10" s="8">
        <v>10000</v>
      </c>
      <c r="D10" s="8">
        <v>10000</v>
      </c>
      <c r="E10" s="8">
        <v>10000</v>
      </c>
      <c r="F10" s="8">
        <f t="shared" si="0"/>
        <v>0</v>
      </c>
    </row>
    <row r="11" spans="1:6" x14ac:dyDescent="0.25">
      <c r="A11" s="9" t="s">
        <v>193</v>
      </c>
      <c r="B11" s="8">
        <v>2500</v>
      </c>
      <c r="C11" s="8">
        <v>3000</v>
      </c>
      <c r="D11" s="8">
        <v>3000</v>
      </c>
      <c r="E11" s="8">
        <v>3000</v>
      </c>
      <c r="F11" s="8">
        <f t="shared" si="0"/>
        <v>0</v>
      </c>
    </row>
    <row r="12" spans="1:6" x14ac:dyDescent="0.25">
      <c r="A12" s="9" t="s">
        <v>415</v>
      </c>
      <c r="B12" s="8">
        <v>2500</v>
      </c>
      <c r="C12" s="8">
        <v>3000</v>
      </c>
      <c r="D12" s="8">
        <v>3000</v>
      </c>
      <c r="E12" s="8">
        <v>3000</v>
      </c>
      <c r="F12" s="8">
        <f t="shared" si="0"/>
        <v>0</v>
      </c>
    </row>
    <row r="13" spans="1:6" x14ac:dyDescent="0.25">
      <c r="A13" s="9" t="s">
        <v>196</v>
      </c>
      <c r="B13" s="8">
        <v>2500</v>
      </c>
      <c r="C13" s="8">
        <v>3000</v>
      </c>
      <c r="D13" s="8">
        <v>3000</v>
      </c>
      <c r="E13" s="8">
        <v>3000</v>
      </c>
      <c r="F13" s="8">
        <f t="shared" si="0"/>
        <v>0</v>
      </c>
    </row>
    <row r="14" spans="1:6" x14ac:dyDescent="0.25">
      <c r="A14" s="9" t="s">
        <v>198</v>
      </c>
      <c r="B14" s="8">
        <v>2500</v>
      </c>
      <c r="C14" s="8">
        <v>1000</v>
      </c>
      <c r="D14" s="8">
        <v>1000</v>
      </c>
      <c r="E14" s="8">
        <v>1000</v>
      </c>
      <c r="F14" s="8">
        <f t="shared" si="0"/>
        <v>0</v>
      </c>
    </row>
    <row r="15" spans="1:6" x14ac:dyDescent="0.25">
      <c r="A15" s="9" t="s">
        <v>10</v>
      </c>
      <c r="B15" s="8">
        <v>32500</v>
      </c>
      <c r="C15" s="8">
        <v>32500</v>
      </c>
      <c r="D15" s="8">
        <v>32500</v>
      </c>
      <c r="E15" s="8">
        <v>32500</v>
      </c>
      <c r="F15" s="8">
        <f t="shared" si="0"/>
        <v>0</v>
      </c>
    </row>
    <row r="16" spans="1:6" x14ac:dyDescent="0.25">
      <c r="A16" s="9" t="s">
        <v>12</v>
      </c>
      <c r="B16" s="8">
        <v>8000</v>
      </c>
      <c r="C16" s="8">
        <v>8000</v>
      </c>
      <c r="D16" s="8">
        <v>8000</v>
      </c>
      <c r="E16" s="8">
        <v>8000</v>
      </c>
      <c r="F16" s="8">
        <f t="shared" si="0"/>
        <v>0</v>
      </c>
    </row>
    <row r="17" spans="1:6" x14ac:dyDescent="0.25">
      <c r="A17" s="9" t="s">
        <v>465</v>
      </c>
      <c r="B17" s="8">
        <v>200</v>
      </c>
      <c r="C17" s="8">
        <v>200</v>
      </c>
      <c r="D17" s="8">
        <v>200</v>
      </c>
      <c r="E17" s="8">
        <v>200</v>
      </c>
      <c r="F17" s="8">
        <f t="shared" si="0"/>
        <v>0</v>
      </c>
    </row>
    <row r="18" spans="1:6" x14ac:dyDescent="0.25">
      <c r="A18" s="9" t="s">
        <v>11</v>
      </c>
      <c r="B18" s="8">
        <v>200</v>
      </c>
      <c r="C18" s="8">
        <v>0</v>
      </c>
      <c r="D18" s="8">
        <v>0</v>
      </c>
      <c r="E18" s="8">
        <v>0</v>
      </c>
      <c r="F18" s="8">
        <f t="shared" si="0"/>
        <v>0</v>
      </c>
    </row>
    <row r="19" spans="1:6" x14ac:dyDescent="0.25">
      <c r="A19" s="9" t="s">
        <v>13</v>
      </c>
      <c r="B19" s="8">
        <v>0</v>
      </c>
      <c r="C19" s="8"/>
      <c r="D19" s="8"/>
      <c r="E19" s="8"/>
      <c r="F19" s="8">
        <f t="shared" si="0"/>
        <v>0</v>
      </c>
    </row>
    <row r="20" spans="1:6" x14ac:dyDescent="0.25">
      <c r="A20" s="9" t="s">
        <v>533</v>
      </c>
      <c r="B20" s="8"/>
      <c r="C20" s="8"/>
      <c r="D20" s="8"/>
      <c r="E20" s="8">
        <v>9000</v>
      </c>
      <c r="F20" s="8">
        <f t="shared" si="0"/>
        <v>9000</v>
      </c>
    </row>
    <row r="21" spans="1:6" x14ac:dyDescent="0.25">
      <c r="A21" s="9" t="s">
        <v>422</v>
      </c>
      <c r="B21" s="8">
        <v>578072</v>
      </c>
      <c r="C21" s="8">
        <v>393171.8995</v>
      </c>
      <c r="D21" s="8">
        <v>430197.52151999995</v>
      </c>
      <c r="E21" s="8">
        <v>449113.43206999998</v>
      </c>
      <c r="F21" s="8">
        <f t="shared" si="0"/>
        <v>18915.91055000003</v>
      </c>
    </row>
    <row r="22" spans="1:6" x14ac:dyDescent="0.25">
      <c r="A22" s="9" t="s">
        <v>460</v>
      </c>
      <c r="B22" s="8">
        <v>175700</v>
      </c>
      <c r="C22" s="8">
        <v>0</v>
      </c>
      <c r="D22" s="8">
        <v>0</v>
      </c>
      <c r="E22" s="8">
        <v>0</v>
      </c>
      <c r="F22" s="8">
        <f t="shared" si="0"/>
        <v>0</v>
      </c>
    </row>
    <row r="23" spans="1:6" x14ac:dyDescent="0.25">
      <c r="A23" s="9" t="s">
        <v>17</v>
      </c>
      <c r="B23" s="8">
        <v>188500</v>
      </c>
      <c r="C23" s="8">
        <v>189161.8995</v>
      </c>
      <c r="D23" s="8">
        <v>208078.08945</v>
      </c>
      <c r="E23" s="8">
        <v>226994</v>
      </c>
      <c r="F23" s="8">
        <f t="shared" si="0"/>
        <v>18915.910550000001</v>
      </c>
    </row>
    <row r="24" spans="1:6" x14ac:dyDescent="0.25">
      <c r="A24" s="9" t="s">
        <v>18</v>
      </c>
      <c r="B24" s="8">
        <v>140000</v>
      </c>
      <c r="C24" s="8">
        <v>140000</v>
      </c>
      <c r="D24" s="8">
        <v>140000</v>
      </c>
      <c r="E24" s="8">
        <v>140000</v>
      </c>
      <c r="F24" s="8">
        <f t="shared" si="0"/>
        <v>0</v>
      </c>
    </row>
    <row r="25" spans="1:6" x14ac:dyDescent="0.25">
      <c r="A25" s="9" t="s">
        <v>19</v>
      </c>
      <c r="B25" s="8">
        <v>16922</v>
      </c>
      <c r="C25" s="8">
        <v>17000</v>
      </c>
      <c r="D25" s="8">
        <v>17000</v>
      </c>
      <c r="E25" s="8">
        <v>17000</v>
      </c>
      <c r="F25" s="8">
        <f t="shared" si="0"/>
        <v>0</v>
      </c>
    </row>
    <row r="26" spans="1:6" x14ac:dyDescent="0.25">
      <c r="A26" s="9" t="s">
        <v>20</v>
      </c>
      <c r="B26" s="8">
        <v>34600</v>
      </c>
      <c r="C26" s="8">
        <v>35000</v>
      </c>
      <c r="D26" s="8">
        <v>38881.331472500002</v>
      </c>
      <c r="E26" s="8">
        <v>38881.331472500002</v>
      </c>
      <c r="F26" s="8">
        <f t="shared" si="0"/>
        <v>0</v>
      </c>
    </row>
    <row r="27" spans="1:6" x14ac:dyDescent="0.25">
      <c r="A27" s="9" t="s">
        <v>21</v>
      </c>
      <c r="B27" s="8">
        <v>22350</v>
      </c>
      <c r="C27" s="8">
        <v>12010</v>
      </c>
      <c r="D27" s="8">
        <v>26238.100597500001</v>
      </c>
      <c r="E27" s="8">
        <v>26238.100597500001</v>
      </c>
      <c r="F27" s="8">
        <f t="shared" si="0"/>
        <v>0</v>
      </c>
    </row>
    <row r="28" spans="1:6" x14ac:dyDescent="0.25">
      <c r="A28" s="9" t="s">
        <v>419</v>
      </c>
      <c r="B28" s="8">
        <v>228520</v>
      </c>
      <c r="C28" s="8">
        <v>196300</v>
      </c>
      <c r="D28" s="8">
        <v>264767.15375</v>
      </c>
      <c r="E28" s="8">
        <v>264767.15375</v>
      </c>
      <c r="F28" s="8">
        <f t="shared" si="0"/>
        <v>0</v>
      </c>
    </row>
    <row r="29" spans="1:6" x14ac:dyDescent="0.25">
      <c r="A29" s="9" t="s">
        <v>14</v>
      </c>
      <c r="B29" s="8">
        <v>66000</v>
      </c>
      <c r="C29" s="8">
        <v>68000</v>
      </c>
      <c r="D29" s="8">
        <v>68000</v>
      </c>
      <c r="E29" s="8">
        <v>68000</v>
      </c>
      <c r="F29" s="8">
        <f t="shared" si="0"/>
        <v>0</v>
      </c>
    </row>
    <row r="30" spans="1:6" x14ac:dyDescent="0.25">
      <c r="A30" s="9" t="s">
        <v>15</v>
      </c>
      <c r="B30" s="8">
        <v>62520</v>
      </c>
      <c r="C30" s="8">
        <v>28300</v>
      </c>
      <c r="D30" s="8">
        <v>96767.153749999998</v>
      </c>
      <c r="E30" s="8">
        <v>96767.153749999998</v>
      </c>
      <c r="F30" s="8">
        <f t="shared" si="0"/>
        <v>0</v>
      </c>
    </row>
    <row r="31" spans="1:6" x14ac:dyDescent="0.25">
      <c r="A31" s="9" t="s">
        <v>16</v>
      </c>
      <c r="B31" s="8">
        <v>100000</v>
      </c>
      <c r="C31" s="8">
        <v>100000</v>
      </c>
      <c r="D31" s="8">
        <v>100000</v>
      </c>
      <c r="E31" s="8">
        <v>100000</v>
      </c>
      <c r="F31" s="8">
        <f t="shared" si="0"/>
        <v>0</v>
      </c>
    </row>
    <row r="32" spans="1:6" x14ac:dyDescent="0.25">
      <c r="A32" s="9" t="s">
        <v>426</v>
      </c>
      <c r="B32" s="8">
        <v>28810</v>
      </c>
      <c r="C32" s="8">
        <v>38100</v>
      </c>
      <c r="D32" s="8">
        <v>38100</v>
      </c>
      <c r="E32" s="8">
        <v>38100</v>
      </c>
      <c r="F32" s="8">
        <f t="shared" si="0"/>
        <v>0</v>
      </c>
    </row>
    <row r="33" spans="1:6" x14ac:dyDescent="0.25">
      <c r="A33" s="9" t="s">
        <v>22</v>
      </c>
      <c r="B33" s="8">
        <v>10000</v>
      </c>
      <c r="C33" s="8">
        <v>10000</v>
      </c>
      <c r="D33" s="8">
        <v>10000</v>
      </c>
      <c r="E33" s="8">
        <v>10000</v>
      </c>
      <c r="F33" s="8">
        <f t="shared" si="0"/>
        <v>0</v>
      </c>
    </row>
    <row r="34" spans="1:6" x14ac:dyDescent="0.25">
      <c r="A34" s="9" t="s">
        <v>23</v>
      </c>
      <c r="B34" s="8">
        <v>3000</v>
      </c>
      <c r="C34" s="8">
        <v>3000</v>
      </c>
      <c r="D34" s="8">
        <v>3000</v>
      </c>
      <c r="E34" s="8">
        <v>3000</v>
      </c>
      <c r="F34" s="8">
        <f t="shared" si="0"/>
        <v>0</v>
      </c>
    </row>
    <row r="35" spans="1:6" x14ac:dyDescent="0.25">
      <c r="A35" s="9" t="s">
        <v>24</v>
      </c>
      <c r="B35" s="8">
        <v>13800</v>
      </c>
      <c r="C35" s="8">
        <v>18000</v>
      </c>
      <c r="D35" s="8">
        <v>18000</v>
      </c>
      <c r="E35" s="8">
        <v>18000</v>
      </c>
      <c r="F35" s="8">
        <f t="shared" si="0"/>
        <v>0</v>
      </c>
    </row>
    <row r="36" spans="1:6" x14ac:dyDescent="0.25">
      <c r="A36" s="9" t="s">
        <v>211</v>
      </c>
      <c r="B36" s="8">
        <v>1100</v>
      </c>
      <c r="C36" s="8">
        <v>1100</v>
      </c>
      <c r="D36" s="8">
        <v>1100</v>
      </c>
      <c r="E36" s="8">
        <v>1100</v>
      </c>
      <c r="F36" s="8">
        <f t="shared" si="0"/>
        <v>0</v>
      </c>
    </row>
    <row r="37" spans="1:6" x14ac:dyDescent="0.25">
      <c r="A37" s="9" t="s">
        <v>25</v>
      </c>
      <c r="B37" s="8">
        <v>910</v>
      </c>
      <c r="C37" s="8">
        <v>1000</v>
      </c>
      <c r="D37" s="8">
        <v>1000</v>
      </c>
      <c r="E37" s="8">
        <v>1000</v>
      </c>
      <c r="F37" s="8">
        <f t="shared" si="0"/>
        <v>0</v>
      </c>
    </row>
    <row r="38" spans="1:6" x14ac:dyDescent="0.25">
      <c r="A38" s="9" t="s">
        <v>214</v>
      </c>
      <c r="B38" s="8"/>
      <c r="C38" s="8">
        <v>5000</v>
      </c>
      <c r="D38" s="8">
        <v>5000</v>
      </c>
      <c r="E38" s="8">
        <v>5000</v>
      </c>
      <c r="F38" s="8">
        <f t="shared" si="0"/>
        <v>0</v>
      </c>
    </row>
    <row r="39" spans="1:6" x14ac:dyDescent="0.25">
      <c r="A39" s="9" t="s">
        <v>26</v>
      </c>
      <c r="B39" s="8">
        <v>-1252804.7</v>
      </c>
      <c r="C39" s="8">
        <v>-1313303.0999999999</v>
      </c>
      <c r="D39" s="8">
        <v>-1184803.0999999999</v>
      </c>
      <c r="E39" s="8">
        <v>-1210583.2099999997</v>
      </c>
      <c r="F39" s="8">
        <f t="shared" si="0"/>
        <v>-25780.10999999987</v>
      </c>
    </row>
    <row r="40" spans="1:6" x14ac:dyDescent="0.25">
      <c r="A40" s="9" t="s">
        <v>439</v>
      </c>
      <c r="B40" s="8">
        <v>-239990.5</v>
      </c>
      <c r="C40" s="8">
        <v>-253260.32</v>
      </c>
      <c r="D40" s="8">
        <v>-253260.32</v>
      </c>
      <c r="E40" s="8">
        <v>-253260.32</v>
      </c>
      <c r="F40" s="8">
        <f t="shared" si="0"/>
        <v>0</v>
      </c>
    </row>
    <row r="41" spans="1:6" x14ac:dyDescent="0.25">
      <c r="A41" s="9" t="s">
        <v>163</v>
      </c>
      <c r="B41" s="8">
        <v>-2200</v>
      </c>
      <c r="C41" s="8">
        <v>-2200</v>
      </c>
      <c r="D41" s="8">
        <v>-2200</v>
      </c>
      <c r="E41" s="8">
        <v>-2200</v>
      </c>
      <c r="F41" s="8">
        <f t="shared" si="0"/>
        <v>0</v>
      </c>
    </row>
    <row r="42" spans="1:6" x14ac:dyDescent="0.25">
      <c r="A42" s="9" t="s">
        <v>164</v>
      </c>
      <c r="B42" s="8">
        <v>-57500</v>
      </c>
      <c r="C42" s="8">
        <v>-59628</v>
      </c>
      <c r="D42" s="8">
        <v>-59628</v>
      </c>
      <c r="E42" s="8">
        <v>-59628</v>
      </c>
      <c r="F42" s="8">
        <f t="shared" si="0"/>
        <v>0</v>
      </c>
    </row>
    <row r="43" spans="1:6" x14ac:dyDescent="0.25">
      <c r="A43" s="9" t="s">
        <v>165</v>
      </c>
      <c r="B43" s="8">
        <v>-10000</v>
      </c>
      <c r="C43" s="8">
        <v>-10000</v>
      </c>
      <c r="D43" s="8">
        <v>-10000</v>
      </c>
      <c r="E43" s="8">
        <v>-10000</v>
      </c>
      <c r="F43" s="8">
        <f t="shared" si="0"/>
        <v>0</v>
      </c>
    </row>
    <row r="44" spans="1:6" x14ac:dyDescent="0.25">
      <c r="A44" s="9" t="s">
        <v>166</v>
      </c>
      <c r="B44" s="8">
        <v>-13300</v>
      </c>
      <c r="C44" s="8">
        <v>-13792.1</v>
      </c>
      <c r="D44" s="8">
        <v>-13792.1</v>
      </c>
      <c r="E44" s="8">
        <v>-13792.1</v>
      </c>
      <c r="F44" s="8">
        <f t="shared" si="0"/>
        <v>0</v>
      </c>
    </row>
    <row r="45" spans="1:6" x14ac:dyDescent="0.25">
      <c r="A45" s="9" t="s">
        <v>167</v>
      </c>
      <c r="B45" s="8">
        <v>-7267.5</v>
      </c>
      <c r="C45" s="8">
        <v>-7536</v>
      </c>
      <c r="D45" s="8">
        <v>-7536</v>
      </c>
      <c r="E45" s="8">
        <v>-7536</v>
      </c>
      <c r="F45" s="8">
        <f t="shared" si="0"/>
        <v>0</v>
      </c>
    </row>
    <row r="46" spans="1:6" x14ac:dyDescent="0.25">
      <c r="A46" s="9" t="s">
        <v>168</v>
      </c>
      <c r="B46" s="8">
        <v>-5000</v>
      </c>
      <c r="C46" s="8">
        <v>-5000</v>
      </c>
      <c r="D46" s="8">
        <v>-5000</v>
      </c>
      <c r="E46" s="8">
        <v>-5000</v>
      </c>
      <c r="F46" s="8">
        <f t="shared" si="0"/>
        <v>0</v>
      </c>
    </row>
    <row r="47" spans="1:6" x14ac:dyDescent="0.25">
      <c r="A47" s="9" t="s">
        <v>169</v>
      </c>
      <c r="B47" s="8">
        <v>-37500</v>
      </c>
      <c r="C47" s="8">
        <v>-38888</v>
      </c>
      <c r="D47" s="8">
        <v>-38888</v>
      </c>
      <c r="E47" s="8">
        <v>-38888</v>
      </c>
      <c r="F47" s="8">
        <f t="shared" si="0"/>
        <v>0</v>
      </c>
    </row>
    <row r="48" spans="1:6" x14ac:dyDescent="0.25">
      <c r="A48" s="9" t="s">
        <v>160</v>
      </c>
      <c r="B48" s="8">
        <v>-3786</v>
      </c>
      <c r="C48" s="8">
        <v>-3905</v>
      </c>
      <c r="D48" s="8">
        <v>-3905</v>
      </c>
      <c r="E48" s="8">
        <v>-3905</v>
      </c>
      <c r="F48" s="8">
        <f t="shared" si="0"/>
        <v>0</v>
      </c>
    </row>
    <row r="49" spans="1:6" x14ac:dyDescent="0.25">
      <c r="A49" s="9" t="s">
        <v>161</v>
      </c>
      <c r="B49" s="8">
        <v>-49502</v>
      </c>
      <c r="C49" s="8">
        <v>-51035</v>
      </c>
      <c r="D49" s="8">
        <v>-51035</v>
      </c>
      <c r="E49" s="8">
        <v>-51035</v>
      </c>
      <c r="F49" s="8">
        <f t="shared" si="0"/>
        <v>0</v>
      </c>
    </row>
    <row r="50" spans="1:6" x14ac:dyDescent="0.25">
      <c r="A50" s="9" t="s">
        <v>462</v>
      </c>
      <c r="B50" s="8"/>
      <c r="C50" s="8">
        <v>-18000</v>
      </c>
      <c r="D50" s="8">
        <v>-18000</v>
      </c>
      <c r="E50" s="8">
        <v>-18000</v>
      </c>
      <c r="F50" s="8">
        <f t="shared" si="0"/>
        <v>0</v>
      </c>
    </row>
    <row r="51" spans="1:6" x14ac:dyDescent="0.25">
      <c r="A51" s="9" t="s">
        <v>142</v>
      </c>
      <c r="B51" s="8">
        <v>-200</v>
      </c>
      <c r="C51" s="8">
        <v>-200</v>
      </c>
      <c r="D51" s="8">
        <v>-200</v>
      </c>
      <c r="E51" s="8">
        <v>-200</v>
      </c>
      <c r="F51" s="8">
        <f t="shared" si="0"/>
        <v>0</v>
      </c>
    </row>
    <row r="52" spans="1:6" x14ac:dyDescent="0.25">
      <c r="A52" s="9" t="s">
        <v>143</v>
      </c>
      <c r="B52" s="8">
        <v>-700</v>
      </c>
      <c r="C52" s="8">
        <v>-700</v>
      </c>
      <c r="D52" s="8">
        <v>-700</v>
      </c>
      <c r="E52" s="8">
        <v>-700</v>
      </c>
      <c r="F52" s="8">
        <f t="shared" si="0"/>
        <v>0</v>
      </c>
    </row>
    <row r="53" spans="1:6" x14ac:dyDescent="0.25">
      <c r="A53" s="9" t="s">
        <v>144</v>
      </c>
      <c r="B53" s="8">
        <v>-5000</v>
      </c>
      <c r="C53" s="8">
        <v>-12000</v>
      </c>
      <c r="D53" s="8">
        <v>-12000</v>
      </c>
      <c r="E53" s="8">
        <v>-12000</v>
      </c>
      <c r="F53" s="8">
        <f t="shared" si="0"/>
        <v>0</v>
      </c>
    </row>
    <row r="54" spans="1:6" x14ac:dyDescent="0.25">
      <c r="A54" s="9" t="s">
        <v>145</v>
      </c>
      <c r="B54" s="8">
        <v>-3600</v>
      </c>
      <c r="C54" s="8">
        <v>-3600</v>
      </c>
      <c r="D54" s="8">
        <v>-3600</v>
      </c>
      <c r="E54" s="8">
        <v>-3600</v>
      </c>
      <c r="F54" s="8">
        <f t="shared" si="0"/>
        <v>0</v>
      </c>
    </row>
    <row r="55" spans="1:6" x14ac:dyDescent="0.25">
      <c r="A55" s="9" t="s">
        <v>146</v>
      </c>
      <c r="B55" s="8">
        <v>-200</v>
      </c>
      <c r="C55" s="8">
        <v>-200</v>
      </c>
      <c r="D55" s="8">
        <v>-200</v>
      </c>
      <c r="E55" s="8">
        <v>-200</v>
      </c>
      <c r="F55" s="8">
        <f t="shared" si="0"/>
        <v>0</v>
      </c>
    </row>
    <row r="56" spans="1:6" x14ac:dyDescent="0.25">
      <c r="A56" s="9" t="s">
        <v>147</v>
      </c>
      <c r="B56" s="8">
        <v>-200</v>
      </c>
      <c r="C56" s="8">
        <v>-200</v>
      </c>
      <c r="D56" s="8">
        <v>-200</v>
      </c>
      <c r="E56" s="8">
        <v>-200</v>
      </c>
      <c r="F56" s="8">
        <f t="shared" si="0"/>
        <v>0</v>
      </c>
    </row>
    <row r="57" spans="1:6" x14ac:dyDescent="0.25">
      <c r="A57" s="9" t="s">
        <v>148</v>
      </c>
      <c r="B57" s="8">
        <v>-1000</v>
      </c>
      <c r="C57" s="8">
        <v>-1000</v>
      </c>
      <c r="D57" s="8">
        <v>-1000</v>
      </c>
      <c r="E57" s="8">
        <v>-1000</v>
      </c>
      <c r="F57" s="8">
        <f t="shared" si="0"/>
        <v>0</v>
      </c>
    </row>
    <row r="58" spans="1:6" x14ac:dyDescent="0.25">
      <c r="A58" s="9" t="s">
        <v>149</v>
      </c>
      <c r="B58" s="8">
        <v>-200</v>
      </c>
      <c r="C58" s="8">
        <v>-200</v>
      </c>
      <c r="D58" s="8">
        <v>-200</v>
      </c>
      <c r="E58" s="8">
        <v>-200</v>
      </c>
      <c r="F58" s="8">
        <f t="shared" si="0"/>
        <v>0</v>
      </c>
    </row>
    <row r="59" spans="1:6" x14ac:dyDescent="0.25">
      <c r="A59" s="9" t="s">
        <v>150</v>
      </c>
      <c r="B59" s="8">
        <v>-200</v>
      </c>
      <c r="C59" s="8">
        <v>-200</v>
      </c>
      <c r="D59" s="8">
        <v>-200</v>
      </c>
      <c r="E59" s="8">
        <v>-200</v>
      </c>
      <c r="F59" s="8">
        <f t="shared" si="0"/>
        <v>0</v>
      </c>
    </row>
    <row r="60" spans="1:6" x14ac:dyDescent="0.25">
      <c r="A60" s="9" t="s">
        <v>151</v>
      </c>
      <c r="B60" s="8">
        <v>-200</v>
      </c>
      <c r="C60" s="8">
        <v>-200</v>
      </c>
      <c r="D60" s="8">
        <v>-200</v>
      </c>
      <c r="E60" s="8">
        <v>-200</v>
      </c>
      <c r="F60" s="8">
        <f t="shared" si="0"/>
        <v>0</v>
      </c>
    </row>
    <row r="61" spans="1:6" x14ac:dyDescent="0.25">
      <c r="A61" s="9" t="s">
        <v>152</v>
      </c>
      <c r="B61" s="8">
        <v>-2400</v>
      </c>
      <c r="C61" s="8">
        <v>-2400</v>
      </c>
      <c r="D61" s="8">
        <v>-2400</v>
      </c>
      <c r="E61" s="8">
        <v>-2400</v>
      </c>
      <c r="F61" s="8">
        <f t="shared" si="0"/>
        <v>0</v>
      </c>
    </row>
    <row r="62" spans="1:6" x14ac:dyDescent="0.25">
      <c r="A62" s="9" t="s">
        <v>153</v>
      </c>
      <c r="B62" s="8">
        <v>-300</v>
      </c>
      <c r="C62" s="8">
        <v>-300</v>
      </c>
      <c r="D62" s="8">
        <v>-300</v>
      </c>
      <c r="E62" s="8">
        <v>-300</v>
      </c>
      <c r="F62" s="8">
        <f t="shared" si="0"/>
        <v>0</v>
      </c>
    </row>
    <row r="63" spans="1:6" x14ac:dyDescent="0.25">
      <c r="A63" s="9" t="s">
        <v>154</v>
      </c>
      <c r="B63" s="8">
        <v>-200</v>
      </c>
      <c r="C63" s="8">
        <v>-200</v>
      </c>
      <c r="D63" s="8">
        <v>-200</v>
      </c>
      <c r="E63" s="8">
        <v>-200</v>
      </c>
      <c r="F63" s="8">
        <f t="shared" si="0"/>
        <v>0</v>
      </c>
    </row>
    <row r="64" spans="1:6" x14ac:dyDescent="0.25">
      <c r="A64" s="9" t="s">
        <v>155</v>
      </c>
      <c r="B64" s="8">
        <v>-100</v>
      </c>
      <c r="C64" s="8">
        <v>-100</v>
      </c>
      <c r="D64" s="8">
        <v>-100</v>
      </c>
      <c r="E64" s="8">
        <v>-100</v>
      </c>
      <c r="F64" s="8">
        <f t="shared" si="0"/>
        <v>0</v>
      </c>
    </row>
    <row r="65" spans="1:6" x14ac:dyDescent="0.25">
      <c r="A65" s="9" t="s">
        <v>156</v>
      </c>
      <c r="B65" s="8">
        <v>-9000</v>
      </c>
      <c r="C65" s="8">
        <v>-9000</v>
      </c>
      <c r="D65" s="8">
        <v>-9000</v>
      </c>
      <c r="E65" s="8">
        <v>-9000</v>
      </c>
      <c r="F65" s="8">
        <f t="shared" si="0"/>
        <v>0</v>
      </c>
    </row>
    <row r="66" spans="1:6" x14ac:dyDescent="0.25">
      <c r="A66" s="9" t="s">
        <v>232</v>
      </c>
      <c r="B66" s="8">
        <v>-1100</v>
      </c>
      <c r="C66" s="8">
        <v>-1100</v>
      </c>
      <c r="D66" s="8">
        <v>-1100</v>
      </c>
      <c r="E66" s="8">
        <v>-1100</v>
      </c>
      <c r="F66" s="8">
        <f t="shared" si="0"/>
        <v>0</v>
      </c>
    </row>
    <row r="67" spans="1:6" x14ac:dyDescent="0.25">
      <c r="A67" s="9" t="s">
        <v>157</v>
      </c>
      <c r="B67" s="8">
        <v>-5000</v>
      </c>
      <c r="C67" s="8">
        <v>0</v>
      </c>
      <c r="D67" s="8">
        <v>0</v>
      </c>
      <c r="E67" s="8">
        <v>0</v>
      </c>
      <c r="F67" s="8">
        <f t="shared" si="0"/>
        <v>0</v>
      </c>
    </row>
    <row r="68" spans="1:6" x14ac:dyDescent="0.25">
      <c r="A68" s="9" t="s">
        <v>507</v>
      </c>
      <c r="B68" s="8">
        <v>-13000</v>
      </c>
      <c r="C68" s="8">
        <v>-5000</v>
      </c>
      <c r="D68" s="8">
        <v>-5000</v>
      </c>
      <c r="E68" s="8">
        <v>-5000</v>
      </c>
      <c r="F68" s="8">
        <f t="shared" si="0"/>
        <v>0</v>
      </c>
    </row>
    <row r="69" spans="1:6" x14ac:dyDescent="0.25">
      <c r="A69" s="9" t="s">
        <v>454</v>
      </c>
      <c r="B69" s="8">
        <v>-3000</v>
      </c>
      <c r="C69" s="8">
        <v>0</v>
      </c>
      <c r="D69" s="8">
        <v>0</v>
      </c>
      <c r="E69" s="8">
        <v>0</v>
      </c>
      <c r="F69" s="8">
        <f t="shared" ref="F69:F132" si="1">E69-D69</f>
        <v>0</v>
      </c>
    </row>
    <row r="70" spans="1:6" x14ac:dyDescent="0.25">
      <c r="A70" s="9" t="s">
        <v>455</v>
      </c>
      <c r="B70" s="8">
        <v>-1500</v>
      </c>
      <c r="C70" s="8">
        <v>0</v>
      </c>
      <c r="D70" s="8">
        <v>0</v>
      </c>
      <c r="E70" s="8">
        <v>0</v>
      </c>
      <c r="F70" s="8">
        <f t="shared" si="1"/>
        <v>0</v>
      </c>
    </row>
    <row r="71" spans="1:6" x14ac:dyDescent="0.25">
      <c r="A71" s="9" t="s">
        <v>238</v>
      </c>
      <c r="B71" s="8">
        <v>-200</v>
      </c>
      <c r="C71" s="8">
        <v>-400</v>
      </c>
      <c r="D71" s="8">
        <v>-400</v>
      </c>
      <c r="E71" s="8">
        <v>-400</v>
      </c>
      <c r="F71" s="8">
        <f t="shared" si="1"/>
        <v>0</v>
      </c>
    </row>
    <row r="72" spans="1:6" x14ac:dyDescent="0.25">
      <c r="A72" s="9" t="s">
        <v>456</v>
      </c>
      <c r="B72" s="8">
        <v>-1300</v>
      </c>
      <c r="C72" s="8">
        <v>-1300</v>
      </c>
      <c r="D72" s="8">
        <v>-1300</v>
      </c>
      <c r="E72" s="8">
        <v>-1300</v>
      </c>
      <c r="F72" s="8">
        <f t="shared" si="1"/>
        <v>0</v>
      </c>
    </row>
    <row r="73" spans="1:6" x14ac:dyDescent="0.25">
      <c r="A73" s="9" t="s">
        <v>241</v>
      </c>
      <c r="B73" s="8">
        <v>-2000</v>
      </c>
      <c r="C73" s="8">
        <v>-1500</v>
      </c>
      <c r="D73" s="8">
        <v>-1500</v>
      </c>
      <c r="E73" s="8">
        <v>-1500</v>
      </c>
      <c r="F73" s="8">
        <f t="shared" si="1"/>
        <v>0</v>
      </c>
    </row>
    <row r="74" spans="1:6" x14ac:dyDescent="0.25">
      <c r="A74" s="9" t="s">
        <v>159</v>
      </c>
      <c r="B74" s="8">
        <v>-910</v>
      </c>
      <c r="C74" s="8">
        <v>-1000</v>
      </c>
      <c r="D74" s="8">
        <v>-1000</v>
      </c>
      <c r="E74" s="8">
        <v>-1000</v>
      </c>
      <c r="F74" s="8">
        <f t="shared" si="1"/>
        <v>0</v>
      </c>
    </row>
    <row r="75" spans="1:6" x14ac:dyDescent="0.25">
      <c r="A75" s="9" t="s">
        <v>633</v>
      </c>
      <c r="B75" s="8">
        <v>-1000</v>
      </c>
      <c r="C75" s="8">
        <v>-1000</v>
      </c>
      <c r="D75" s="8">
        <v>-1000</v>
      </c>
      <c r="E75" s="8">
        <v>-1000</v>
      </c>
      <c r="F75" s="8">
        <f t="shared" si="1"/>
        <v>0</v>
      </c>
    </row>
    <row r="76" spans="1:6" x14ac:dyDescent="0.25">
      <c r="A76" s="9" t="s">
        <v>634</v>
      </c>
      <c r="B76" s="8">
        <v>-1425</v>
      </c>
      <c r="C76" s="8">
        <v>-1476.22</v>
      </c>
      <c r="D76" s="8">
        <v>-1476.22</v>
      </c>
      <c r="E76" s="8">
        <v>-1476.22</v>
      </c>
      <c r="F76" s="8">
        <f t="shared" si="1"/>
        <v>0</v>
      </c>
    </row>
    <row r="77" spans="1:6" x14ac:dyDescent="0.25">
      <c r="A77" s="9" t="s">
        <v>441</v>
      </c>
      <c r="B77" s="8">
        <v>-65276</v>
      </c>
      <c r="C77" s="8">
        <v>-67317.09</v>
      </c>
      <c r="D77" s="8">
        <v>-67317.09</v>
      </c>
      <c r="E77" s="8">
        <v>-72817.09</v>
      </c>
      <c r="F77" s="8">
        <f t="shared" si="1"/>
        <v>-5500</v>
      </c>
    </row>
    <row r="78" spans="1:6" x14ac:dyDescent="0.25">
      <c r="A78" s="9" t="s">
        <v>185</v>
      </c>
      <c r="B78" s="8">
        <v>-3596</v>
      </c>
      <c r="C78" s="8">
        <v>-3728.53</v>
      </c>
      <c r="D78" s="8">
        <v>-3728.53</v>
      </c>
      <c r="E78" s="8">
        <v>-3728.53</v>
      </c>
      <c r="F78" s="8">
        <f t="shared" si="1"/>
        <v>0</v>
      </c>
    </row>
    <row r="79" spans="1:6" x14ac:dyDescent="0.25">
      <c r="A79" s="9" t="s">
        <v>186</v>
      </c>
      <c r="B79" s="8">
        <v>-47000</v>
      </c>
      <c r="C79" s="8">
        <v>-48739</v>
      </c>
      <c r="D79" s="8">
        <v>-48739</v>
      </c>
      <c r="E79" s="8">
        <v>-48739</v>
      </c>
      <c r="F79" s="8">
        <f t="shared" si="1"/>
        <v>0</v>
      </c>
    </row>
    <row r="80" spans="1:6" x14ac:dyDescent="0.25">
      <c r="A80" s="9" t="s">
        <v>270</v>
      </c>
      <c r="B80" s="8"/>
      <c r="C80" s="8">
        <v>0</v>
      </c>
      <c r="D80" s="8">
        <v>0</v>
      </c>
      <c r="E80" s="8">
        <v>0</v>
      </c>
      <c r="F80" s="8">
        <f t="shared" si="1"/>
        <v>0</v>
      </c>
    </row>
    <row r="81" spans="1:6" x14ac:dyDescent="0.25">
      <c r="A81" s="9" t="s">
        <v>272</v>
      </c>
      <c r="B81" s="8">
        <v>-1880</v>
      </c>
      <c r="C81" s="8">
        <v>-1949.56</v>
      </c>
      <c r="D81" s="8">
        <v>-1949.56</v>
      </c>
      <c r="E81" s="8">
        <v>-1949.56</v>
      </c>
      <c r="F81" s="8">
        <f t="shared" si="1"/>
        <v>0</v>
      </c>
    </row>
    <row r="82" spans="1:6" x14ac:dyDescent="0.25">
      <c r="A82" s="9" t="s">
        <v>171</v>
      </c>
      <c r="B82" s="8">
        <v>0</v>
      </c>
      <c r="C82" s="8"/>
      <c r="D82" s="8"/>
      <c r="E82" s="8"/>
      <c r="F82" s="8">
        <f t="shared" si="1"/>
        <v>0</v>
      </c>
    </row>
    <row r="83" spans="1:6" x14ac:dyDescent="0.25">
      <c r="A83" s="9" t="s">
        <v>172</v>
      </c>
      <c r="B83" s="8">
        <v>-200</v>
      </c>
      <c r="C83" s="8">
        <v>-200</v>
      </c>
      <c r="D83" s="8">
        <v>-200</v>
      </c>
      <c r="E83" s="8">
        <v>-200</v>
      </c>
      <c r="F83" s="8">
        <f t="shared" si="1"/>
        <v>0</v>
      </c>
    </row>
    <row r="84" spans="1:6" x14ac:dyDescent="0.25">
      <c r="A84" s="9" t="s">
        <v>173</v>
      </c>
      <c r="B84" s="8">
        <v>-250</v>
      </c>
      <c r="C84" s="8">
        <v>-250</v>
      </c>
      <c r="D84" s="8">
        <v>-250</v>
      </c>
      <c r="E84" s="8">
        <v>-250</v>
      </c>
      <c r="F84" s="8">
        <f t="shared" si="1"/>
        <v>0</v>
      </c>
    </row>
    <row r="85" spans="1:6" x14ac:dyDescent="0.25">
      <c r="A85" s="9" t="s">
        <v>174</v>
      </c>
      <c r="B85" s="8">
        <v>0</v>
      </c>
      <c r="C85" s="8"/>
      <c r="D85" s="8"/>
      <c r="E85" s="8"/>
      <c r="F85" s="8">
        <f t="shared" si="1"/>
        <v>0</v>
      </c>
    </row>
    <row r="86" spans="1:6" x14ac:dyDescent="0.25">
      <c r="A86" s="9" t="s">
        <v>175</v>
      </c>
      <c r="B86" s="8">
        <v>-1300</v>
      </c>
      <c r="C86" s="8">
        <v>-1300</v>
      </c>
      <c r="D86" s="8">
        <v>-1300</v>
      </c>
      <c r="E86" s="8">
        <v>-1300</v>
      </c>
      <c r="F86" s="8">
        <f t="shared" si="1"/>
        <v>0</v>
      </c>
    </row>
    <row r="87" spans="1:6" x14ac:dyDescent="0.25">
      <c r="A87" s="9" t="s">
        <v>457</v>
      </c>
      <c r="B87" s="8">
        <v>-3000</v>
      </c>
      <c r="C87" s="8">
        <v>-3000</v>
      </c>
      <c r="D87" s="8">
        <v>-3000</v>
      </c>
      <c r="E87" s="8">
        <v>-3000</v>
      </c>
      <c r="F87" s="8">
        <f t="shared" si="1"/>
        <v>0</v>
      </c>
    </row>
    <row r="88" spans="1:6" x14ac:dyDescent="0.25">
      <c r="A88" s="9" t="s">
        <v>176</v>
      </c>
      <c r="B88" s="8">
        <v>-1400</v>
      </c>
      <c r="C88" s="8">
        <v>-1400</v>
      </c>
      <c r="D88" s="8">
        <v>-1400</v>
      </c>
      <c r="E88" s="8">
        <v>-1400</v>
      </c>
      <c r="F88" s="8">
        <f t="shared" si="1"/>
        <v>0</v>
      </c>
    </row>
    <row r="89" spans="1:6" x14ac:dyDescent="0.25">
      <c r="A89" s="9" t="s">
        <v>177</v>
      </c>
      <c r="B89" s="8">
        <v>-200</v>
      </c>
      <c r="C89" s="8">
        <v>-200</v>
      </c>
      <c r="D89" s="8">
        <v>-200</v>
      </c>
      <c r="E89" s="8">
        <v>-200</v>
      </c>
      <c r="F89" s="8">
        <f t="shared" si="1"/>
        <v>0</v>
      </c>
    </row>
    <row r="90" spans="1:6" x14ac:dyDescent="0.25">
      <c r="A90" s="9" t="s">
        <v>178</v>
      </c>
      <c r="B90" s="8">
        <v>-300</v>
      </c>
      <c r="C90" s="8">
        <v>-300</v>
      </c>
      <c r="D90" s="8">
        <v>-300</v>
      </c>
      <c r="E90" s="8">
        <v>-300</v>
      </c>
      <c r="F90" s="8">
        <f t="shared" si="1"/>
        <v>0</v>
      </c>
    </row>
    <row r="91" spans="1:6" x14ac:dyDescent="0.25">
      <c r="A91" s="9" t="s">
        <v>179</v>
      </c>
      <c r="B91" s="8">
        <v>-3500</v>
      </c>
      <c r="C91" s="8">
        <v>-3500</v>
      </c>
      <c r="D91" s="8">
        <v>-3500</v>
      </c>
      <c r="E91" s="8">
        <v>-9000</v>
      </c>
      <c r="F91" s="8">
        <f t="shared" si="1"/>
        <v>-5500</v>
      </c>
    </row>
    <row r="92" spans="1:6" x14ac:dyDescent="0.25">
      <c r="A92" s="9" t="s">
        <v>180</v>
      </c>
      <c r="B92" s="8">
        <v>-150</v>
      </c>
      <c r="C92" s="8">
        <v>-150</v>
      </c>
      <c r="D92" s="8">
        <v>-150</v>
      </c>
      <c r="E92" s="8">
        <v>-150</v>
      </c>
      <c r="F92" s="8">
        <f t="shared" si="1"/>
        <v>0</v>
      </c>
    </row>
    <row r="93" spans="1:6" x14ac:dyDescent="0.25">
      <c r="A93" s="9" t="s">
        <v>181</v>
      </c>
      <c r="B93" s="8">
        <v>-200</v>
      </c>
      <c r="C93" s="8">
        <v>-200</v>
      </c>
      <c r="D93" s="8">
        <v>-200</v>
      </c>
      <c r="E93" s="8">
        <v>-200</v>
      </c>
      <c r="F93" s="8">
        <f t="shared" si="1"/>
        <v>0</v>
      </c>
    </row>
    <row r="94" spans="1:6" x14ac:dyDescent="0.25">
      <c r="A94" s="9" t="s">
        <v>182</v>
      </c>
      <c r="B94" s="8">
        <v>-300</v>
      </c>
      <c r="C94" s="8">
        <v>-200</v>
      </c>
      <c r="D94" s="8">
        <v>-200</v>
      </c>
      <c r="E94" s="8">
        <v>-200</v>
      </c>
      <c r="F94" s="8">
        <f t="shared" si="1"/>
        <v>0</v>
      </c>
    </row>
    <row r="95" spans="1:6" x14ac:dyDescent="0.25">
      <c r="A95" s="9" t="s">
        <v>183</v>
      </c>
      <c r="B95" s="8">
        <v>-200</v>
      </c>
      <c r="C95" s="8">
        <v>-200</v>
      </c>
      <c r="D95" s="8">
        <v>-200</v>
      </c>
      <c r="E95" s="8">
        <v>-200</v>
      </c>
      <c r="F95" s="8">
        <f t="shared" si="1"/>
        <v>0</v>
      </c>
    </row>
    <row r="96" spans="1:6" x14ac:dyDescent="0.25">
      <c r="A96" s="9" t="s">
        <v>184</v>
      </c>
      <c r="B96" s="8">
        <v>-800</v>
      </c>
      <c r="C96" s="8">
        <v>-1000</v>
      </c>
      <c r="D96" s="8">
        <v>-1000</v>
      </c>
      <c r="E96" s="8">
        <v>-1000</v>
      </c>
      <c r="F96" s="8">
        <f t="shared" si="1"/>
        <v>0</v>
      </c>
    </row>
    <row r="97" spans="1:6" x14ac:dyDescent="0.25">
      <c r="A97" s="9" t="s">
        <v>635</v>
      </c>
      <c r="B97" s="8">
        <v>-1000</v>
      </c>
      <c r="C97" s="8">
        <v>-1000</v>
      </c>
      <c r="D97" s="8">
        <v>-1000</v>
      </c>
      <c r="E97" s="8">
        <v>-1000</v>
      </c>
      <c r="F97" s="8">
        <f t="shared" si="1"/>
        <v>0</v>
      </c>
    </row>
    <row r="98" spans="1:6" x14ac:dyDescent="0.25">
      <c r="A98" s="9" t="s">
        <v>436</v>
      </c>
      <c r="B98" s="8">
        <v>-151400</v>
      </c>
      <c r="C98" s="8">
        <v>-162700</v>
      </c>
      <c r="D98" s="8">
        <v>-114200</v>
      </c>
      <c r="E98" s="8">
        <v>-114200</v>
      </c>
      <c r="F98" s="8">
        <f t="shared" si="1"/>
        <v>0</v>
      </c>
    </row>
    <row r="99" spans="1:6" x14ac:dyDescent="0.25">
      <c r="A99" s="9" t="s">
        <v>93</v>
      </c>
      <c r="B99" s="8">
        <v>-10000</v>
      </c>
      <c r="C99" s="8">
        <v>-5000</v>
      </c>
      <c r="D99" s="8">
        <v>0</v>
      </c>
      <c r="E99" s="8">
        <v>0</v>
      </c>
      <c r="F99" s="8">
        <f t="shared" si="1"/>
        <v>0</v>
      </c>
    </row>
    <row r="100" spans="1:6" x14ac:dyDescent="0.25">
      <c r="A100" s="9" t="s">
        <v>94</v>
      </c>
      <c r="B100" s="8">
        <v>-14400</v>
      </c>
      <c r="C100" s="8">
        <v>-8000</v>
      </c>
      <c r="D100" s="8">
        <v>-8000</v>
      </c>
      <c r="E100" s="8">
        <v>-8000</v>
      </c>
      <c r="F100" s="8">
        <f t="shared" si="1"/>
        <v>0</v>
      </c>
    </row>
    <row r="101" spans="1:6" x14ac:dyDescent="0.25">
      <c r="A101" s="9" t="s">
        <v>95</v>
      </c>
      <c r="B101" s="8">
        <v>-44800</v>
      </c>
      <c r="C101" s="8">
        <v>-60000</v>
      </c>
      <c r="D101" s="8">
        <v>-16500</v>
      </c>
      <c r="E101" s="8">
        <v>-16500</v>
      </c>
      <c r="F101" s="8">
        <f t="shared" si="1"/>
        <v>0</v>
      </c>
    </row>
    <row r="102" spans="1:6" x14ac:dyDescent="0.25">
      <c r="A102" s="9" t="s">
        <v>96</v>
      </c>
      <c r="B102" s="8">
        <v>-20000</v>
      </c>
      <c r="C102" s="8">
        <v>-28000</v>
      </c>
      <c r="D102" s="8">
        <v>-28000</v>
      </c>
      <c r="E102" s="8">
        <v>-28000</v>
      </c>
      <c r="F102" s="8">
        <f t="shared" si="1"/>
        <v>0</v>
      </c>
    </row>
    <row r="103" spans="1:6" x14ac:dyDescent="0.25">
      <c r="A103" s="9" t="s">
        <v>97</v>
      </c>
      <c r="B103" s="8">
        <v>-1600</v>
      </c>
      <c r="C103" s="8">
        <v>-1600</v>
      </c>
      <c r="D103" s="8">
        <v>-1600</v>
      </c>
      <c r="E103" s="8">
        <v>-1600</v>
      </c>
      <c r="F103" s="8">
        <f t="shared" si="1"/>
        <v>0</v>
      </c>
    </row>
    <row r="104" spans="1:6" x14ac:dyDescent="0.25">
      <c r="A104" s="9" t="s">
        <v>98</v>
      </c>
      <c r="B104" s="8">
        <v>-1600</v>
      </c>
      <c r="C104" s="8">
        <v>-1600</v>
      </c>
      <c r="D104" s="8">
        <v>-1600</v>
      </c>
      <c r="E104" s="8">
        <v>-1600</v>
      </c>
      <c r="F104" s="8">
        <f t="shared" si="1"/>
        <v>0</v>
      </c>
    </row>
    <row r="105" spans="1:6" x14ac:dyDescent="0.25">
      <c r="A105" s="9" t="s">
        <v>99</v>
      </c>
      <c r="B105" s="8">
        <v>-7200</v>
      </c>
      <c r="C105" s="8">
        <v>-6000</v>
      </c>
      <c r="D105" s="8">
        <v>-6000</v>
      </c>
      <c r="E105" s="8">
        <v>-6000</v>
      </c>
      <c r="F105" s="8">
        <f t="shared" si="1"/>
        <v>0</v>
      </c>
    </row>
    <row r="106" spans="1:6" x14ac:dyDescent="0.25">
      <c r="A106" s="9" t="s">
        <v>100</v>
      </c>
      <c r="B106" s="8">
        <v>-7200</v>
      </c>
      <c r="C106" s="8">
        <v>-7500</v>
      </c>
      <c r="D106" s="8">
        <v>-7500</v>
      </c>
      <c r="E106" s="8">
        <v>-7500</v>
      </c>
      <c r="F106" s="8">
        <f t="shared" si="1"/>
        <v>0</v>
      </c>
    </row>
    <row r="107" spans="1:6" x14ac:dyDescent="0.25">
      <c r="A107" s="9" t="s">
        <v>101</v>
      </c>
      <c r="B107" s="8">
        <v>-10000</v>
      </c>
      <c r="C107" s="8">
        <v>-10000</v>
      </c>
      <c r="D107" s="8">
        <v>-10000</v>
      </c>
      <c r="E107" s="8">
        <v>-10000</v>
      </c>
      <c r="F107" s="8">
        <f t="shared" si="1"/>
        <v>0</v>
      </c>
    </row>
    <row r="108" spans="1:6" x14ac:dyDescent="0.25">
      <c r="A108" s="9" t="s">
        <v>102</v>
      </c>
      <c r="B108" s="8">
        <v>-34600</v>
      </c>
      <c r="C108" s="8">
        <v>-35000</v>
      </c>
      <c r="D108" s="8">
        <v>-35000</v>
      </c>
      <c r="E108" s="8">
        <v>-35000</v>
      </c>
      <c r="F108" s="8">
        <f t="shared" si="1"/>
        <v>0</v>
      </c>
    </row>
    <row r="109" spans="1:6" x14ac:dyDescent="0.25">
      <c r="A109" s="9" t="s">
        <v>433</v>
      </c>
      <c r="B109" s="8">
        <v>-63720</v>
      </c>
      <c r="C109" s="8">
        <v>-58600</v>
      </c>
      <c r="D109" s="8">
        <v>-18600</v>
      </c>
      <c r="E109" s="8">
        <v>-18600</v>
      </c>
      <c r="F109" s="8">
        <f t="shared" si="1"/>
        <v>0</v>
      </c>
    </row>
    <row r="110" spans="1:6" x14ac:dyDescent="0.25">
      <c r="A110" s="9" t="s">
        <v>75</v>
      </c>
      <c r="B110" s="8">
        <v>-42120</v>
      </c>
      <c r="C110" s="8">
        <v>-40000</v>
      </c>
      <c r="D110" s="8">
        <v>0</v>
      </c>
      <c r="E110" s="8">
        <v>0</v>
      </c>
      <c r="F110" s="8">
        <f t="shared" si="1"/>
        <v>0</v>
      </c>
    </row>
    <row r="111" spans="1:6" x14ac:dyDescent="0.25">
      <c r="A111" s="9" t="s">
        <v>443</v>
      </c>
      <c r="B111" s="8"/>
      <c r="C111" s="8">
        <v>0</v>
      </c>
      <c r="D111" s="8">
        <v>0</v>
      </c>
      <c r="E111" s="8">
        <v>0</v>
      </c>
      <c r="F111" s="8">
        <f t="shared" si="1"/>
        <v>0</v>
      </c>
    </row>
    <row r="112" spans="1:6" x14ac:dyDescent="0.25">
      <c r="A112" s="9" t="s">
        <v>76</v>
      </c>
      <c r="B112" s="8">
        <v>-200</v>
      </c>
      <c r="C112" s="8">
        <v>-200</v>
      </c>
      <c r="D112" s="8">
        <v>-200</v>
      </c>
      <c r="E112" s="8">
        <v>-200</v>
      </c>
      <c r="F112" s="8">
        <f t="shared" si="1"/>
        <v>0</v>
      </c>
    </row>
    <row r="113" spans="1:6" x14ac:dyDescent="0.25">
      <c r="A113" s="9" t="s">
        <v>288</v>
      </c>
      <c r="B113" s="8"/>
      <c r="C113" s="8">
        <v>0</v>
      </c>
      <c r="D113" s="8">
        <v>0</v>
      </c>
      <c r="E113" s="8">
        <v>0</v>
      </c>
      <c r="F113" s="8">
        <f t="shared" si="1"/>
        <v>0</v>
      </c>
    </row>
    <row r="114" spans="1:6" x14ac:dyDescent="0.25">
      <c r="A114" s="9" t="s">
        <v>107</v>
      </c>
      <c r="B114" s="8">
        <v>-8000</v>
      </c>
      <c r="C114" s="8">
        <v>-10000</v>
      </c>
      <c r="D114" s="8">
        <v>-10000</v>
      </c>
      <c r="E114" s="8">
        <v>-10000</v>
      </c>
      <c r="F114" s="8">
        <f t="shared" si="1"/>
        <v>0</v>
      </c>
    </row>
    <row r="115" spans="1:6" x14ac:dyDescent="0.25">
      <c r="A115" s="9" t="s">
        <v>108</v>
      </c>
      <c r="B115" s="8">
        <v>-200</v>
      </c>
      <c r="C115" s="8">
        <v>-200</v>
      </c>
      <c r="D115" s="8">
        <v>-200</v>
      </c>
      <c r="E115" s="8">
        <v>-200</v>
      </c>
      <c r="F115" s="8">
        <f t="shared" si="1"/>
        <v>0</v>
      </c>
    </row>
    <row r="116" spans="1:6" x14ac:dyDescent="0.25">
      <c r="A116" s="9" t="s">
        <v>292</v>
      </c>
      <c r="B116" s="8">
        <v>-1000</v>
      </c>
      <c r="C116" s="8">
        <v>-1500</v>
      </c>
      <c r="D116" s="8">
        <v>-1500</v>
      </c>
      <c r="E116" s="8">
        <v>-1500</v>
      </c>
      <c r="F116" s="8">
        <f t="shared" si="1"/>
        <v>0</v>
      </c>
    </row>
    <row r="117" spans="1:6" x14ac:dyDescent="0.25">
      <c r="A117" s="9" t="s">
        <v>453</v>
      </c>
      <c r="B117" s="8">
        <v>-500</v>
      </c>
      <c r="C117" s="8">
        <v>-700</v>
      </c>
      <c r="D117" s="8">
        <v>-700</v>
      </c>
      <c r="E117" s="8">
        <v>-700</v>
      </c>
      <c r="F117" s="8">
        <f t="shared" si="1"/>
        <v>0</v>
      </c>
    </row>
    <row r="118" spans="1:6" x14ac:dyDescent="0.25">
      <c r="A118" s="9" t="s">
        <v>109</v>
      </c>
      <c r="B118" s="8">
        <v>-11600</v>
      </c>
      <c r="C118" s="8">
        <v>-6000</v>
      </c>
      <c r="D118" s="8">
        <v>-6000</v>
      </c>
      <c r="E118" s="8">
        <v>-6000</v>
      </c>
      <c r="F118" s="8">
        <f t="shared" si="1"/>
        <v>0</v>
      </c>
    </row>
    <row r="119" spans="1:6" x14ac:dyDescent="0.25">
      <c r="A119" s="9" t="s">
        <v>110</v>
      </c>
      <c r="B119" s="8">
        <v>-100</v>
      </c>
      <c r="C119" s="8">
        <v>0</v>
      </c>
      <c r="D119" s="8">
        <v>0</v>
      </c>
      <c r="E119" s="8">
        <v>0</v>
      </c>
      <c r="F119" s="8">
        <f t="shared" si="1"/>
        <v>0</v>
      </c>
    </row>
    <row r="120" spans="1:6" x14ac:dyDescent="0.25">
      <c r="A120" s="9" t="s">
        <v>636</v>
      </c>
      <c r="B120" s="8"/>
      <c r="C120" s="8">
        <v>0</v>
      </c>
      <c r="D120" s="8">
        <v>0</v>
      </c>
      <c r="E120" s="8">
        <v>0</v>
      </c>
      <c r="F120" s="8">
        <f t="shared" si="1"/>
        <v>0</v>
      </c>
    </row>
    <row r="121" spans="1:6" x14ac:dyDescent="0.25">
      <c r="A121" s="9" t="s">
        <v>429</v>
      </c>
      <c r="B121" s="8">
        <v>-3925</v>
      </c>
      <c r="C121" s="8">
        <v>-7630</v>
      </c>
      <c r="D121" s="8">
        <v>-7630</v>
      </c>
      <c r="E121" s="8">
        <v>-7630</v>
      </c>
      <c r="F121" s="8">
        <f t="shared" si="1"/>
        <v>0</v>
      </c>
    </row>
    <row r="122" spans="1:6" x14ac:dyDescent="0.25">
      <c r="A122" s="9" t="s">
        <v>89</v>
      </c>
      <c r="B122" s="8">
        <v>-1000</v>
      </c>
      <c r="C122" s="8">
        <v>0</v>
      </c>
      <c r="D122" s="8">
        <v>0</v>
      </c>
      <c r="E122" s="8">
        <v>0</v>
      </c>
      <c r="F122" s="8">
        <f t="shared" si="1"/>
        <v>0</v>
      </c>
    </row>
    <row r="123" spans="1:6" x14ac:dyDescent="0.25">
      <c r="A123" s="9" t="s">
        <v>90</v>
      </c>
      <c r="B123" s="8">
        <v>-450</v>
      </c>
      <c r="C123" s="8">
        <v>-400</v>
      </c>
      <c r="D123" s="8">
        <v>-400</v>
      </c>
      <c r="E123" s="8">
        <v>-400</v>
      </c>
      <c r="F123" s="8">
        <f t="shared" si="1"/>
        <v>0</v>
      </c>
    </row>
    <row r="124" spans="1:6" x14ac:dyDescent="0.25">
      <c r="A124" s="9" t="s">
        <v>463</v>
      </c>
      <c r="B124" s="8"/>
      <c r="C124" s="8">
        <v>-5000</v>
      </c>
      <c r="D124" s="8">
        <v>-5000</v>
      </c>
      <c r="E124" s="8">
        <v>-5000</v>
      </c>
      <c r="F124" s="8">
        <f t="shared" si="1"/>
        <v>0</v>
      </c>
    </row>
    <row r="125" spans="1:6" x14ac:dyDescent="0.25">
      <c r="A125" s="9" t="s">
        <v>44</v>
      </c>
      <c r="B125" s="8">
        <v>-225</v>
      </c>
      <c r="C125" s="8">
        <v>-200</v>
      </c>
      <c r="D125" s="8">
        <v>-200</v>
      </c>
      <c r="E125" s="8">
        <v>-200</v>
      </c>
      <c r="F125" s="8">
        <f t="shared" si="1"/>
        <v>0</v>
      </c>
    </row>
    <row r="126" spans="1:6" x14ac:dyDescent="0.25">
      <c r="A126" s="9" t="s">
        <v>45</v>
      </c>
      <c r="B126" s="8">
        <v>-180</v>
      </c>
      <c r="C126" s="8">
        <v>-150</v>
      </c>
      <c r="D126" s="8">
        <v>-150</v>
      </c>
      <c r="E126" s="8">
        <v>-150</v>
      </c>
      <c r="F126" s="8">
        <f t="shared" si="1"/>
        <v>0</v>
      </c>
    </row>
    <row r="127" spans="1:6" x14ac:dyDescent="0.25">
      <c r="A127" s="9" t="s">
        <v>46</v>
      </c>
      <c r="B127" s="8">
        <v>-450</v>
      </c>
      <c r="C127" s="8">
        <v>-450</v>
      </c>
      <c r="D127" s="8">
        <v>-450</v>
      </c>
      <c r="E127" s="8">
        <v>-450</v>
      </c>
      <c r="F127" s="8">
        <f t="shared" si="1"/>
        <v>0</v>
      </c>
    </row>
    <row r="128" spans="1:6" x14ac:dyDescent="0.25">
      <c r="A128" s="9" t="s">
        <v>91</v>
      </c>
      <c r="B128" s="8">
        <v>-180</v>
      </c>
      <c r="C128" s="8">
        <v>-180</v>
      </c>
      <c r="D128" s="8">
        <v>-180</v>
      </c>
      <c r="E128" s="8">
        <v>-180</v>
      </c>
      <c r="F128" s="8">
        <f t="shared" si="1"/>
        <v>0</v>
      </c>
    </row>
    <row r="129" spans="1:6" x14ac:dyDescent="0.25">
      <c r="A129" s="9" t="s">
        <v>47</v>
      </c>
      <c r="B129" s="8">
        <v>-180</v>
      </c>
      <c r="C129" s="8">
        <v>-150</v>
      </c>
      <c r="D129" s="8">
        <v>-150</v>
      </c>
      <c r="E129" s="8">
        <v>-150</v>
      </c>
      <c r="F129" s="8">
        <f t="shared" si="1"/>
        <v>0</v>
      </c>
    </row>
    <row r="130" spans="1:6" x14ac:dyDescent="0.25">
      <c r="A130" s="9" t="s">
        <v>48</v>
      </c>
      <c r="B130" s="8">
        <v>-900</v>
      </c>
      <c r="C130" s="8">
        <v>-800</v>
      </c>
      <c r="D130" s="8">
        <v>-800</v>
      </c>
      <c r="E130" s="8">
        <v>-800</v>
      </c>
      <c r="F130" s="8">
        <f t="shared" si="1"/>
        <v>0</v>
      </c>
    </row>
    <row r="131" spans="1:6" x14ac:dyDescent="0.25">
      <c r="A131" s="9" t="s">
        <v>49</v>
      </c>
      <c r="B131" s="8">
        <v>-180</v>
      </c>
      <c r="C131" s="8">
        <v>-150</v>
      </c>
      <c r="D131" s="8">
        <v>-150</v>
      </c>
      <c r="E131" s="8">
        <v>-150</v>
      </c>
      <c r="F131" s="8">
        <f t="shared" si="1"/>
        <v>0</v>
      </c>
    </row>
    <row r="132" spans="1:6" x14ac:dyDescent="0.25">
      <c r="A132" s="9" t="s">
        <v>92</v>
      </c>
      <c r="B132" s="8">
        <v>-180</v>
      </c>
      <c r="C132" s="8">
        <v>-150</v>
      </c>
      <c r="D132" s="8">
        <v>-150</v>
      </c>
      <c r="E132" s="8">
        <v>-150</v>
      </c>
      <c r="F132" s="8">
        <f t="shared" si="1"/>
        <v>0</v>
      </c>
    </row>
    <row r="133" spans="1:6" x14ac:dyDescent="0.25">
      <c r="A133" s="9" t="s">
        <v>431</v>
      </c>
      <c r="B133" s="8">
        <v>-137013.29999999999</v>
      </c>
      <c r="C133" s="8">
        <v>-140635.47999999998</v>
      </c>
      <c r="D133" s="8">
        <v>-140635.47999999998</v>
      </c>
      <c r="E133" s="8">
        <v>-140635.47999999998</v>
      </c>
      <c r="F133" s="8">
        <f t="shared" ref="F133:F196" si="2">E133-D133</f>
        <v>0</v>
      </c>
    </row>
    <row r="134" spans="1:6" x14ac:dyDescent="0.25">
      <c r="A134" s="9" t="s">
        <v>58</v>
      </c>
      <c r="B134" s="8">
        <v>-1650</v>
      </c>
      <c r="C134" s="8">
        <v>-1560</v>
      </c>
      <c r="D134" s="8">
        <v>-1560</v>
      </c>
      <c r="E134" s="8">
        <v>-1560</v>
      </c>
      <c r="F134" s="8">
        <f t="shared" si="2"/>
        <v>0</v>
      </c>
    </row>
    <row r="135" spans="1:6" x14ac:dyDescent="0.25">
      <c r="A135" s="9" t="s">
        <v>59</v>
      </c>
      <c r="B135" s="8">
        <v>-51752.81</v>
      </c>
      <c r="C135" s="8">
        <v>-53667.66</v>
      </c>
      <c r="D135" s="8">
        <v>-53667.66</v>
      </c>
      <c r="E135" s="8">
        <v>-53667.66</v>
      </c>
      <c r="F135" s="8">
        <f t="shared" si="2"/>
        <v>0</v>
      </c>
    </row>
    <row r="136" spans="1:6" x14ac:dyDescent="0.25">
      <c r="A136" s="9" t="s">
        <v>60</v>
      </c>
      <c r="B136" s="8">
        <v>-24362.639999999999</v>
      </c>
      <c r="C136" s="8">
        <v>-26446.44</v>
      </c>
      <c r="D136" s="8">
        <v>-26446.44</v>
      </c>
      <c r="E136" s="8">
        <v>-26446.44</v>
      </c>
      <c r="F136" s="8">
        <f t="shared" si="2"/>
        <v>0</v>
      </c>
    </row>
    <row r="137" spans="1:6" x14ac:dyDescent="0.25">
      <c r="A137" s="9" t="s">
        <v>61</v>
      </c>
      <c r="B137" s="8">
        <v>-10146.24</v>
      </c>
      <c r="C137" s="8">
        <v>-9754.43</v>
      </c>
      <c r="D137" s="8">
        <v>-9754.43</v>
      </c>
      <c r="E137" s="8">
        <v>-9754.43</v>
      </c>
      <c r="F137" s="8">
        <f t="shared" si="2"/>
        <v>0</v>
      </c>
    </row>
    <row r="138" spans="1:6" x14ac:dyDescent="0.25">
      <c r="A138" s="9" t="s">
        <v>62</v>
      </c>
      <c r="B138" s="8">
        <v>-6541.72</v>
      </c>
      <c r="C138" s="8">
        <v>-5497.95</v>
      </c>
      <c r="D138" s="8">
        <v>-5497.95</v>
      </c>
      <c r="E138" s="8">
        <v>-5497.95</v>
      </c>
      <c r="F138" s="8">
        <f t="shared" si="2"/>
        <v>0</v>
      </c>
    </row>
    <row r="139" spans="1:6" x14ac:dyDescent="0.25">
      <c r="A139" s="9" t="s">
        <v>63</v>
      </c>
      <c r="B139" s="8">
        <v>-3800</v>
      </c>
      <c r="C139" s="8">
        <v>-3800</v>
      </c>
      <c r="D139" s="8">
        <v>-3800</v>
      </c>
      <c r="E139" s="8">
        <v>-3800</v>
      </c>
      <c r="F139" s="8">
        <f t="shared" si="2"/>
        <v>0</v>
      </c>
    </row>
    <row r="140" spans="1:6" x14ac:dyDescent="0.25">
      <c r="A140" s="9" t="s">
        <v>64</v>
      </c>
      <c r="B140" s="8">
        <v>-33759.89</v>
      </c>
      <c r="C140" s="8">
        <v>-35009</v>
      </c>
      <c r="D140" s="8">
        <v>-35009</v>
      </c>
      <c r="E140" s="8">
        <v>-35009</v>
      </c>
      <c r="F140" s="8">
        <f t="shared" si="2"/>
        <v>0</v>
      </c>
    </row>
    <row r="141" spans="1:6" x14ac:dyDescent="0.25">
      <c r="A141" s="9" t="s">
        <v>65</v>
      </c>
      <c r="B141" s="8">
        <v>-3500</v>
      </c>
      <c r="C141" s="8">
        <v>-3500</v>
      </c>
      <c r="D141" s="8">
        <v>-3500</v>
      </c>
      <c r="E141" s="8">
        <v>-3500</v>
      </c>
      <c r="F141" s="8">
        <f t="shared" si="2"/>
        <v>0</v>
      </c>
    </row>
    <row r="142" spans="1:6" x14ac:dyDescent="0.25">
      <c r="A142" s="9" t="s">
        <v>53</v>
      </c>
      <c r="B142" s="8">
        <v>-500</v>
      </c>
      <c r="C142" s="8">
        <v>-300</v>
      </c>
      <c r="D142" s="8">
        <v>-300</v>
      </c>
      <c r="E142" s="8">
        <v>-300</v>
      </c>
      <c r="F142" s="8">
        <f t="shared" si="2"/>
        <v>0</v>
      </c>
    </row>
    <row r="143" spans="1:6" x14ac:dyDescent="0.25">
      <c r="A143" s="9" t="s">
        <v>54</v>
      </c>
      <c r="B143" s="8">
        <v>-200</v>
      </c>
      <c r="C143" s="8">
        <v>-200</v>
      </c>
      <c r="D143" s="8">
        <v>-200</v>
      </c>
      <c r="E143" s="8">
        <v>-200</v>
      </c>
      <c r="F143" s="8">
        <f t="shared" si="2"/>
        <v>0</v>
      </c>
    </row>
    <row r="144" spans="1:6" x14ac:dyDescent="0.25">
      <c r="A144" s="9" t="s">
        <v>55</v>
      </c>
      <c r="B144" s="8">
        <v>-300</v>
      </c>
      <c r="C144" s="8">
        <v>-500</v>
      </c>
      <c r="D144" s="8">
        <v>-500</v>
      </c>
      <c r="E144" s="8">
        <v>-500</v>
      </c>
      <c r="F144" s="8">
        <f t="shared" si="2"/>
        <v>0</v>
      </c>
    </row>
    <row r="145" spans="1:6" x14ac:dyDescent="0.25">
      <c r="A145" s="9" t="s">
        <v>56</v>
      </c>
      <c r="B145" s="8">
        <v>-200</v>
      </c>
      <c r="C145" s="8">
        <v>-100</v>
      </c>
      <c r="D145" s="8">
        <v>-100</v>
      </c>
      <c r="E145" s="8">
        <v>-100</v>
      </c>
      <c r="F145" s="8">
        <f t="shared" si="2"/>
        <v>0</v>
      </c>
    </row>
    <row r="146" spans="1:6" x14ac:dyDescent="0.25">
      <c r="A146" s="9" t="s">
        <v>57</v>
      </c>
      <c r="B146" s="8">
        <v>-300</v>
      </c>
      <c r="C146" s="8">
        <v>-300</v>
      </c>
      <c r="D146" s="8">
        <v>-300</v>
      </c>
      <c r="E146" s="8">
        <v>-300</v>
      </c>
      <c r="F146" s="8">
        <f t="shared" si="2"/>
        <v>0</v>
      </c>
    </row>
    <row r="147" spans="1:6" x14ac:dyDescent="0.25">
      <c r="A147" s="9" t="s">
        <v>437</v>
      </c>
      <c r="B147" s="8">
        <v>-1900</v>
      </c>
      <c r="C147" s="8">
        <v>-2050</v>
      </c>
      <c r="D147" s="8">
        <v>-2050</v>
      </c>
      <c r="E147" s="8">
        <v>-2050</v>
      </c>
      <c r="F147" s="8">
        <f t="shared" si="2"/>
        <v>0</v>
      </c>
    </row>
    <row r="148" spans="1:6" x14ac:dyDescent="0.25">
      <c r="A148" s="9" t="s">
        <v>103</v>
      </c>
      <c r="B148" s="8">
        <v>-1300</v>
      </c>
      <c r="C148" s="8">
        <v>-1300</v>
      </c>
      <c r="D148" s="8">
        <v>-1300</v>
      </c>
      <c r="E148" s="8">
        <v>-1300</v>
      </c>
      <c r="F148" s="8">
        <f t="shared" si="2"/>
        <v>0</v>
      </c>
    </row>
    <row r="149" spans="1:6" x14ac:dyDescent="0.25">
      <c r="A149" s="9" t="s">
        <v>104</v>
      </c>
      <c r="B149" s="8">
        <v>-300</v>
      </c>
      <c r="C149" s="8">
        <v>-300</v>
      </c>
      <c r="D149" s="8">
        <v>-300</v>
      </c>
      <c r="E149" s="8">
        <v>-300</v>
      </c>
      <c r="F149" s="8">
        <f t="shared" si="2"/>
        <v>0</v>
      </c>
    </row>
    <row r="150" spans="1:6" x14ac:dyDescent="0.25">
      <c r="A150" s="9" t="s">
        <v>105</v>
      </c>
      <c r="B150" s="8">
        <v>-150</v>
      </c>
      <c r="C150" s="8">
        <v>-150</v>
      </c>
      <c r="D150" s="8">
        <v>-150</v>
      </c>
      <c r="E150" s="8">
        <v>-150</v>
      </c>
      <c r="F150" s="8">
        <f t="shared" si="2"/>
        <v>0</v>
      </c>
    </row>
    <row r="151" spans="1:6" x14ac:dyDescent="0.25">
      <c r="A151" s="9" t="s">
        <v>106</v>
      </c>
      <c r="B151" s="8">
        <v>-150</v>
      </c>
      <c r="C151" s="8">
        <v>-300</v>
      </c>
      <c r="D151" s="8">
        <v>-300</v>
      </c>
      <c r="E151" s="8">
        <v>-300</v>
      </c>
      <c r="F151" s="8">
        <f t="shared" si="2"/>
        <v>0</v>
      </c>
    </row>
    <row r="152" spans="1:6" x14ac:dyDescent="0.25">
      <c r="A152" s="9" t="s">
        <v>434</v>
      </c>
      <c r="B152" s="8">
        <v>-3200</v>
      </c>
      <c r="C152" s="8">
        <v>-2500</v>
      </c>
      <c r="D152" s="8">
        <v>-2500</v>
      </c>
      <c r="E152" s="8">
        <v>-2500</v>
      </c>
      <c r="F152" s="8">
        <f t="shared" si="2"/>
        <v>0</v>
      </c>
    </row>
    <row r="153" spans="1:6" x14ac:dyDescent="0.25">
      <c r="A153" s="9" t="s">
        <v>77</v>
      </c>
      <c r="B153" s="8">
        <v>-1500</v>
      </c>
      <c r="C153" s="8">
        <v>-500</v>
      </c>
      <c r="D153" s="8">
        <v>-500</v>
      </c>
      <c r="E153" s="8">
        <v>-500</v>
      </c>
      <c r="F153" s="8">
        <f t="shared" si="2"/>
        <v>0</v>
      </c>
    </row>
    <row r="154" spans="1:6" x14ac:dyDescent="0.25">
      <c r="A154" s="9" t="s">
        <v>78</v>
      </c>
      <c r="B154" s="8">
        <v>-500</v>
      </c>
      <c r="C154" s="8">
        <v>-1000</v>
      </c>
      <c r="D154" s="8">
        <v>-1000</v>
      </c>
      <c r="E154" s="8">
        <v>-1000</v>
      </c>
      <c r="F154" s="8">
        <f t="shared" si="2"/>
        <v>0</v>
      </c>
    </row>
    <row r="155" spans="1:6" x14ac:dyDescent="0.25">
      <c r="A155" s="9" t="s">
        <v>79</v>
      </c>
      <c r="B155" s="8">
        <v>-500</v>
      </c>
      <c r="C155" s="8">
        <v>0</v>
      </c>
      <c r="D155" s="8">
        <v>0</v>
      </c>
      <c r="E155" s="8">
        <v>0</v>
      </c>
      <c r="F155" s="8">
        <f t="shared" si="2"/>
        <v>0</v>
      </c>
    </row>
    <row r="156" spans="1:6" x14ac:dyDescent="0.25">
      <c r="A156" s="9" t="s">
        <v>80</v>
      </c>
      <c r="B156" s="8">
        <v>-700</v>
      </c>
      <c r="C156" s="8">
        <v>-1000</v>
      </c>
      <c r="D156" s="8">
        <v>-1000</v>
      </c>
      <c r="E156" s="8">
        <v>-1000</v>
      </c>
      <c r="F156" s="8">
        <f t="shared" si="2"/>
        <v>0</v>
      </c>
    </row>
    <row r="157" spans="1:6" x14ac:dyDescent="0.25">
      <c r="A157" s="9" t="s">
        <v>438</v>
      </c>
      <c r="B157" s="8">
        <v>-293933.5</v>
      </c>
      <c r="C157" s="8">
        <v>-306643.40000000002</v>
      </c>
      <c r="D157" s="8">
        <v>-306643.40000000002</v>
      </c>
      <c r="E157" s="8">
        <v>-306643.40000000002</v>
      </c>
      <c r="F157" s="8">
        <f t="shared" si="2"/>
        <v>0</v>
      </c>
    </row>
    <row r="158" spans="1:6" x14ac:dyDescent="0.25">
      <c r="A158" s="9" t="s">
        <v>366</v>
      </c>
      <c r="B158" s="8"/>
      <c r="C158" s="8">
        <v>-15000</v>
      </c>
      <c r="D158" s="8">
        <v>-15000</v>
      </c>
      <c r="E158" s="8">
        <v>-15000</v>
      </c>
      <c r="F158" s="8">
        <f t="shared" si="2"/>
        <v>0</v>
      </c>
    </row>
    <row r="159" spans="1:6" x14ac:dyDescent="0.25">
      <c r="A159" s="9" t="s">
        <v>331</v>
      </c>
      <c r="B159" s="8">
        <v>-2000</v>
      </c>
      <c r="C159" s="8">
        <v>-2000</v>
      </c>
      <c r="D159" s="8">
        <v>-2000</v>
      </c>
      <c r="E159" s="8">
        <v>-2000</v>
      </c>
      <c r="F159" s="8">
        <f t="shared" si="2"/>
        <v>0</v>
      </c>
    </row>
    <row r="160" spans="1:6" x14ac:dyDescent="0.25">
      <c r="A160" s="9" t="s">
        <v>111</v>
      </c>
      <c r="B160" s="8">
        <v>-122</v>
      </c>
      <c r="C160" s="8">
        <v>-700</v>
      </c>
      <c r="D160" s="8">
        <v>-700</v>
      </c>
      <c r="E160" s="8">
        <v>-700</v>
      </c>
      <c r="F160" s="8">
        <f t="shared" si="2"/>
        <v>0</v>
      </c>
    </row>
    <row r="161" spans="1:6" x14ac:dyDescent="0.25">
      <c r="A161" s="9" t="s">
        <v>112</v>
      </c>
      <c r="B161" s="8">
        <v>-3660</v>
      </c>
      <c r="C161" s="8">
        <v>-8500</v>
      </c>
      <c r="D161" s="8">
        <v>-8500</v>
      </c>
      <c r="E161" s="8">
        <v>-8500</v>
      </c>
      <c r="F161" s="8">
        <f t="shared" si="2"/>
        <v>0</v>
      </c>
    </row>
    <row r="162" spans="1:6" x14ac:dyDescent="0.25">
      <c r="A162" s="9" t="s">
        <v>113</v>
      </c>
      <c r="B162" s="8">
        <v>-122</v>
      </c>
      <c r="C162" s="8">
        <v>-9800</v>
      </c>
      <c r="D162" s="8">
        <v>-9800</v>
      </c>
      <c r="E162" s="8">
        <v>-9800</v>
      </c>
      <c r="F162" s="8">
        <f t="shared" si="2"/>
        <v>0</v>
      </c>
    </row>
    <row r="163" spans="1:6" x14ac:dyDescent="0.25">
      <c r="A163" s="9" t="s">
        <v>114</v>
      </c>
      <c r="B163" s="8">
        <v>-610</v>
      </c>
      <c r="C163" s="8">
        <v>-1000</v>
      </c>
      <c r="D163" s="8">
        <v>-1000</v>
      </c>
      <c r="E163" s="8">
        <v>-1000</v>
      </c>
      <c r="F163" s="8">
        <f t="shared" si="2"/>
        <v>0</v>
      </c>
    </row>
    <row r="164" spans="1:6" x14ac:dyDescent="0.25">
      <c r="A164" s="9" t="s">
        <v>115</v>
      </c>
      <c r="B164" s="8">
        <v>-500</v>
      </c>
      <c r="C164" s="8">
        <v>-500</v>
      </c>
      <c r="D164" s="8">
        <v>-500</v>
      </c>
      <c r="E164" s="8">
        <v>-500</v>
      </c>
      <c r="F164" s="8">
        <f t="shared" si="2"/>
        <v>0</v>
      </c>
    </row>
    <row r="165" spans="1:6" x14ac:dyDescent="0.25">
      <c r="A165" s="9" t="s">
        <v>116</v>
      </c>
      <c r="B165" s="8">
        <v>-1000</v>
      </c>
      <c r="C165" s="8">
        <v>-1000</v>
      </c>
      <c r="D165" s="8">
        <v>-1000</v>
      </c>
      <c r="E165" s="8">
        <v>-1000</v>
      </c>
      <c r="F165" s="8">
        <f t="shared" si="2"/>
        <v>0</v>
      </c>
    </row>
    <row r="166" spans="1:6" x14ac:dyDescent="0.25">
      <c r="A166" s="9" t="s">
        <v>117</v>
      </c>
      <c r="B166" s="8">
        <v>-4545.2999999999993</v>
      </c>
      <c r="C166" s="8">
        <v>-3600</v>
      </c>
      <c r="D166" s="8">
        <v>-3600</v>
      </c>
      <c r="E166" s="8">
        <v>-3600</v>
      </c>
      <c r="F166" s="8">
        <f t="shared" si="2"/>
        <v>0</v>
      </c>
    </row>
    <row r="167" spans="1:6" x14ac:dyDescent="0.25">
      <c r="A167" s="9" t="s">
        <v>118</v>
      </c>
      <c r="B167" s="8">
        <v>-12996.5</v>
      </c>
      <c r="C167" s="8">
        <v>-6200</v>
      </c>
      <c r="D167" s="8">
        <v>-6200</v>
      </c>
      <c r="E167" s="8">
        <v>-6200</v>
      </c>
      <c r="F167" s="8">
        <f t="shared" si="2"/>
        <v>0</v>
      </c>
    </row>
    <row r="168" spans="1:6" x14ac:dyDescent="0.25">
      <c r="A168" s="9" t="s">
        <v>119</v>
      </c>
      <c r="B168" s="8">
        <v>-16819</v>
      </c>
      <c r="C168" s="8">
        <v>-16200</v>
      </c>
      <c r="D168" s="8">
        <v>-16200</v>
      </c>
      <c r="E168" s="8">
        <v>-16200</v>
      </c>
      <c r="F168" s="8">
        <f t="shared" si="2"/>
        <v>0</v>
      </c>
    </row>
    <row r="169" spans="1:6" x14ac:dyDescent="0.25">
      <c r="A169" s="9" t="s">
        <v>120</v>
      </c>
      <c r="B169" s="8">
        <v>-671</v>
      </c>
      <c r="C169" s="8">
        <v>0</v>
      </c>
      <c r="D169" s="8">
        <v>0</v>
      </c>
      <c r="E169" s="8">
        <v>0</v>
      </c>
      <c r="F169" s="8">
        <f t="shared" si="2"/>
        <v>0</v>
      </c>
    </row>
    <row r="170" spans="1:6" x14ac:dyDescent="0.25">
      <c r="A170" s="9" t="s">
        <v>121</v>
      </c>
      <c r="B170" s="8">
        <v>-7320</v>
      </c>
      <c r="C170" s="8">
        <v>0</v>
      </c>
      <c r="D170" s="8">
        <v>0</v>
      </c>
      <c r="E170" s="8">
        <v>0</v>
      </c>
      <c r="F170" s="8">
        <f t="shared" si="2"/>
        <v>0</v>
      </c>
    </row>
    <row r="171" spans="1:6" x14ac:dyDescent="0.25">
      <c r="A171" s="9" t="s">
        <v>122</v>
      </c>
      <c r="B171" s="8">
        <v>-11346</v>
      </c>
      <c r="C171" s="8">
        <v>0</v>
      </c>
      <c r="D171" s="8">
        <v>0</v>
      </c>
      <c r="E171" s="8">
        <v>0</v>
      </c>
      <c r="F171" s="8">
        <f t="shared" si="2"/>
        <v>0</v>
      </c>
    </row>
    <row r="172" spans="1:6" x14ac:dyDescent="0.25">
      <c r="A172" s="9" t="s">
        <v>123</v>
      </c>
      <c r="B172" s="8">
        <v>-610</v>
      </c>
      <c r="C172" s="8">
        <v>0</v>
      </c>
      <c r="D172" s="8">
        <v>0</v>
      </c>
      <c r="E172" s="8">
        <v>0</v>
      </c>
      <c r="F172" s="8">
        <f t="shared" si="2"/>
        <v>0</v>
      </c>
    </row>
    <row r="173" spans="1:6" x14ac:dyDescent="0.25">
      <c r="A173" s="9" t="s">
        <v>124</v>
      </c>
      <c r="B173" s="8">
        <v>-1400</v>
      </c>
      <c r="C173" s="8">
        <v>-1400</v>
      </c>
      <c r="D173" s="8">
        <v>-1400</v>
      </c>
      <c r="E173" s="8">
        <v>-1400</v>
      </c>
      <c r="F173" s="8">
        <f t="shared" si="2"/>
        <v>0</v>
      </c>
    </row>
    <row r="174" spans="1:6" x14ac:dyDescent="0.25">
      <c r="A174" s="9" t="s">
        <v>125</v>
      </c>
      <c r="B174" s="8">
        <v>-1000</v>
      </c>
      <c r="C174" s="8">
        <v>-1000</v>
      </c>
      <c r="D174" s="8">
        <v>-1000</v>
      </c>
      <c r="E174" s="8">
        <v>-1000</v>
      </c>
      <c r="F174" s="8">
        <f t="shared" si="2"/>
        <v>0</v>
      </c>
    </row>
    <row r="175" spans="1:6" x14ac:dyDescent="0.25">
      <c r="A175" s="9" t="s">
        <v>126</v>
      </c>
      <c r="B175" s="8">
        <v>-12000</v>
      </c>
      <c r="C175" s="8">
        <v>-13200</v>
      </c>
      <c r="D175" s="8">
        <v>-13200</v>
      </c>
      <c r="E175" s="8">
        <v>-13200</v>
      </c>
      <c r="F175" s="8">
        <f t="shared" si="2"/>
        <v>0</v>
      </c>
    </row>
    <row r="176" spans="1:6" x14ac:dyDescent="0.25">
      <c r="A176" s="9" t="s">
        <v>127</v>
      </c>
      <c r="B176" s="8">
        <v>-26300</v>
      </c>
      <c r="C176" s="8">
        <v>-22000</v>
      </c>
      <c r="D176" s="8">
        <v>-22000</v>
      </c>
      <c r="E176" s="8">
        <v>-22000</v>
      </c>
      <c r="F176" s="8">
        <f t="shared" si="2"/>
        <v>0</v>
      </c>
    </row>
    <row r="177" spans="1:6" x14ac:dyDescent="0.25">
      <c r="A177" s="9" t="s">
        <v>128</v>
      </c>
      <c r="B177" s="8">
        <v>-8000</v>
      </c>
      <c r="C177" s="8">
        <v>-33500</v>
      </c>
      <c r="D177" s="8">
        <v>-33500</v>
      </c>
      <c r="E177" s="8">
        <v>-33500</v>
      </c>
      <c r="F177" s="8">
        <f t="shared" si="2"/>
        <v>0</v>
      </c>
    </row>
    <row r="178" spans="1:6" x14ac:dyDescent="0.25">
      <c r="A178" s="9" t="s">
        <v>129</v>
      </c>
      <c r="B178" s="8">
        <v>-30900</v>
      </c>
      <c r="C178" s="8">
        <v>-16400</v>
      </c>
      <c r="D178" s="8">
        <v>-16400</v>
      </c>
      <c r="E178" s="8">
        <v>-16400</v>
      </c>
      <c r="F178" s="8">
        <f t="shared" si="2"/>
        <v>0</v>
      </c>
    </row>
    <row r="179" spans="1:6" x14ac:dyDescent="0.25">
      <c r="A179" s="9" t="s">
        <v>130</v>
      </c>
      <c r="B179" s="8">
        <v>-2200</v>
      </c>
      <c r="C179" s="8">
        <v>-2200</v>
      </c>
      <c r="D179" s="8">
        <v>-2200</v>
      </c>
      <c r="E179" s="8">
        <v>-2200</v>
      </c>
      <c r="F179" s="8">
        <f t="shared" si="2"/>
        <v>0</v>
      </c>
    </row>
    <row r="180" spans="1:6" x14ac:dyDescent="0.25">
      <c r="A180" s="9" t="s">
        <v>131</v>
      </c>
      <c r="B180" s="8">
        <v>-3500</v>
      </c>
      <c r="C180" s="8">
        <v>-3500</v>
      </c>
      <c r="D180" s="8">
        <v>-3500</v>
      </c>
      <c r="E180" s="8">
        <v>-3500</v>
      </c>
      <c r="F180" s="8">
        <f t="shared" si="2"/>
        <v>0</v>
      </c>
    </row>
    <row r="181" spans="1:6" x14ac:dyDescent="0.25">
      <c r="A181" s="9" t="s">
        <v>132</v>
      </c>
      <c r="B181" s="8">
        <v>-2500</v>
      </c>
      <c r="C181" s="8">
        <v>-2500</v>
      </c>
      <c r="D181" s="8">
        <v>-2500</v>
      </c>
      <c r="E181" s="8">
        <v>-2500</v>
      </c>
      <c r="F181" s="8">
        <f t="shared" si="2"/>
        <v>0</v>
      </c>
    </row>
    <row r="182" spans="1:6" x14ac:dyDescent="0.25">
      <c r="A182" s="9" t="s">
        <v>133</v>
      </c>
      <c r="B182" s="8">
        <v>-2500</v>
      </c>
      <c r="C182" s="8">
        <v>-2500</v>
      </c>
      <c r="D182" s="8">
        <v>-2500</v>
      </c>
      <c r="E182" s="8">
        <v>-2500</v>
      </c>
      <c r="F182" s="8">
        <f t="shared" si="2"/>
        <v>0</v>
      </c>
    </row>
    <row r="183" spans="1:6" x14ac:dyDescent="0.25">
      <c r="A183" s="9" t="s">
        <v>134</v>
      </c>
      <c r="B183" s="8">
        <v>-3800</v>
      </c>
      <c r="C183" s="8">
        <v>-3800</v>
      </c>
      <c r="D183" s="8">
        <v>-3800</v>
      </c>
      <c r="E183" s="8">
        <v>-3800</v>
      </c>
      <c r="F183" s="8">
        <f t="shared" si="2"/>
        <v>0</v>
      </c>
    </row>
    <row r="184" spans="1:6" x14ac:dyDescent="0.25">
      <c r="A184" s="9" t="s">
        <v>135</v>
      </c>
      <c r="B184" s="8">
        <v>-1000</v>
      </c>
      <c r="C184" s="8">
        <v>-1000</v>
      </c>
      <c r="D184" s="8">
        <v>-1000</v>
      </c>
      <c r="E184" s="8">
        <v>-1000</v>
      </c>
      <c r="F184" s="8">
        <f t="shared" si="2"/>
        <v>0</v>
      </c>
    </row>
    <row r="185" spans="1:6" x14ac:dyDescent="0.25">
      <c r="A185" s="9" t="s">
        <v>136</v>
      </c>
      <c r="B185" s="8">
        <v>-20000</v>
      </c>
      <c r="C185" s="8">
        <v>-20000</v>
      </c>
      <c r="D185" s="8">
        <v>-20000</v>
      </c>
      <c r="E185" s="8">
        <v>-20000</v>
      </c>
      <c r="F185" s="8">
        <f t="shared" si="2"/>
        <v>0</v>
      </c>
    </row>
    <row r="186" spans="1:6" x14ac:dyDescent="0.25">
      <c r="A186" s="9" t="s">
        <v>359</v>
      </c>
      <c r="B186" s="8">
        <v>-500</v>
      </c>
      <c r="C186" s="8">
        <v>-500</v>
      </c>
      <c r="D186" s="8">
        <v>-500</v>
      </c>
      <c r="E186" s="8">
        <v>-500</v>
      </c>
      <c r="F186" s="8">
        <f t="shared" si="2"/>
        <v>0</v>
      </c>
    </row>
    <row r="187" spans="1:6" x14ac:dyDescent="0.25">
      <c r="A187" s="9" t="s">
        <v>628</v>
      </c>
      <c r="B187" s="8">
        <v>-7449.39</v>
      </c>
      <c r="C187" s="8">
        <v>-7306.95</v>
      </c>
      <c r="D187" s="8">
        <v>-7306.95</v>
      </c>
      <c r="E187" s="8">
        <v>-7306.95</v>
      </c>
      <c r="F187" s="8">
        <f t="shared" si="2"/>
        <v>0</v>
      </c>
    </row>
    <row r="188" spans="1:6" x14ac:dyDescent="0.25">
      <c r="A188" s="9" t="s">
        <v>629</v>
      </c>
      <c r="B188" s="8">
        <v>-93167.21</v>
      </c>
      <c r="C188" s="8">
        <v>-95515.83</v>
      </c>
      <c r="D188" s="8">
        <v>-95515.83</v>
      </c>
      <c r="E188" s="8">
        <v>-95515.83</v>
      </c>
      <c r="F188" s="8">
        <f t="shared" si="2"/>
        <v>0</v>
      </c>
    </row>
    <row r="189" spans="1:6" x14ac:dyDescent="0.25">
      <c r="A189" s="9" t="s">
        <v>630</v>
      </c>
      <c r="B189" s="8">
        <v>-11000</v>
      </c>
      <c r="C189" s="8">
        <v>-11000</v>
      </c>
      <c r="D189" s="8">
        <v>-11000</v>
      </c>
      <c r="E189" s="8">
        <v>-11000</v>
      </c>
      <c r="F189" s="8">
        <f t="shared" si="2"/>
        <v>0</v>
      </c>
    </row>
    <row r="190" spans="1:6" x14ac:dyDescent="0.25">
      <c r="A190" s="9" t="s">
        <v>631</v>
      </c>
      <c r="B190" s="8">
        <v>-3895.1</v>
      </c>
      <c r="C190" s="8">
        <v>-3820.62</v>
      </c>
      <c r="D190" s="8">
        <v>-3820.62</v>
      </c>
      <c r="E190" s="8">
        <v>-3820.62</v>
      </c>
      <c r="F190" s="8">
        <f t="shared" si="2"/>
        <v>0</v>
      </c>
    </row>
    <row r="191" spans="1:6" x14ac:dyDescent="0.25">
      <c r="A191" s="9" t="s">
        <v>632</v>
      </c>
      <c r="B191" s="8">
        <v>-500</v>
      </c>
      <c r="C191" s="8">
        <v>-1000</v>
      </c>
      <c r="D191" s="8">
        <v>-1000</v>
      </c>
      <c r="E191" s="8">
        <v>-1000</v>
      </c>
      <c r="F191" s="8">
        <f t="shared" si="2"/>
        <v>0</v>
      </c>
    </row>
    <row r="192" spans="1:6" x14ac:dyDescent="0.25">
      <c r="A192" s="9" t="s">
        <v>435</v>
      </c>
      <c r="B192" s="8">
        <v>-89450</v>
      </c>
      <c r="C192" s="8">
        <v>-105450</v>
      </c>
      <c r="D192" s="8">
        <v>-105450</v>
      </c>
      <c r="E192" s="8">
        <v>-105450</v>
      </c>
      <c r="F192" s="8">
        <f t="shared" si="2"/>
        <v>0</v>
      </c>
    </row>
    <row r="193" spans="1:6" x14ac:dyDescent="0.25">
      <c r="A193" s="9" t="s">
        <v>81</v>
      </c>
      <c r="B193" s="8">
        <v>-9000</v>
      </c>
      <c r="C193" s="8">
        <v>-20000</v>
      </c>
      <c r="D193" s="8">
        <v>-20000</v>
      </c>
      <c r="E193" s="8">
        <v>-20000</v>
      </c>
      <c r="F193" s="8">
        <f t="shared" si="2"/>
        <v>0</v>
      </c>
    </row>
    <row r="194" spans="1:6" x14ac:dyDescent="0.25">
      <c r="A194" s="9" t="s">
        <v>82</v>
      </c>
      <c r="B194" s="8">
        <v>-37000</v>
      </c>
      <c r="C194" s="8">
        <v>-38000</v>
      </c>
      <c r="D194" s="8">
        <v>-38000</v>
      </c>
      <c r="E194" s="8">
        <v>-38000</v>
      </c>
      <c r="F194" s="8">
        <f t="shared" si="2"/>
        <v>0</v>
      </c>
    </row>
    <row r="195" spans="1:6" x14ac:dyDescent="0.25">
      <c r="A195" s="9" t="s">
        <v>83</v>
      </c>
      <c r="B195" s="8">
        <v>-33000</v>
      </c>
      <c r="C195" s="8">
        <v>-33000</v>
      </c>
      <c r="D195" s="8">
        <v>-33000</v>
      </c>
      <c r="E195" s="8">
        <v>-33000</v>
      </c>
      <c r="F195" s="8">
        <f t="shared" si="2"/>
        <v>0</v>
      </c>
    </row>
    <row r="196" spans="1:6" x14ac:dyDescent="0.25">
      <c r="A196" s="9" t="s">
        <v>464</v>
      </c>
      <c r="B196" s="8">
        <v>-1500</v>
      </c>
      <c r="C196" s="8">
        <v>-2000</v>
      </c>
      <c r="D196" s="8">
        <v>-2000</v>
      </c>
      <c r="E196" s="8">
        <v>-2000</v>
      </c>
      <c r="F196" s="8">
        <f t="shared" si="2"/>
        <v>0</v>
      </c>
    </row>
    <row r="197" spans="1:6" x14ac:dyDescent="0.25">
      <c r="A197" s="9" t="s">
        <v>84</v>
      </c>
      <c r="B197" s="8">
        <v>-1000</v>
      </c>
      <c r="C197" s="8">
        <v>-1000</v>
      </c>
      <c r="D197" s="8">
        <v>-1000</v>
      </c>
      <c r="E197" s="8">
        <v>-1000</v>
      </c>
      <c r="F197" s="8">
        <f t="shared" ref="F197:F237" si="3">E197-D197</f>
        <v>0</v>
      </c>
    </row>
    <row r="198" spans="1:6" x14ac:dyDescent="0.25">
      <c r="A198" s="9" t="s">
        <v>85</v>
      </c>
      <c r="B198" s="8">
        <v>-2500</v>
      </c>
      <c r="C198" s="8">
        <v>-6000</v>
      </c>
      <c r="D198" s="8">
        <v>-6000</v>
      </c>
      <c r="E198" s="8">
        <v>-6000</v>
      </c>
      <c r="F198" s="8">
        <f t="shared" si="3"/>
        <v>0</v>
      </c>
    </row>
    <row r="199" spans="1:6" x14ac:dyDescent="0.25">
      <c r="A199" s="9" t="s">
        <v>86</v>
      </c>
      <c r="B199" s="8">
        <v>-250</v>
      </c>
      <c r="C199" s="8">
        <v>-250</v>
      </c>
      <c r="D199" s="8">
        <v>-250</v>
      </c>
      <c r="E199" s="8">
        <v>-250</v>
      </c>
      <c r="F199" s="8">
        <f t="shared" si="3"/>
        <v>0</v>
      </c>
    </row>
    <row r="200" spans="1:6" x14ac:dyDescent="0.25">
      <c r="A200" s="9" t="s">
        <v>87</v>
      </c>
      <c r="B200" s="8">
        <v>-5000</v>
      </c>
      <c r="C200" s="8">
        <v>-5000</v>
      </c>
      <c r="D200" s="8">
        <v>-5000</v>
      </c>
      <c r="E200" s="8">
        <v>-5000</v>
      </c>
      <c r="F200" s="8">
        <f t="shared" si="3"/>
        <v>0</v>
      </c>
    </row>
    <row r="201" spans="1:6" x14ac:dyDescent="0.25">
      <c r="A201" s="9" t="s">
        <v>88</v>
      </c>
      <c r="B201" s="8">
        <v>-200</v>
      </c>
      <c r="C201" s="8">
        <v>-200</v>
      </c>
      <c r="D201" s="8">
        <v>-200</v>
      </c>
      <c r="E201" s="8">
        <v>-200</v>
      </c>
      <c r="F201" s="8">
        <f t="shared" si="3"/>
        <v>0</v>
      </c>
    </row>
    <row r="202" spans="1:6" x14ac:dyDescent="0.25">
      <c r="A202" s="9" t="s">
        <v>430</v>
      </c>
      <c r="B202" s="8">
        <v>-3750</v>
      </c>
      <c r="C202" s="8">
        <v>-3325</v>
      </c>
      <c r="D202" s="8">
        <v>-3325</v>
      </c>
      <c r="E202" s="8">
        <v>-3325</v>
      </c>
      <c r="F202" s="8">
        <f t="shared" si="3"/>
        <v>0</v>
      </c>
    </row>
    <row r="203" spans="1:6" x14ac:dyDescent="0.25">
      <c r="A203" s="9" t="s">
        <v>50</v>
      </c>
      <c r="B203" s="8">
        <v>-2000</v>
      </c>
      <c r="C203" s="8">
        <v>-1925</v>
      </c>
      <c r="D203" s="8">
        <v>-1925</v>
      </c>
      <c r="E203" s="8">
        <v>-1925</v>
      </c>
      <c r="F203" s="8">
        <f t="shared" si="3"/>
        <v>0</v>
      </c>
    </row>
    <row r="204" spans="1:6" x14ac:dyDescent="0.25">
      <c r="A204" s="9" t="s">
        <v>51</v>
      </c>
      <c r="B204" s="8">
        <v>-1500</v>
      </c>
      <c r="C204" s="8">
        <v>-750</v>
      </c>
      <c r="D204" s="8">
        <v>-750</v>
      </c>
      <c r="E204" s="8">
        <v>-750</v>
      </c>
      <c r="F204" s="8">
        <f t="shared" si="3"/>
        <v>0</v>
      </c>
    </row>
    <row r="205" spans="1:6" x14ac:dyDescent="0.25">
      <c r="A205" s="9" t="s">
        <v>52</v>
      </c>
      <c r="B205" s="8">
        <v>-250</v>
      </c>
      <c r="C205" s="8">
        <v>-650</v>
      </c>
      <c r="D205" s="8">
        <v>-650</v>
      </c>
      <c r="E205" s="8">
        <v>-650</v>
      </c>
      <c r="F205" s="8">
        <f t="shared" si="3"/>
        <v>0</v>
      </c>
    </row>
    <row r="206" spans="1:6" x14ac:dyDescent="0.25">
      <c r="A206" s="9" t="s">
        <v>428</v>
      </c>
      <c r="B206" s="8">
        <v>-146300</v>
      </c>
      <c r="C206" s="8">
        <v>-156191.81</v>
      </c>
      <c r="D206" s="8">
        <v>-156191.81</v>
      </c>
      <c r="E206" s="8">
        <v>-154941.91999999998</v>
      </c>
      <c r="F206" s="8">
        <f t="shared" si="3"/>
        <v>1249.890000000014</v>
      </c>
    </row>
    <row r="207" spans="1:6" x14ac:dyDescent="0.25">
      <c r="A207" s="9" t="s">
        <v>39</v>
      </c>
      <c r="B207" s="8">
        <v>-5020</v>
      </c>
      <c r="C207" s="8">
        <v>-6847.81</v>
      </c>
      <c r="D207" s="8">
        <v>-6847.81</v>
      </c>
      <c r="E207" s="8">
        <v>-6618</v>
      </c>
      <c r="F207" s="8">
        <f t="shared" si="3"/>
        <v>229.8100000000004</v>
      </c>
    </row>
    <row r="208" spans="1:6" x14ac:dyDescent="0.25">
      <c r="A208" s="9" t="s">
        <v>40</v>
      </c>
      <c r="B208" s="8">
        <v>-65600</v>
      </c>
      <c r="C208" s="8">
        <v>-89514</v>
      </c>
      <c r="D208" s="8">
        <v>-89514</v>
      </c>
      <c r="E208" s="8">
        <v>-86513.919999999998</v>
      </c>
      <c r="F208" s="8">
        <f t="shared" si="3"/>
        <v>3000.0800000000017</v>
      </c>
    </row>
    <row r="209" spans="1:6" x14ac:dyDescent="0.25">
      <c r="A209" s="9" t="s">
        <v>41</v>
      </c>
      <c r="B209" s="8">
        <v>-2080</v>
      </c>
      <c r="C209" s="8">
        <v>-2680</v>
      </c>
      <c r="D209" s="8">
        <v>-2680</v>
      </c>
      <c r="E209" s="8">
        <v>-2560</v>
      </c>
      <c r="F209" s="8">
        <f t="shared" si="3"/>
        <v>120</v>
      </c>
    </row>
    <row r="210" spans="1:6" x14ac:dyDescent="0.25">
      <c r="A210" s="9" t="s">
        <v>42</v>
      </c>
      <c r="B210" s="8">
        <v>-11000</v>
      </c>
      <c r="C210" s="8">
        <v>-11000</v>
      </c>
      <c r="D210" s="8">
        <v>-11000</v>
      </c>
      <c r="E210" s="8">
        <v>-11000</v>
      </c>
      <c r="F210" s="8">
        <f t="shared" si="3"/>
        <v>0</v>
      </c>
    </row>
    <row r="211" spans="1:6" x14ac:dyDescent="0.25">
      <c r="A211" s="9" t="s">
        <v>27</v>
      </c>
      <c r="B211" s="8">
        <v>-3500</v>
      </c>
      <c r="C211" s="8">
        <v>-3500</v>
      </c>
      <c r="D211" s="8">
        <v>-3500</v>
      </c>
      <c r="E211" s="8">
        <v>-3500</v>
      </c>
      <c r="F211" s="8">
        <f t="shared" si="3"/>
        <v>0</v>
      </c>
    </row>
    <row r="212" spans="1:6" x14ac:dyDescent="0.25">
      <c r="A212" s="9" t="s">
        <v>458</v>
      </c>
      <c r="B212" s="8">
        <v>-27000</v>
      </c>
      <c r="C212" s="8">
        <v>0</v>
      </c>
      <c r="D212" s="8">
        <v>0</v>
      </c>
      <c r="E212" s="8">
        <v>0</v>
      </c>
      <c r="F212" s="8">
        <f t="shared" si="3"/>
        <v>0</v>
      </c>
    </row>
    <row r="213" spans="1:6" x14ac:dyDescent="0.25">
      <c r="A213" s="9" t="s">
        <v>28</v>
      </c>
      <c r="B213" s="8">
        <v>-500</v>
      </c>
      <c r="C213" s="8">
        <v>-750</v>
      </c>
      <c r="D213" s="8">
        <v>-750</v>
      </c>
      <c r="E213" s="8">
        <v>-750</v>
      </c>
      <c r="F213" s="8">
        <f t="shared" si="3"/>
        <v>0</v>
      </c>
    </row>
    <row r="214" spans="1:6" x14ac:dyDescent="0.25">
      <c r="A214" s="9" t="s">
        <v>29</v>
      </c>
      <c r="B214" s="8">
        <v>-9000</v>
      </c>
      <c r="C214" s="8">
        <v>-18000</v>
      </c>
      <c r="D214" s="8">
        <v>-18000</v>
      </c>
      <c r="E214" s="8">
        <v>-18000</v>
      </c>
      <c r="F214" s="8">
        <f t="shared" si="3"/>
        <v>0</v>
      </c>
    </row>
    <row r="215" spans="1:6" x14ac:dyDescent="0.25">
      <c r="A215" s="9" t="s">
        <v>30</v>
      </c>
      <c r="B215" s="8">
        <v>-4000</v>
      </c>
      <c r="C215" s="8">
        <v>-4000</v>
      </c>
      <c r="D215" s="8">
        <v>-4000</v>
      </c>
      <c r="E215" s="8">
        <v>-4000</v>
      </c>
      <c r="F215" s="8">
        <f t="shared" si="3"/>
        <v>0</v>
      </c>
    </row>
    <row r="216" spans="1:6" x14ac:dyDescent="0.25">
      <c r="A216" s="9" t="s">
        <v>31</v>
      </c>
      <c r="B216" s="8">
        <v>-3000</v>
      </c>
      <c r="C216" s="8">
        <v>-3000</v>
      </c>
      <c r="D216" s="8">
        <v>-3000</v>
      </c>
      <c r="E216" s="8">
        <v>-3000</v>
      </c>
      <c r="F216" s="8">
        <f t="shared" si="3"/>
        <v>0</v>
      </c>
    </row>
    <row r="217" spans="1:6" x14ac:dyDescent="0.25">
      <c r="A217" s="9" t="s">
        <v>32</v>
      </c>
      <c r="B217" s="8">
        <v>-1500</v>
      </c>
      <c r="C217" s="8">
        <v>-1500</v>
      </c>
      <c r="D217" s="8">
        <v>-1500</v>
      </c>
      <c r="E217" s="8">
        <v>-1500</v>
      </c>
      <c r="F217" s="8">
        <f t="shared" si="3"/>
        <v>0</v>
      </c>
    </row>
    <row r="218" spans="1:6" x14ac:dyDescent="0.25">
      <c r="A218" s="9" t="s">
        <v>33</v>
      </c>
      <c r="B218" s="8">
        <v>-1000</v>
      </c>
      <c r="C218" s="8">
        <v>-1000</v>
      </c>
      <c r="D218" s="8">
        <v>-1000</v>
      </c>
      <c r="E218" s="8">
        <v>-1000</v>
      </c>
      <c r="F218" s="8">
        <f t="shared" si="3"/>
        <v>0</v>
      </c>
    </row>
    <row r="219" spans="1:6" x14ac:dyDescent="0.25">
      <c r="A219" s="9" t="s">
        <v>34</v>
      </c>
      <c r="B219" s="8">
        <v>-2800</v>
      </c>
      <c r="C219" s="8">
        <v>-2800</v>
      </c>
      <c r="D219" s="8">
        <v>-2800</v>
      </c>
      <c r="E219" s="8">
        <v>-3000</v>
      </c>
      <c r="F219" s="8">
        <f t="shared" si="3"/>
        <v>-200</v>
      </c>
    </row>
    <row r="220" spans="1:6" x14ac:dyDescent="0.25">
      <c r="A220" s="9" t="s">
        <v>35</v>
      </c>
      <c r="B220" s="8">
        <v>-1600</v>
      </c>
      <c r="C220" s="8">
        <v>-1600</v>
      </c>
      <c r="D220" s="8">
        <v>-1600</v>
      </c>
      <c r="E220" s="8">
        <v>-2000</v>
      </c>
      <c r="F220" s="8">
        <f t="shared" si="3"/>
        <v>-400</v>
      </c>
    </row>
    <row r="221" spans="1:6" x14ac:dyDescent="0.25">
      <c r="A221" s="9" t="s">
        <v>36</v>
      </c>
      <c r="B221" s="8">
        <v>-500</v>
      </c>
      <c r="C221" s="8">
        <v>-500</v>
      </c>
      <c r="D221" s="8">
        <v>-500</v>
      </c>
      <c r="E221" s="8">
        <v>-500</v>
      </c>
      <c r="F221" s="8">
        <f t="shared" si="3"/>
        <v>0</v>
      </c>
    </row>
    <row r="222" spans="1:6" x14ac:dyDescent="0.25">
      <c r="A222" s="9" t="s">
        <v>37</v>
      </c>
      <c r="B222" s="8">
        <v>-4200</v>
      </c>
      <c r="C222" s="8">
        <v>-4000</v>
      </c>
      <c r="D222" s="8">
        <v>-4000</v>
      </c>
      <c r="E222" s="8">
        <v>-4500</v>
      </c>
      <c r="F222" s="8">
        <f t="shared" si="3"/>
        <v>-500</v>
      </c>
    </row>
    <row r="223" spans="1:6" x14ac:dyDescent="0.25">
      <c r="A223" s="9" t="s">
        <v>38</v>
      </c>
      <c r="B223" s="8">
        <v>-3000</v>
      </c>
      <c r="C223" s="8">
        <v>-4000</v>
      </c>
      <c r="D223" s="8">
        <v>-4000</v>
      </c>
      <c r="E223" s="8">
        <v>-5000</v>
      </c>
      <c r="F223" s="8">
        <f t="shared" si="3"/>
        <v>-1000</v>
      </c>
    </row>
    <row r="224" spans="1:6" x14ac:dyDescent="0.25">
      <c r="A224" s="9" t="s">
        <v>626</v>
      </c>
      <c r="B224" s="8">
        <v>-1000</v>
      </c>
      <c r="C224" s="8">
        <v>-1000</v>
      </c>
      <c r="D224" s="8">
        <v>-1000</v>
      </c>
      <c r="E224" s="8">
        <v>-1000</v>
      </c>
      <c r="F224" s="8">
        <f t="shared" si="3"/>
        <v>0</v>
      </c>
    </row>
    <row r="225" spans="1:6" x14ac:dyDescent="0.25">
      <c r="A225" s="9" t="s">
        <v>637</v>
      </c>
      <c r="B225" s="8"/>
      <c r="C225" s="8">
        <v>-500</v>
      </c>
      <c r="D225" s="8">
        <v>-500</v>
      </c>
      <c r="E225" s="8">
        <v>-500</v>
      </c>
      <c r="F225" s="8">
        <f t="shared" si="3"/>
        <v>0</v>
      </c>
    </row>
    <row r="226" spans="1:6" x14ac:dyDescent="0.25">
      <c r="A226" s="9" t="s">
        <v>432</v>
      </c>
      <c r="B226" s="8">
        <v>-52946.400000000001</v>
      </c>
      <c r="C226" s="8">
        <v>-47000</v>
      </c>
      <c r="D226" s="8">
        <v>-7000</v>
      </c>
      <c r="E226" s="8">
        <v>-28530</v>
      </c>
      <c r="F226" s="8">
        <f t="shared" si="3"/>
        <v>-21530</v>
      </c>
    </row>
    <row r="227" spans="1:6" x14ac:dyDescent="0.25">
      <c r="A227" s="9" t="s">
        <v>66</v>
      </c>
      <c r="B227" s="8">
        <v>-500</v>
      </c>
      <c r="C227" s="8">
        <v>-1000</v>
      </c>
      <c r="D227" s="8">
        <v>-1000</v>
      </c>
      <c r="E227" s="8">
        <v>-1000</v>
      </c>
      <c r="F227" s="8">
        <f t="shared" si="3"/>
        <v>0</v>
      </c>
    </row>
    <row r="228" spans="1:6" x14ac:dyDescent="0.25">
      <c r="A228" s="9" t="s">
        <v>67</v>
      </c>
      <c r="B228" s="8">
        <v>-1000</v>
      </c>
      <c r="C228" s="8">
        <v>-1000</v>
      </c>
      <c r="D228" s="8">
        <v>-1000</v>
      </c>
      <c r="E228" s="8">
        <v>-1000</v>
      </c>
      <c r="F228" s="8">
        <f t="shared" si="3"/>
        <v>0</v>
      </c>
    </row>
    <row r="229" spans="1:6" x14ac:dyDescent="0.25">
      <c r="A229" s="9" t="s">
        <v>68</v>
      </c>
      <c r="B229" s="8">
        <v>-1000</v>
      </c>
      <c r="C229" s="8">
        <v>-1500</v>
      </c>
      <c r="D229" s="8">
        <v>-1500</v>
      </c>
      <c r="E229" s="8">
        <v>-1500</v>
      </c>
      <c r="F229" s="8">
        <f t="shared" si="3"/>
        <v>0</v>
      </c>
    </row>
    <row r="230" spans="1:6" x14ac:dyDescent="0.25">
      <c r="A230" s="9" t="s">
        <v>69</v>
      </c>
      <c r="B230" s="8">
        <v>-500</v>
      </c>
      <c r="C230" s="8">
        <v>-500</v>
      </c>
      <c r="D230" s="8">
        <v>-500</v>
      </c>
      <c r="E230" s="8">
        <v>-500</v>
      </c>
      <c r="F230" s="8">
        <f t="shared" si="3"/>
        <v>0</v>
      </c>
    </row>
    <row r="231" spans="1:6" x14ac:dyDescent="0.25">
      <c r="A231" s="9" t="s">
        <v>70</v>
      </c>
      <c r="B231" s="8">
        <v>-2000</v>
      </c>
      <c r="C231" s="8">
        <v>-2000</v>
      </c>
      <c r="D231" s="8">
        <v>-2000</v>
      </c>
      <c r="E231" s="8">
        <v>-2000</v>
      </c>
      <c r="F231" s="8">
        <f t="shared" si="3"/>
        <v>0</v>
      </c>
    </row>
    <row r="232" spans="1:6" x14ac:dyDescent="0.25">
      <c r="A232" s="9" t="s">
        <v>452</v>
      </c>
      <c r="B232" s="8">
        <v>-500</v>
      </c>
      <c r="C232" s="8">
        <v>-1000</v>
      </c>
      <c r="D232" s="8">
        <v>-1000</v>
      </c>
      <c r="E232" s="8">
        <v>-1000</v>
      </c>
      <c r="F232" s="8">
        <f t="shared" si="3"/>
        <v>0</v>
      </c>
    </row>
    <row r="233" spans="1:6" x14ac:dyDescent="0.25">
      <c r="A233" s="9" t="s">
        <v>71</v>
      </c>
      <c r="B233" s="8">
        <v>-41600</v>
      </c>
      <c r="C233" s="8">
        <v>-40000</v>
      </c>
      <c r="D233" s="8">
        <v>0</v>
      </c>
      <c r="E233" s="8">
        <v>-20000</v>
      </c>
      <c r="F233" s="8">
        <f t="shared" si="3"/>
        <v>-20000</v>
      </c>
    </row>
    <row r="234" spans="1:6" x14ac:dyDescent="0.25">
      <c r="A234" s="9" t="s">
        <v>72</v>
      </c>
      <c r="B234" s="8">
        <v>-3182.4</v>
      </c>
      <c r="C234" s="8">
        <v>0</v>
      </c>
      <c r="D234" s="8">
        <v>0</v>
      </c>
      <c r="E234" s="8">
        <v>-1530</v>
      </c>
      <c r="F234" s="8">
        <f t="shared" si="3"/>
        <v>-1530</v>
      </c>
    </row>
    <row r="235" spans="1:6" x14ac:dyDescent="0.25">
      <c r="A235" s="9" t="s">
        <v>73</v>
      </c>
      <c r="B235" s="8">
        <v>-1664</v>
      </c>
      <c r="C235" s="8">
        <v>0</v>
      </c>
      <c r="D235" s="8">
        <v>0</v>
      </c>
      <c r="E235" s="8">
        <v>0</v>
      </c>
      <c r="F235" s="8">
        <f t="shared" si="3"/>
        <v>0</v>
      </c>
    </row>
    <row r="236" spans="1:6" x14ac:dyDescent="0.25">
      <c r="A236" s="9" t="s">
        <v>627</v>
      </c>
      <c r="B236" s="8">
        <v>-1000</v>
      </c>
      <c r="C236" s="8">
        <v>0</v>
      </c>
      <c r="D236" s="8">
        <v>0</v>
      </c>
      <c r="E236" s="8">
        <v>0</v>
      </c>
      <c r="F236" s="8">
        <f t="shared" si="3"/>
        <v>0</v>
      </c>
    </row>
    <row r="237" spans="1:6" x14ac:dyDescent="0.25">
      <c r="A237" s="9" t="s">
        <v>445</v>
      </c>
      <c r="B237" s="8">
        <v>-2.7000000001048647</v>
      </c>
      <c r="C237" s="8">
        <v>-233981.20050000004</v>
      </c>
      <c r="D237" s="8">
        <v>11.575269999855664</v>
      </c>
      <c r="E237" s="8">
        <v>2147.3758200000011</v>
      </c>
      <c r="F237" s="8">
        <f t="shared" si="3"/>
        <v>2135.8005500001454</v>
      </c>
    </row>
    <row r="238" spans="1:6" x14ac:dyDescent="0.25">
      <c r="A238"/>
      <c r="B238"/>
      <c r="C238"/>
      <c r="D238"/>
      <c r="E238"/>
    </row>
    <row r="239" spans="1:6" x14ac:dyDescent="0.25">
      <c r="A239"/>
      <c r="B239"/>
      <c r="C239"/>
      <c r="D239"/>
      <c r="E239"/>
    </row>
    <row r="240" spans="1:6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</sheetData>
  <conditionalFormatting pivot="1" sqref="C4:E237">
    <cfRule type="cellIs" dxfId="197" priority="2" operator="greaterThan">
      <formula>B4</formula>
    </cfRule>
  </conditionalFormatting>
  <conditionalFormatting pivot="1" sqref="C4:E237">
    <cfRule type="cellIs" dxfId="196" priority="1" operator="lessThan">
      <formula>B4</formula>
    </cfRule>
  </conditionalFormatting>
  <pageMargins left="0.5" right="0.5" top="0.5" bottom="0.5" header="0" footer="0"/>
  <pageSetup scale="91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B838-9909-41D2-98CF-7868F54B480B}">
  <sheetPr>
    <pageSetUpPr fitToPage="1"/>
  </sheetPr>
  <dimension ref="A1:F242"/>
  <sheetViews>
    <sheetView workbookViewId="0">
      <selection activeCell="A18" sqref="A18"/>
    </sheetView>
  </sheetViews>
  <sheetFormatPr defaultRowHeight="15" x14ac:dyDescent="0.25"/>
  <cols>
    <col min="1" max="1" width="55" bestFit="1" customWidth="1"/>
    <col min="2" max="2" width="17.7109375" style="57" bestFit="1" customWidth="1"/>
    <col min="3" max="4" width="22.140625" style="57" bestFit="1" customWidth="1"/>
    <col min="5" max="5" width="22.140625" style="57" customWidth="1"/>
    <col min="6" max="6" width="17" style="57" bestFit="1" customWidth="1"/>
  </cols>
  <sheetData>
    <row r="1" spans="1:6" ht="21" x14ac:dyDescent="0.35">
      <c r="A1" s="59" t="s">
        <v>623</v>
      </c>
    </row>
    <row r="2" spans="1:6" x14ac:dyDescent="0.25">
      <c r="A2" s="1" t="s">
        <v>447</v>
      </c>
      <c r="B2" s="58" t="s">
        <v>444</v>
      </c>
      <c r="C2" s="4"/>
      <c r="D2" s="4"/>
      <c r="E2" s="4"/>
      <c r="F2"/>
    </row>
    <row r="3" spans="1:6" s="65" customFormat="1" ht="30" x14ac:dyDescent="0.25">
      <c r="A3" s="69" t="s">
        <v>446</v>
      </c>
      <c r="B3" s="70" t="s">
        <v>448</v>
      </c>
      <c r="C3" s="70" t="s">
        <v>514</v>
      </c>
      <c r="D3" s="70" t="s">
        <v>619</v>
      </c>
      <c r="E3" s="70" t="s">
        <v>620</v>
      </c>
    </row>
    <row r="4" spans="1:6" x14ac:dyDescent="0.25">
      <c r="A4" s="2" t="s">
        <v>5</v>
      </c>
      <c r="B4" s="4">
        <v>1252802</v>
      </c>
      <c r="C4" s="4">
        <v>1079321.8995000001</v>
      </c>
      <c r="D4" s="4">
        <v>1184814.6752700002</v>
      </c>
      <c r="E4" s="4">
        <v>1212730.5858200002</v>
      </c>
      <c r="F4"/>
    </row>
    <row r="5" spans="1:6" x14ac:dyDescent="0.25">
      <c r="A5" s="3" t="s">
        <v>557</v>
      </c>
      <c r="B5" s="4">
        <v>49400</v>
      </c>
      <c r="C5" s="4">
        <v>50200</v>
      </c>
      <c r="D5" s="4">
        <v>50200</v>
      </c>
      <c r="E5" s="4">
        <v>59200</v>
      </c>
      <c r="F5"/>
    </row>
    <row r="6" spans="1:6" x14ac:dyDescent="0.25">
      <c r="A6" s="3" t="s">
        <v>561</v>
      </c>
      <c r="B6" s="4">
        <v>368000</v>
      </c>
      <c r="C6" s="4">
        <v>401550.00000000012</v>
      </c>
      <c r="D6" s="4">
        <v>401550.00000000012</v>
      </c>
      <c r="E6" s="4">
        <v>401550.00000000012</v>
      </c>
      <c r="F6"/>
    </row>
    <row r="7" spans="1:6" x14ac:dyDescent="0.25">
      <c r="A7" s="3" t="s">
        <v>565</v>
      </c>
      <c r="B7" s="4">
        <v>364200</v>
      </c>
      <c r="C7" s="4">
        <v>189161.8995</v>
      </c>
      <c r="D7" s="4">
        <v>208078.08945</v>
      </c>
      <c r="E7" s="4">
        <v>226994</v>
      </c>
      <c r="F7"/>
    </row>
    <row r="8" spans="1:6" x14ac:dyDescent="0.25">
      <c r="A8" s="3" t="s">
        <v>567</v>
      </c>
      <c r="B8" s="4">
        <v>156922</v>
      </c>
      <c r="C8" s="4">
        <v>157000</v>
      </c>
      <c r="D8" s="4">
        <v>157000</v>
      </c>
      <c r="E8" s="4">
        <v>157000</v>
      </c>
      <c r="F8"/>
    </row>
    <row r="9" spans="1:6" x14ac:dyDescent="0.25">
      <c r="A9" s="3" t="s">
        <v>564</v>
      </c>
      <c r="B9" s="4">
        <v>228520</v>
      </c>
      <c r="C9" s="4">
        <v>196300</v>
      </c>
      <c r="D9" s="4">
        <v>264767.15375</v>
      </c>
      <c r="E9" s="4">
        <v>264767.15375</v>
      </c>
      <c r="F9"/>
    </row>
    <row r="10" spans="1:6" x14ac:dyDescent="0.25">
      <c r="A10" s="3" t="s">
        <v>568</v>
      </c>
      <c r="B10" s="4">
        <v>34600</v>
      </c>
      <c r="C10" s="4">
        <v>35000</v>
      </c>
      <c r="D10" s="4">
        <v>38881.331472500002</v>
      </c>
      <c r="E10" s="4">
        <v>38881.331472500002</v>
      </c>
      <c r="F10"/>
    </row>
    <row r="11" spans="1:6" x14ac:dyDescent="0.25">
      <c r="A11" s="3" t="s">
        <v>569</v>
      </c>
      <c r="B11" s="4">
        <v>22350</v>
      </c>
      <c r="C11" s="4">
        <v>12010</v>
      </c>
      <c r="D11" s="4">
        <v>26238.100597500001</v>
      </c>
      <c r="E11" s="4">
        <v>26238.100597500001</v>
      </c>
      <c r="F11"/>
    </row>
    <row r="12" spans="1:6" x14ac:dyDescent="0.25">
      <c r="A12" s="3" t="s">
        <v>570</v>
      </c>
      <c r="B12" s="4">
        <v>28810</v>
      </c>
      <c r="C12" s="4">
        <v>38100</v>
      </c>
      <c r="D12" s="4">
        <v>38100</v>
      </c>
      <c r="E12" s="4">
        <v>38100</v>
      </c>
      <c r="F12"/>
    </row>
    <row r="13" spans="1:6" x14ac:dyDescent="0.25">
      <c r="A13" s="2" t="s">
        <v>26</v>
      </c>
      <c r="B13" s="4">
        <v>-1252804.7</v>
      </c>
      <c r="C13" s="4">
        <v>-1313303.1000000001</v>
      </c>
      <c r="D13" s="4">
        <v>-1184803.1000000001</v>
      </c>
      <c r="E13" s="4">
        <v>-1210583.21</v>
      </c>
      <c r="F13"/>
    </row>
    <row r="14" spans="1:6" x14ac:dyDescent="0.25">
      <c r="A14" s="3" t="s">
        <v>577</v>
      </c>
      <c r="B14" s="4">
        <v>-3925</v>
      </c>
      <c r="C14" s="4">
        <v>-7630</v>
      </c>
      <c r="D14" s="4">
        <v>-7630</v>
      </c>
      <c r="E14" s="4">
        <v>-7630</v>
      </c>
      <c r="F14"/>
    </row>
    <row r="15" spans="1:6" x14ac:dyDescent="0.25">
      <c r="A15" s="3" t="s">
        <v>578</v>
      </c>
      <c r="B15" s="4">
        <v>-3750</v>
      </c>
      <c r="C15" s="4">
        <v>-3325</v>
      </c>
      <c r="D15" s="4">
        <v>-3325</v>
      </c>
      <c r="E15" s="4">
        <v>-3325</v>
      </c>
      <c r="F15"/>
    </row>
    <row r="16" spans="1:6" x14ac:dyDescent="0.25">
      <c r="A16" s="3" t="s">
        <v>580</v>
      </c>
      <c r="B16" s="4">
        <v>-1500</v>
      </c>
      <c r="C16" s="4">
        <v>-1400</v>
      </c>
      <c r="D16" s="4">
        <v>-1400</v>
      </c>
      <c r="E16" s="4">
        <v>-1400</v>
      </c>
      <c r="F16"/>
    </row>
    <row r="17" spans="1:6" x14ac:dyDescent="0.25">
      <c r="A17" s="3" t="s">
        <v>584</v>
      </c>
      <c r="B17" s="4">
        <v>-5500</v>
      </c>
      <c r="C17" s="4">
        <v>-7000</v>
      </c>
      <c r="D17" s="4">
        <v>-7000</v>
      </c>
      <c r="E17" s="4">
        <v>-7000</v>
      </c>
      <c r="F17"/>
    </row>
    <row r="18" spans="1:6" x14ac:dyDescent="0.25">
      <c r="A18" s="3" t="s">
        <v>588</v>
      </c>
      <c r="B18" s="4">
        <v>-3200</v>
      </c>
      <c r="C18" s="4">
        <v>-2500</v>
      </c>
      <c r="D18" s="4">
        <v>-2500</v>
      </c>
      <c r="E18" s="4">
        <v>-2500</v>
      </c>
      <c r="F18"/>
    </row>
    <row r="19" spans="1:6" x14ac:dyDescent="0.25">
      <c r="A19" s="3" t="s">
        <v>589</v>
      </c>
      <c r="B19" s="4">
        <v>-89450</v>
      </c>
      <c r="C19" s="4">
        <v>-105450</v>
      </c>
      <c r="D19" s="4">
        <v>-105450</v>
      </c>
      <c r="E19" s="4">
        <v>-105450</v>
      </c>
      <c r="F19"/>
    </row>
    <row r="20" spans="1:6" x14ac:dyDescent="0.25">
      <c r="A20" s="3" t="s">
        <v>587</v>
      </c>
      <c r="B20" s="4">
        <v>-203420</v>
      </c>
      <c r="C20" s="4">
        <v>-215300</v>
      </c>
      <c r="D20" s="4">
        <v>-126800</v>
      </c>
      <c r="E20" s="4">
        <v>-126800</v>
      </c>
      <c r="F20"/>
    </row>
    <row r="21" spans="1:6" x14ac:dyDescent="0.25">
      <c r="A21" s="3" t="s">
        <v>590</v>
      </c>
      <c r="B21" s="4">
        <v>-1900</v>
      </c>
      <c r="C21" s="4">
        <v>-2050</v>
      </c>
      <c r="D21" s="4">
        <v>-2050</v>
      </c>
      <c r="E21" s="4">
        <v>-2050</v>
      </c>
      <c r="F21"/>
    </row>
    <row r="22" spans="1:6" x14ac:dyDescent="0.25">
      <c r="A22" s="3" t="s">
        <v>572</v>
      </c>
      <c r="B22" s="4">
        <v>-34600</v>
      </c>
      <c r="C22" s="4">
        <v>-44650</v>
      </c>
      <c r="D22" s="4">
        <v>-44650</v>
      </c>
      <c r="E22" s="4">
        <v>-46750</v>
      </c>
      <c r="F22"/>
    </row>
    <row r="23" spans="1:6" x14ac:dyDescent="0.25">
      <c r="A23" s="3" t="s">
        <v>573</v>
      </c>
      <c r="B23" s="4">
        <v>-664327.9</v>
      </c>
      <c r="C23" s="4">
        <v>-680298.10000000009</v>
      </c>
      <c r="D23" s="4">
        <v>-640298.10000000009</v>
      </c>
      <c r="E23" s="4">
        <v>-658478.21000000008</v>
      </c>
      <c r="F23"/>
    </row>
    <row r="24" spans="1:6" x14ac:dyDescent="0.25">
      <c r="A24" s="3" t="s">
        <v>594</v>
      </c>
      <c r="B24" s="4">
        <v>-58821.8</v>
      </c>
      <c r="C24" s="4">
        <v>-46000</v>
      </c>
      <c r="D24" s="4">
        <v>-46000</v>
      </c>
      <c r="E24" s="4">
        <v>-46000</v>
      </c>
      <c r="F24"/>
    </row>
    <row r="25" spans="1:6" x14ac:dyDescent="0.25">
      <c r="A25" s="3" t="s">
        <v>617</v>
      </c>
      <c r="B25" s="4">
        <v>-119100</v>
      </c>
      <c r="C25" s="4">
        <v>-127000</v>
      </c>
      <c r="D25" s="4">
        <v>-127000</v>
      </c>
      <c r="E25" s="4">
        <v>-127000</v>
      </c>
      <c r="F25"/>
    </row>
    <row r="26" spans="1:6" x14ac:dyDescent="0.25">
      <c r="A26" s="3" t="s">
        <v>598</v>
      </c>
      <c r="B26" s="4">
        <v>-51510</v>
      </c>
      <c r="C26" s="4">
        <v>-58800</v>
      </c>
      <c r="D26" s="4">
        <v>-58800</v>
      </c>
      <c r="E26" s="4">
        <v>-58800</v>
      </c>
      <c r="F26"/>
    </row>
    <row r="27" spans="1:6" x14ac:dyDescent="0.25">
      <c r="A27" s="3" t="s">
        <v>604</v>
      </c>
      <c r="B27" s="4">
        <v>-11800</v>
      </c>
      <c r="C27" s="4">
        <v>-11900</v>
      </c>
      <c r="D27" s="4">
        <v>-11900</v>
      </c>
      <c r="E27" s="4">
        <v>-17400</v>
      </c>
      <c r="F27"/>
    </row>
    <row r="28" spans="1:6" x14ac:dyDescent="0.25">
      <c r="A28" s="2" t="s">
        <v>445</v>
      </c>
      <c r="B28" s="4">
        <v>-2.7000000000116415</v>
      </c>
      <c r="C28" s="4">
        <v>-233981.20050000004</v>
      </c>
      <c r="D28" s="4">
        <v>11.575270000146702</v>
      </c>
      <c r="E28" s="4">
        <v>2147.3758200000739</v>
      </c>
      <c r="F28"/>
    </row>
    <row r="29" spans="1:6" x14ac:dyDescent="0.25">
      <c r="B29"/>
      <c r="C29"/>
      <c r="D29"/>
      <c r="E29"/>
      <c r="F29"/>
    </row>
    <row r="30" spans="1:6" x14ac:dyDescent="0.25">
      <c r="B30"/>
      <c r="C30"/>
      <c r="D30"/>
      <c r="E30"/>
    </row>
    <row r="31" spans="1:6" x14ac:dyDescent="0.25">
      <c r="B31"/>
      <c r="C31"/>
      <c r="D31"/>
      <c r="E31"/>
    </row>
    <row r="32" spans="1:6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  <row r="91" spans="2:5" x14ac:dyDescent="0.25">
      <c r="B91"/>
      <c r="C91"/>
      <c r="D91"/>
      <c r="E91"/>
    </row>
    <row r="92" spans="2:5" x14ac:dyDescent="0.25">
      <c r="B92"/>
      <c r="C92"/>
      <c r="D92"/>
      <c r="E92"/>
    </row>
    <row r="93" spans="2:5" x14ac:dyDescent="0.25">
      <c r="B93"/>
      <c r="C93"/>
      <c r="D93"/>
      <c r="E93"/>
    </row>
    <row r="94" spans="2:5" x14ac:dyDescent="0.25">
      <c r="B94"/>
      <c r="C94"/>
      <c r="D94"/>
      <c r="E94"/>
    </row>
    <row r="95" spans="2:5" x14ac:dyDescent="0.25">
      <c r="B95"/>
      <c r="C95"/>
      <c r="D95"/>
      <c r="E95"/>
    </row>
    <row r="96" spans="2:5" x14ac:dyDescent="0.25">
      <c r="B96"/>
      <c r="C96"/>
      <c r="D96"/>
      <c r="E96"/>
    </row>
    <row r="97" spans="2:5" x14ac:dyDescent="0.25">
      <c r="B97"/>
      <c r="C97"/>
      <c r="D97"/>
      <c r="E97"/>
    </row>
    <row r="98" spans="2:5" x14ac:dyDescent="0.25">
      <c r="B98"/>
      <c r="C98"/>
      <c r="D98"/>
      <c r="E98"/>
    </row>
    <row r="99" spans="2:5" x14ac:dyDescent="0.25">
      <c r="B99"/>
      <c r="C99"/>
      <c r="D99"/>
      <c r="E99"/>
    </row>
    <row r="100" spans="2:5" x14ac:dyDescent="0.25">
      <c r="B100"/>
      <c r="C100"/>
      <c r="D100"/>
      <c r="E100"/>
    </row>
    <row r="101" spans="2:5" x14ac:dyDescent="0.25">
      <c r="B101"/>
      <c r="C101"/>
      <c r="D101"/>
      <c r="E101"/>
    </row>
    <row r="102" spans="2:5" x14ac:dyDescent="0.25">
      <c r="B102"/>
      <c r="C102"/>
      <c r="D102"/>
      <c r="E102"/>
    </row>
    <row r="103" spans="2:5" x14ac:dyDescent="0.25">
      <c r="B103"/>
      <c r="C103"/>
      <c r="D103"/>
      <c r="E103"/>
    </row>
    <row r="104" spans="2:5" x14ac:dyDescent="0.25">
      <c r="B104"/>
      <c r="C104"/>
      <c r="D104"/>
      <c r="E104"/>
    </row>
    <row r="105" spans="2:5" x14ac:dyDescent="0.25">
      <c r="B105"/>
      <c r="C105"/>
      <c r="D105"/>
      <c r="E105"/>
    </row>
    <row r="106" spans="2:5" x14ac:dyDescent="0.25">
      <c r="B106"/>
      <c r="C106"/>
      <c r="D106"/>
      <c r="E106"/>
    </row>
    <row r="107" spans="2:5" x14ac:dyDescent="0.25">
      <c r="B107"/>
      <c r="C107"/>
      <c r="D107"/>
      <c r="E107"/>
    </row>
    <row r="108" spans="2:5" x14ac:dyDescent="0.25">
      <c r="B108"/>
      <c r="C108"/>
      <c r="D108"/>
      <c r="E108"/>
    </row>
    <row r="109" spans="2:5" x14ac:dyDescent="0.25">
      <c r="B109"/>
      <c r="C109"/>
      <c r="D109"/>
      <c r="E109"/>
    </row>
    <row r="110" spans="2:5" x14ac:dyDescent="0.25">
      <c r="B110"/>
      <c r="C110"/>
      <c r="D110"/>
      <c r="E110"/>
    </row>
    <row r="111" spans="2:5" x14ac:dyDescent="0.25">
      <c r="B111"/>
      <c r="C111"/>
      <c r="D111"/>
      <c r="E111"/>
    </row>
    <row r="112" spans="2:5" x14ac:dyDescent="0.25">
      <c r="B112"/>
      <c r="C112"/>
      <c r="D112"/>
      <c r="E112"/>
    </row>
    <row r="113" spans="2:5" x14ac:dyDescent="0.25">
      <c r="B113"/>
      <c r="C113"/>
      <c r="D113"/>
      <c r="E113"/>
    </row>
    <row r="114" spans="2:5" x14ac:dyDescent="0.25">
      <c r="B114"/>
      <c r="C114"/>
      <c r="D114"/>
      <c r="E114"/>
    </row>
    <row r="115" spans="2:5" x14ac:dyDescent="0.25">
      <c r="B115"/>
      <c r="C115"/>
      <c r="D115"/>
      <c r="E115"/>
    </row>
    <row r="116" spans="2:5" x14ac:dyDescent="0.25">
      <c r="B116"/>
      <c r="C116"/>
      <c r="D116"/>
      <c r="E116"/>
    </row>
    <row r="117" spans="2:5" x14ac:dyDescent="0.25">
      <c r="B117"/>
      <c r="C117"/>
      <c r="D117"/>
      <c r="E117"/>
    </row>
    <row r="118" spans="2:5" x14ac:dyDescent="0.25">
      <c r="B118"/>
      <c r="C118"/>
      <c r="D118"/>
      <c r="E118"/>
    </row>
    <row r="119" spans="2:5" x14ac:dyDescent="0.25">
      <c r="B119"/>
      <c r="C119"/>
      <c r="D119"/>
      <c r="E119"/>
    </row>
    <row r="120" spans="2:5" x14ac:dyDescent="0.25">
      <c r="B120"/>
      <c r="C120"/>
      <c r="D120"/>
      <c r="E120"/>
    </row>
    <row r="121" spans="2:5" x14ac:dyDescent="0.25">
      <c r="B121"/>
      <c r="C121"/>
      <c r="D121"/>
      <c r="E121"/>
    </row>
    <row r="122" spans="2:5" x14ac:dyDescent="0.25">
      <c r="B122"/>
      <c r="C122"/>
      <c r="D122"/>
      <c r="E122"/>
    </row>
    <row r="123" spans="2:5" x14ac:dyDescent="0.25">
      <c r="B123"/>
      <c r="C123"/>
      <c r="D123"/>
      <c r="E123"/>
    </row>
    <row r="124" spans="2:5" x14ac:dyDescent="0.25">
      <c r="B124"/>
      <c r="C124"/>
      <c r="D124"/>
      <c r="E124"/>
    </row>
    <row r="125" spans="2:5" x14ac:dyDescent="0.25">
      <c r="B125"/>
      <c r="C125"/>
      <c r="D125"/>
      <c r="E125"/>
    </row>
    <row r="126" spans="2:5" x14ac:dyDescent="0.25">
      <c r="B126"/>
      <c r="C126"/>
      <c r="D126"/>
      <c r="E126"/>
    </row>
    <row r="127" spans="2:5" x14ac:dyDescent="0.25">
      <c r="B127"/>
      <c r="C127"/>
      <c r="D127"/>
      <c r="E127"/>
    </row>
    <row r="128" spans="2:5" x14ac:dyDescent="0.25">
      <c r="B128"/>
      <c r="C128"/>
      <c r="D128"/>
      <c r="E128"/>
    </row>
    <row r="129" spans="2:5" x14ac:dyDescent="0.25">
      <c r="B129"/>
      <c r="C129"/>
      <c r="D129"/>
      <c r="E129"/>
    </row>
    <row r="130" spans="2:5" x14ac:dyDescent="0.25">
      <c r="B130"/>
      <c r="C130"/>
      <c r="D130"/>
      <c r="E130"/>
    </row>
    <row r="131" spans="2:5" x14ac:dyDescent="0.25">
      <c r="B131"/>
      <c r="C131"/>
      <c r="D131"/>
      <c r="E131"/>
    </row>
    <row r="132" spans="2:5" x14ac:dyDescent="0.25">
      <c r="B132"/>
      <c r="C132"/>
      <c r="D132"/>
      <c r="E132"/>
    </row>
    <row r="133" spans="2:5" x14ac:dyDescent="0.25">
      <c r="B133"/>
      <c r="C133"/>
      <c r="D133"/>
      <c r="E133"/>
    </row>
    <row r="134" spans="2:5" x14ac:dyDescent="0.25">
      <c r="B134"/>
      <c r="C134"/>
      <c r="D134"/>
      <c r="E134"/>
    </row>
    <row r="135" spans="2:5" x14ac:dyDescent="0.25">
      <c r="B135"/>
      <c r="C135"/>
      <c r="D135"/>
      <c r="E135"/>
    </row>
    <row r="136" spans="2:5" x14ac:dyDescent="0.25">
      <c r="B136"/>
      <c r="C136"/>
      <c r="D136"/>
      <c r="E136"/>
    </row>
    <row r="137" spans="2:5" x14ac:dyDescent="0.25">
      <c r="B137"/>
      <c r="C137"/>
      <c r="D137"/>
      <c r="E137"/>
    </row>
    <row r="138" spans="2:5" x14ac:dyDescent="0.25">
      <c r="B138"/>
      <c r="C138"/>
      <c r="D138"/>
      <c r="E138"/>
    </row>
    <row r="139" spans="2:5" x14ac:dyDescent="0.25">
      <c r="B139"/>
      <c r="C139"/>
      <c r="D139"/>
      <c r="E139"/>
    </row>
    <row r="140" spans="2:5" x14ac:dyDescent="0.25">
      <c r="B140"/>
      <c r="C140"/>
      <c r="D140"/>
      <c r="E140"/>
    </row>
    <row r="141" spans="2:5" x14ac:dyDescent="0.25">
      <c r="B141"/>
      <c r="C141"/>
      <c r="D141"/>
      <c r="E141"/>
    </row>
    <row r="142" spans="2:5" x14ac:dyDescent="0.25">
      <c r="B142"/>
      <c r="C142"/>
      <c r="D142"/>
      <c r="E142"/>
    </row>
    <row r="143" spans="2:5" x14ac:dyDescent="0.25">
      <c r="B143"/>
      <c r="C143"/>
      <c r="D143"/>
      <c r="E143"/>
    </row>
    <row r="144" spans="2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  <row r="147" spans="2:5" x14ac:dyDescent="0.25">
      <c r="B147"/>
      <c r="C147"/>
      <c r="D147"/>
      <c r="E147"/>
    </row>
    <row r="148" spans="2:5" x14ac:dyDescent="0.25">
      <c r="B148"/>
      <c r="C148"/>
      <c r="D148"/>
      <c r="E148"/>
    </row>
    <row r="149" spans="2:5" x14ac:dyDescent="0.25">
      <c r="B149"/>
      <c r="C149"/>
      <c r="D149"/>
      <c r="E149"/>
    </row>
    <row r="150" spans="2:5" x14ac:dyDescent="0.25">
      <c r="B150"/>
      <c r="C150"/>
      <c r="D150"/>
      <c r="E150"/>
    </row>
    <row r="151" spans="2:5" x14ac:dyDescent="0.25">
      <c r="B151"/>
      <c r="C151"/>
      <c r="D151"/>
      <c r="E151"/>
    </row>
    <row r="152" spans="2:5" x14ac:dyDescent="0.25">
      <c r="B152"/>
      <c r="C152"/>
      <c r="D152"/>
      <c r="E152"/>
    </row>
    <row r="153" spans="2:5" x14ac:dyDescent="0.25">
      <c r="B153"/>
      <c r="C153"/>
      <c r="D153"/>
      <c r="E153"/>
    </row>
    <row r="154" spans="2:5" x14ac:dyDescent="0.25">
      <c r="B154"/>
      <c r="C154"/>
      <c r="D154"/>
      <c r="E154"/>
    </row>
    <row r="155" spans="2:5" x14ac:dyDescent="0.25">
      <c r="B155"/>
      <c r="C155"/>
      <c r="D155"/>
      <c r="E155"/>
    </row>
    <row r="156" spans="2:5" x14ac:dyDescent="0.25">
      <c r="B156"/>
      <c r="C156"/>
      <c r="D156"/>
      <c r="E156"/>
    </row>
    <row r="157" spans="2:5" x14ac:dyDescent="0.25">
      <c r="B157"/>
      <c r="C157"/>
      <c r="D157"/>
      <c r="E157"/>
    </row>
    <row r="158" spans="2:5" x14ac:dyDescent="0.25">
      <c r="B158"/>
      <c r="C158"/>
      <c r="D158"/>
      <c r="E158"/>
    </row>
    <row r="159" spans="2:5" x14ac:dyDescent="0.25">
      <c r="B159"/>
      <c r="C159"/>
      <c r="D159"/>
      <c r="E159"/>
    </row>
    <row r="160" spans="2:5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  <row r="174" spans="2:5" x14ac:dyDescent="0.25">
      <c r="B174"/>
      <c r="C174"/>
      <c r="D174"/>
      <c r="E174"/>
    </row>
    <row r="175" spans="2:5" x14ac:dyDescent="0.25">
      <c r="B175"/>
      <c r="C175"/>
      <c r="D175"/>
      <c r="E175"/>
    </row>
    <row r="176" spans="2:5" x14ac:dyDescent="0.25">
      <c r="B176"/>
      <c r="C176"/>
      <c r="D176"/>
      <c r="E176"/>
    </row>
    <row r="177" spans="2:5" x14ac:dyDescent="0.25">
      <c r="B177"/>
      <c r="C177"/>
      <c r="D177"/>
      <c r="E177"/>
    </row>
    <row r="178" spans="2:5" x14ac:dyDescent="0.25">
      <c r="B178"/>
      <c r="C178"/>
      <c r="D178"/>
      <c r="E178"/>
    </row>
    <row r="179" spans="2:5" x14ac:dyDescent="0.25">
      <c r="B179"/>
      <c r="C179"/>
      <c r="D179"/>
      <c r="E179"/>
    </row>
    <row r="180" spans="2:5" x14ac:dyDescent="0.25">
      <c r="B180"/>
      <c r="C180"/>
      <c r="D180"/>
      <c r="E180"/>
    </row>
    <row r="181" spans="2:5" x14ac:dyDescent="0.25">
      <c r="B181"/>
      <c r="C181"/>
      <c r="D181"/>
      <c r="E181"/>
    </row>
    <row r="182" spans="2:5" x14ac:dyDescent="0.25">
      <c r="B182"/>
      <c r="C182"/>
      <c r="D182"/>
      <c r="E182"/>
    </row>
    <row r="183" spans="2:5" x14ac:dyDescent="0.25">
      <c r="B183"/>
      <c r="C183"/>
      <c r="D183"/>
      <c r="E183"/>
    </row>
    <row r="184" spans="2:5" x14ac:dyDescent="0.25">
      <c r="B184"/>
      <c r="C184"/>
      <c r="D184"/>
      <c r="E184"/>
    </row>
    <row r="185" spans="2:5" x14ac:dyDescent="0.25">
      <c r="B185"/>
      <c r="C185"/>
      <c r="D185"/>
      <c r="E185"/>
    </row>
    <row r="186" spans="2:5" x14ac:dyDescent="0.25">
      <c r="B186"/>
      <c r="C186"/>
      <c r="D186"/>
      <c r="E186"/>
    </row>
    <row r="187" spans="2:5" x14ac:dyDescent="0.25">
      <c r="B187"/>
      <c r="C187"/>
      <c r="D187"/>
      <c r="E187"/>
    </row>
    <row r="188" spans="2:5" x14ac:dyDescent="0.25">
      <c r="B188"/>
      <c r="C188"/>
      <c r="D188"/>
      <c r="E188"/>
    </row>
    <row r="189" spans="2:5" x14ac:dyDescent="0.25">
      <c r="B189"/>
      <c r="C189"/>
      <c r="D189"/>
      <c r="E189"/>
    </row>
    <row r="190" spans="2:5" x14ac:dyDescent="0.25">
      <c r="B190"/>
      <c r="C190"/>
      <c r="D190"/>
      <c r="E190"/>
    </row>
    <row r="191" spans="2:5" x14ac:dyDescent="0.25">
      <c r="B191"/>
      <c r="C191"/>
      <c r="D191"/>
      <c r="E191"/>
    </row>
    <row r="192" spans="2:5" x14ac:dyDescent="0.25">
      <c r="B192"/>
      <c r="C192"/>
      <c r="D192"/>
      <c r="E192"/>
    </row>
    <row r="193" spans="2:5" x14ac:dyDescent="0.25">
      <c r="B193"/>
      <c r="C193"/>
      <c r="D193"/>
      <c r="E193"/>
    </row>
    <row r="194" spans="2:5" x14ac:dyDescent="0.25">
      <c r="B194"/>
      <c r="C194"/>
      <c r="D194"/>
      <c r="E194"/>
    </row>
    <row r="195" spans="2:5" x14ac:dyDescent="0.25">
      <c r="B195"/>
      <c r="C195"/>
      <c r="D195"/>
      <c r="E195"/>
    </row>
    <row r="196" spans="2:5" x14ac:dyDescent="0.25">
      <c r="B196"/>
      <c r="C196"/>
      <c r="D196"/>
      <c r="E196"/>
    </row>
    <row r="197" spans="2:5" x14ac:dyDescent="0.25">
      <c r="B197"/>
      <c r="C197"/>
      <c r="D197"/>
      <c r="E197"/>
    </row>
    <row r="198" spans="2:5" x14ac:dyDescent="0.25">
      <c r="B198"/>
      <c r="C198"/>
      <c r="D198"/>
      <c r="E198"/>
    </row>
    <row r="199" spans="2:5" x14ac:dyDescent="0.25">
      <c r="B199"/>
      <c r="C199"/>
      <c r="D199"/>
      <c r="E199"/>
    </row>
    <row r="200" spans="2:5" x14ac:dyDescent="0.25">
      <c r="B200"/>
      <c r="C200"/>
      <c r="D200"/>
      <c r="E200"/>
    </row>
    <row r="201" spans="2:5" x14ac:dyDescent="0.25">
      <c r="B201"/>
      <c r="C201"/>
      <c r="D201"/>
      <c r="E201"/>
    </row>
    <row r="202" spans="2:5" x14ac:dyDescent="0.25">
      <c r="B202"/>
      <c r="C202"/>
      <c r="D202"/>
      <c r="E202"/>
    </row>
    <row r="203" spans="2:5" x14ac:dyDescent="0.25">
      <c r="B203"/>
      <c r="C203"/>
      <c r="D203"/>
      <c r="E203"/>
    </row>
    <row r="204" spans="2:5" x14ac:dyDescent="0.25">
      <c r="B204"/>
      <c r="C204"/>
      <c r="D204"/>
      <c r="E204"/>
    </row>
    <row r="205" spans="2:5" x14ac:dyDescent="0.25">
      <c r="B205"/>
      <c r="C205"/>
      <c r="D205"/>
      <c r="E205"/>
    </row>
    <row r="206" spans="2:5" x14ac:dyDescent="0.25">
      <c r="B206"/>
      <c r="C206"/>
      <c r="D206"/>
      <c r="E206"/>
    </row>
    <row r="207" spans="2:5" x14ac:dyDescent="0.25">
      <c r="B207"/>
      <c r="C207"/>
      <c r="D207"/>
      <c r="E207"/>
    </row>
    <row r="208" spans="2:5" x14ac:dyDescent="0.25">
      <c r="B208"/>
      <c r="C208"/>
      <c r="D208"/>
      <c r="E208"/>
    </row>
    <row r="209" spans="2:5" x14ac:dyDescent="0.25">
      <c r="B209"/>
      <c r="C209"/>
      <c r="D209"/>
      <c r="E209"/>
    </row>
    <row r="210" spans="2:5" x14ac:dyDescent="0.25">
      <c r="B210"/>
      <c r="C210"/>
      <c r="D210"/>
      <c r="E210"/>
    </row>
    <row r="211" spans="2:5" x14ac:dyDescent="0.25">
      <c r="B211"/>
      <c r="C211"/>
      <c r="D211"/>
      <c r="E211"/>
    </row>
    <row r="212" spans="2:5" x14ac:dyDescent="0.25">
      <c r="B212"/>
      <c r="C212"/>
      <c r="D212"/>
      <c r="E212"/>
    </row>
    <row r="213" spans="2:5" x14ac:dyDescent="0.25">
      <c r="B213"/>
      <c r="C213"/>
      <c r="D213"/>
      <c r="E213"/>
    </row>
    <row r="214" spans="2:5" x14ac:dyDescent="0.25">
      <c r="B214"/>
      <c r="C214"/>
      <c r="D214"/>
      <c r="E214"/>
    </row>
    <row r="215" spans="2:5" x14ac:dyDescent="0.25">
      <c r="B215"/>
      <c r="C215"/>
      <c r="D215"/>
      <c r="E215"/>
    </row>
    <row r="216" spans="2:5" x14ac:dyDescent="0.25">
      <c r="B216"/>
      <c r="C216"/>
      <c r="D216"/>
      <c r="E216"/>
    </row>
    <row r="217" spans="2:5" x14ac:dyDescent="0.25">
      <c r="B217"/>
      <c r="C217"/>
      <c r="D217"/>
      <c r="E217"/>
    </row>
    <row r="218" spans="2:5" x14ac:dyDescent="0.25">
      <c r="B218"/>
      <c r="C218"/>
      <c r="D218"/>
      <c r="E218"/>
    </row>
    <row r="219" spans="2:5" x14ac:dyDescent="0.25">
      <c r="B219"/>
      <c r="C219"/>
      <c r="D219"/>
      <c r="E219"/>
    </row>
    <row r="220" spans="2:5" x14ac:dyDescent="0.25">
      <c r="B220"/>
      <c r="C220"/>
      <c r="D220"/>
      <c r="E220"/>
    </row>
    <row r="221" spans="2:5" x14ac:dyDescent="0.25">
      <c r="B221"/>
      <c r="C221"/>
      <c r="D221"/>
      <c r="E221"/>
    </row>
    <row r="222" spans="2:5" x14ac:dyDescent="0.25">
      <c r="B222"/>
      <c r="C222"/>
      <c r="D222"/>
      <c r="E222"/>
    </row>
    <row r="223" spans="2:5" x14ac:dyDescent="0.25">
      <c r="B223"/>
      <c r="C223"/>
      <c r="D223"/>
      <c r="E223"/>
    </row>
    <row r="224" spans="2:5" x14ac:dyDescent="0.25">
      <c r="B224"/>
      <c r="C224"/>
      <c r="D224"/>
      <c r="E224"/>
    </row>
    <row r="225" spans="2:5" x14ac:dyDescent="0.25">
      <c r="B225"/>
      <c r="C225"/>
      <c r="D225"/>
      <c r="E225"/>
    </row>
    <row r="226" spans="2:5" x14ac:dyDescent="0.25">
      <c r="B226"/>
      <c r="C226"/>
      <c r="D226"/>
      <c r="E226"/>
    </row>
    <row r="227" spans="2:5" x14ac:dyDescent="0.25">
      <c r="B227"/>
      <c r="C227"/>
      <c r="D227"/>
      <c r="E227"/>
    </row>
    <row r="228" spans="2:5" x14ac:dyDescent="0.25">
      <c r="B228"/>
      <c r="C228"/>
      <c r="D228"/>
      <c r="E228"/>
    </row>
    <row r="229" spans="2:5" x14ac:dyDescent="0.25">
      <c r="B229"/>
      <c r="C229"/>
      <c r="D229"/>
      <c r="E229"/>
    </row>
    <row r="230" spans="2:5" x14ac:dyDescent="0.25">
      <c r="B230"/>
      <c r="C230"/>
      <c r="D230"/>
      <c r="E230"/>
    </row>
    <row r="231" spans="2:5" x14ac:dyDescent="0.25">
      <c r="B231"/>
      <c r="C231"/>
      <c r="D231"/>
      <c r="E231"/>
    </row>
    <row r="232" spans="2:5" x14ac:dyDescent="0.25">
      <c r="B232"/>
      <c r="C232"/>
      <c r="D232"/>
      <c r="E232"/>
    </row>
    <row r="233" spans="2:5" x14ac:dyDescent="0.25">
      <c r="B233"/>
      <c r="C233"/>
      <c r="D233"/>
      <c r="E233"/>
    </row>
    <row r="234" spans="2:5" x14ac:dyDescent="0.25">
      <c r="B234"/>
      <c r="C234"/>
      <c r="D234"/>
      <c r="E234"/>
    </row>
    <row r="235" spans="2:5" x14ac:dyDescent="0.25">
      <c r="B235"/>
      <c r="C235"/>
      <c r="D235"/>
      <c r="E235"/>
    </row>
    <row r="236" spans="2:5" x14ac:dyDescent="0.25">
      <c r="B236"/>
      <c r="C236"/>
      <c r="D236"/>
      <c r="E236"/>
    </row>
    <row r="237" spans="2:5" x14ac:dyDescent="0.25">
      <c r="B237"/>
      <c r="C237"/>
      <c r="D237"/>
      <c r="E237"/>
    </row>
    <row r="238" spans="2:5" x14ac:dyDescent="0.25">
      <c r="B238"/>
      <c r="C238"/>
      <c r="D238"/>
      <c r="E238"/>
    </row>
    <row r="239" spans="2:5" x14ac:dyDescent="0.25">
      <c r="B239"/>
      <c r="C239"/>
      <c r="D239"/>
      <c r="E239"/>
    </row>
    <row r="240" spans="2:5" x14ac:dyDescent="0.25">
      <c r="B240"/>
      <c r="C240"/>
      <c r="D240"/>
      <c r="E240"/>
    </row>
    <row r="241" spans="2:5" x14ac:dyDescent="0.25">
      <c r="B241"/>
      <c r="C241"/>
      <c r="D241"/>
      <c r="E241"/>
    </row>
    <row r="242" spans="2:5" x14ac:dyDescent="0.25">
      <c r="B242"/>
      <c r="C242"/>
      <c r="D242"/>
      <c r="E242"/>
    </row>
  </sheetData>
  <conditionalFormatting pivot="1" sqref="C4:E28">
    <cfRule type="cellIs" dxfId="195" priority="2" operator="greaterThan">
      <formula>B4</formula>
    </cfRule>
  </conditionalFormatting>
  <conditionalFormatting pivot="1" sqref="C4:E28">
    <cfRule type="cellIs" dxfId="194" priority="1" operator="lessThan">
      <formula>B4</formula>
    </cfRule>
  </conditionalFormatting>
  <pageMargins left="0.5" right="0.5" top="0.5" bottom="0.5" header="0" footer="0"/>
  <pageSetup scale="57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B178-E507-47E9-998F-FB72A2E88F2B}">
  <sheetPr>
    <pageSetUpPr fitToPage="1"/>
  </sheetPr>
  <dimension ref="A1:F242"/>
  <sheetViews>
    <sheetView tabSelected="1" workbookViewId="0">
      <selection activeCell="G126" sqref="G126"/>
    </sheetView>
  </sheetViews>
  <sheetFormatPr defaultRowHeight="15" x14ac:dyDescent="0.25"/>
  <cols>
    <col min="1" max="1" width="66.140625" bestFit="1" customWidth="1"/>
    <col min="2" max="2" width="17.7109375" style="57" bestFit="1" customWidth="1"/>
    <col min="3" max="3" width="22.140625" style="57" customWidth="1"/>
    <col min="4" max="4" width="14.5703125" style="57" bestFit="1" customWidth="1"/>
    <col min="5" max="5" width="20.140625" style="57" bestFit="1" customWidth="1"/>
    <col min="6" max="6" width="17" style="57" bestFit="1" customWidth="1"/>
  </cols>
  <sheetData>
    <row r="1" spans="1:6" ht="18.75" x14ac:dyDescent="0.25">
      <c r="A1" s="24" t="s">
        <v>624</v>
      </c>
    </row>
    <row r="2" spans="1:6" x14ac:dyDescent="0.25">
      <c r="A2" s="1" t="s">
        <v>447</v>
      </c>
      <c r="B2" s="58" t="s">
        <v>444</v>
      </c>
      <c r="C2" s="4"/>
      <c r="D2" s="4"/>
      <c r="E2" s="4"/>
      <c r="F2"/>
    </row>
    <row r="3" spans="1:6" s="65" customFormat="1" ht="45" x14ac:dyDescent="0.25">
      <c r="A3" s="69" t="s">
        <v>446</v>
      </c>
      <c r="B3" s="70" t="s">
        <v>448</v>
      </c>
      <c r="C3" s="70" t="s">
        <v>514</v>
      </c>
      <c r="D3" s="70" t="s">
        <v>619</v>
      </c>
      <c r="E3" s="70" t="s">
        <v>620</v>
      </c>
    </row>
    <row r="4" spans="1:6" x14ac:dyDescent="0.25">
      <c r="A4" s="2" t="s">
        <v>5</v>
      </c>
      <c r="B4" s="4">
        <v>1252802</v>
      </c>
      <c r="C4" s="4">
        <v>1079321.8995000001</v>
      </c>
      <c r="D4" s="4">
        <v>1184814.6752700002</v>
      </c>
      <c r="E4" s="4">
        <v>1212730.5858200002</v>
      </c>
      <c r="F4"/>
    </row>
    <row r="5" spans="1:6" x14ac:dyDescent="0.25">
      <c r="A5" s="3" t="s">
        <v>557</v>
      </c>
      <c r="B5" s="4">
        <v>49400</v>
      </c>
      <c r="C5" s="4">
        <v>50200</v>
      </c>
      <c r="D5" s="4">
        <v>50200</v>
      </c>
      <c r="E5" s="4">
        <v>59200</v>
      </c>
      <c r="F5"/>
    </row>
    <row r="6" spans="1:6" x14ac:dyDescent="0.25">
      <c r="A6" s="29" t="s">
        <v>6</v>
      </c>
      <c r="B6" s="4">
        <v>14000</v>
      </c>
      <c r="C6" s="4">
        <v>14000</v>
      </c>
      <c r="D6" s="4">
        <v>14000</v>
      </c>
      <c r="E6" s="4">
        <v>14000</v>
      </c>
      <c r="F6"/>
    </row>
    <row r="7" spans="1:6" x14ac:dyDescent="0.25">
      <c r="A7" s="29" t="s">
        <v>8</v>
      </c>
      <c r="B7" s="4">
        <v>10000</v>
      </c>
      <c r="C7" s="4">
        <v>8000</v>
      </c>
      <c r="D7" s="4">
        <v>8000</v>
      </c>
      <c r="E7" s="4">
        <v>8000</v>
      </c>
      <c r="F7"/>
    </row>
    <row r="8" spans="1:6" x14ac:dyDescent="0.25">
      <c r="A8" s="29" t="s">
        <v>9</v>
      </c>
      <c r="B8" s="4">
        <v>7000</v>
      </c>
      <c r="C8" s="4">
        <v>10000</v>
      </c>
      <c r="D8" s="4">
        <v>10000</v>
      </c>
      <c r="E8" s="4">
        <v>10000</v>
      </c>
      <c r="F8"/>
    </row>
    <row r="9" spans="1:6" x14ac:dyDescent="0.25">
      <c r="A9" s="29" t="s">
        <v>193</v>
      </c>
      <c r="B9" s="4">
        <v>2500</v>
      </c>
      <c r="C9" s="4">
        <v>3000</v>
      </c>
      <c r="D9" s="4">
        <v>3000</v>
      </c>
      <c r="E9" s="4">
        <v>3000</v>
      </c>
      <c r="F9"/>
    </row>
    <row r="10" spans="1:6" x14ac:dyDescent="0.25">
      <c r="A10" s="29" t="s">
        <v>415</v>
      </c>
      <c r="B10" s="4">
        <v>2500</v>
      </c>
      <c r="C10" s="4">
        <v>3000</v>
      </c>
      <c r="D10" s="4">
        <v>3000</v>
      </c>
      <c r="E10" s="4">
        <v>3000</v>
      </c>
      <c r="F10"/>
    </row>
    <row r="11" spans="1:6" x14ac:dyDescent="0.25">
      <c r="A11" s="29" t="s">
        <v>196</v>
      </c>
      <c r="B11" s="4">
        <v>2500</v>
      </c>
      <c r="C11" s="4">
        <v>3000</v>
      </c>
      <c r="D11" s="4">
        <v>3000</v>
      </c>
      <c r="E11" s="4">
        <v>3000</v>
      </c>
      <c r="F11"/>
    </row>
    <row r="12" spans="1:6" x14ac:dyDescent="0.25">
      <c r="A12" s="29" t="s">
        <v>198</v>
      </c>
      <c r="B12" s="4">
        <v>2500</v>
      </c>
      <c r="C12" s="4">
        <v>1000</v>
      </c>
      <c r="D12" s="4">
        <v>1000</v>
      </c>
      <c r="E12" s="4">
        <v>1000</v>
      </c>
      <c r="F12"/>
    </row>
    <row r="13" spans="1:6" x14ac:dyDescent="0.25">
      <c r="A13" s="29" t="s">
        <v>12</v>
      </c>
      <c r="B13" s="4">
        <v>8000</v>
      </c>
      <c r="C13" s="4">
        <v>8000</v>
      </c>
      <c r="D13" s="4">
        <v>8000</v>
      </c>
      <c r="E13" s="4">
        <v>8000</v>
      </c>
      <c r="F13"/>
    </row>
    <row r="14" spans="1:6" x14ac:dyDescent="0.25">
      <c r="A14" s="29" t="s">
        <v>465</v>
      </c>
      <c r="B14" s="4">
        <v>200</v>
      </c>
      <c r="C14" s="4">
        <v>200</v>
      </c>
      <c r="D14" s="4">
        <v>200</v>
      </c>
      <c r="E14" s="4">
        <v>200</v>
      </c>
      <c r="F14"/>
    </row>
    <row r="15" spans="1:6" x14ac:dyDescent="0.25">
      <c r="A15" s="29" t="s">
        <v>533</v>
      </c>
      <c r="B15" s="4"/>
      <c r="C15" s="4"/>
      <c r="D15" s="4"/>
      <c r="E15" s="4">
        <v>9000</v>
      </c>
      <c r="F15"/>
    </row>
    <row r="16" spans="1:6" x14ac:dyDescent="0.25">
      <c r="A16" s="29" t="s">
        <v>11</v>
      </c>
      <c r="B16" s="4">
        <v>200</v>
      </c>
      <c r="C16" s="4">
        <v>0</v>
      </c>
      <c r="D16" s="4">
        <v>0</v>
      </c>
      <c r="E16" s="4">
        <v>0</v>
      </c>
      <c r="F16"/>
    </row>
    <row r="17" spans="1:6" x14ac:dyDescent="0.25">
      <c r="A17" s="29" t="s">
        <v>13</v>
      </c>
      <c r="B17" s="4">
        <v>0</v>
      </c>
      <c r="C17" s="4"/>
      <c r="D17" s="4"/>
      <c r="E17" s="4"/>
      <c r="F17"/>
    </row>
    <row r="18" spans="1:6" x14ac:dyDescent="0.25">
      <c r="A18" s="3" t="s">
        <v>561</v>
      </c>
      <c r="B18" s="4">
        <v>368000</v>
      </c>
      <c r="C18" s="4">
        <v>401550.00000000012</v>
      </c>
      <c r="D18" s="4">
        <v>401550.00000000012</v>
      </c>
      <c r="E18" s="4">
        <v>401550.00000000012</v>
      </c>
      <c r="F18"/>
    </row>
    <row r="19" spans="1:6" x14ac:dyDescent="0.25">
      <c r="A19" s="29" t="s">
        <v>7</v>
      </c>
      <c r="B19" s="4">
        <v>335500</v>
      </c>
      <c r="C19" s="4">
        <v>369050.00000000012</v>
      </c>
      <c r="D19" s="4">
        <v>369050.00000000012</v>
      </c>
      <c r="E19" s="4">
        <v>369050.00000000012</v>
      </c>
      <c r="F19"/>
    </row>
    <row r="20" spans="1:6" x14ac:dyDescent="0.25">
      <c r="A20" s="29" t="s">
        <v>10</v>
      </c>
      <c r="B20" s="4">
        <v>32500</v>
      </c>
      <c r="C20" s="4">
        <v>32500</v>
      </c>
      <c r="D20" s="4">
        <v>32500</v>
      </c>
      <c r="E20" s="4">
        <v>32500</v>
      </c>
      <c r="F20"/>
    </row>
    <row r="21" spans="1:6" x14ac:dyDescent="0.25">
      <c r="A21" s="3" t="s">
        <v>565</v>
      </c>
      <c r="B21" s="4">
        <v>364200</v>
      </c>
      <c r="C21" s="4">
        <v>189161.8995</v>
      </c>
      <c r="D21" s="4">
        <v>208078.08945</v>
      </c>
      <c r="E21" s="4">
        <v>226994</v>
      </c>
      <c r="F21"/>
    </row>
    <row r="22" spans="1:6" x14ac:dyDescent="0.25">
      <c r="A22" s="29" t="s">
        <v>460</v>
      </c>
      <c r="B22" s="4">
        <v>175700</v>
      </c>
      <c r="C22" s="4">
        <v>0</v>
      </c>
      <c r="D22" s="4">
        <v>0</v>
      </c>
      <c r="E22" s="4">
        <v>0</v>
      </c>
      <c r="F22"/>
    </row>
    <row r="23" spans="1:6" x14ac:dyDescent="0.25">
      <c r="A23" s="29" t="s">
        <v>17</v>
      </c>
      <c r="B23" s="4">
        <v>188500</v>
      </c>
      <c r="C23" s="4">
        <v>189161.8995</v>
      </c>
      <c r="D23" s="4">
        <v>208078.08945</v>
      </c>
      <c r="E23" s="4">
        <v>226994</v>
      </c>
      <c r="F23"/>
    </row>
    <row r="24" spans="1:6" x14ac:dyDescent="0.25">
      <c r="A24" s="3" t="s">
        <v>567</v>
      </c>
      <c r="B24" s="4">
        <v>156922</v>
      </c>
      <c r="C24" s="4">
        <v>157000</v>
      </c>
      <c r="D24" s="4">
        <v>157000</v>
      </c>
      <c r="E24" s="4">
        <v>157000</v>
      </c>
      <c r="F24"/>
    </row>
    <row r="25" spans="1:6" x14ac:dyDescent="0.25">
      <c r="A25" s="29" t="s">
        <v>18</v>
      </c>
      <c r="B25" s="4">
        <v>140000</v>
      </c>
      <c r="C25" s="4">
        <v>140000</v>
      </c>
      <c r="D25" s="4">
        <v>140000</v>
      </c>
      <c r="E25" s="4">
        <v>140000</v>
      </c>
      <c r="F25"/>
    </row>
    <row r="26" spans="1:6" x14ac:dyDescent="0.25">
      <c r="A26" s="29" t="s">
        <v>19</v>
      </c>
      <c r="B26" s="4">
        <v>16922</v>
      </c>
      <c r="C26" s="4">
        <v>17000</v>
      </c>
      <c r="D26" s="4">
        <v>17000</v>
      </c>
      <c r="E26" s="4">
        <v>17000</v>
      </c>
      <c r="F26"/>
    </row>
    <row r="27" spans="1:6" x14ac:dyDescent="0.25">
      <c r="A27" s="3" t="s">
        <v>564</v>
      </c>
      <c r="B27" s="4">
        <v>228520</v>
      </c>
      <c r="C27" s="4">
        <v>196300</v>
      </c>
      <c r="D27" s="4">
        <v>264767.15375</v>
      </c>
      <c r="E27" s="4">
        <v>264767.15375</v>
      </c>
      <c r="F27"/>
    </row>
    <row r="28" spans="1:6" x14ac:dyDescent="0.25">
      <c r="A28" s="29" t="s">
        <v>14</v>
      </c>
      <c r="B28" s="4">
        <v>66000</v>
      </c>
      <c r="C28" s="4">
        <v>68000</v>
      </c>
      <c r="D28" s="4">
        <v>68000</v>
      </c>
      <c r="E28" s="4">
        <v>68000</v>
      </c>
      <c r="F28"/>
    </row>
    <row r="29" spans="1:6" x14ac:dyDescent="0.25">
      <c r="A29" s="29" t="s">
        <v>15</v>
      </c>
      <c r="B29" s="4">
        <v>62520</v>
      </c>
      <c r="C29" s="4">
        <v>28300</v>
      </c>
      <c r="D29" s="4">
        <v>96767.153749999998</v>
      </c>
      <c r="E29" s="4">
        <v>96767.153749999998</v>
      </c>
      <c r="F29"/>
    </row>
    <row r="30" spans="1:6" x14ac:dyDescent="0.25">
      <c r="A30" s="29" t="s">
        <v>16</v>
      </c>
      <c r="B30" s="4">
        <v>100000</v>
      </c>
      <c r="C30" s="4">
        <v>100000</v>
      </c>
      <c r="D30" s="4">
        <v>100000</v>
      </c>
      <c r="E30" s="4">
        <v>100000</v>
      </c>
    </row>
    <row r="31" spans="1:6" x14ac:dyDescent="0.25">
      <c r="A31" s="3" t="s">
        <v>568</v>
      </c>
      <c r="B31" s="4">
        <v>34600</v>
      </c>
      <c r="C31" s="4">
        <v>35000</v>
      </c>
      <c r="D31" s="4">
        <v>38881.331472500002</v>
      </c>
      <c r="E31" s="4">
        <v>38881.331472500002</v>
      </c>
    </row>
    <row r="32" spans="1:6" x14ac:dyDescent="0.25">
      <c r="A32" s="29" t="s">
        <v>20</v>
      </c>
      <c r="B32" s="4">
        <v>34600</v>
      </c>
      <c r="C32" s="4">
        <v>35000</v>
      </c>
      <c r="D32" s="4">
        <v>38881.331472500002</v>
      </c>
      <c r="E32" s="4">
        <v>38881.331472500002</v>
      </c>
    </row>
    <row r="33" spans="1:5" x14ac:dyDescent="0.25">
      <c r="A33" s="3" t="s">
        <v>569</v>
      </c>
      <c r="B33" s="4">
        <v>22350</v>
      </c>
      <c r="C33" s="4">
        <v>12010</v>
      </c>
      <c r="D33" s="4">
        <v>26238.100597500001</v>
      </c>
      <c r="E33" s="4">
        <v>26238.100597500001</v>
      </c>
    </row>
    <row r="34" spans="1:5" x14ac:dyDescent="0.25">
      <c r="A34" s="29" t="s">
        <v>21</v>
      </c>
      <c r="B34" s="4">
        <v>22350</v>
      </c>
      <c r="C34" s="4">
        <v>12010</v>
      </c>
      <c r="D34" s="4">
        <v>26238.100597500001</v>
      </c>
      <c r="E34" s="4">
        <v>26238.100597500001</v>
      </c>
    </row>
    <row r="35" spans="1:5" x14ac:dyDescent="0.25">
      <c r="A35" s="3" t="s">
        <v>570</v>
      </c>
      <c r="B35" s="4">
        <v>28810</v>
      </c>
      <c r="C35" s="4">
        <v>38100</v>
      </c>
      <c r="D35" s="4">
        <v>38100</v>
      </c>
      <c r="E35" s="4">
        <v>38100</v>
      </c>
    </row>
    <row r="36" spans="1:5" x14ac:dyDescent="0.25">
      <c r="A36" s="29" t="s">
        <v>22</v>
      </c>
      <c r="B36" s="4">
        <v>10000</v>
      </c>
      <c r="C36" s="4">
        <v>10000</v>
      </c>
      <c r="D36" s="4">
        <v>10000</v>
      </c>
      <c r="E36" s="4">
        <v>10000</v>
      </c>
    </row>
    <row r="37" spans="1:5" x14ac:dyDescent="0.25">
      <c r="A37" s="29" t="s">
        <v>23</v>
      </c>
      <c r="B37" s="4">
        <v>3000</v>
      </c>
      <c r="C37" s="4">
        <v>3000</v>
      </c>
      <c r="D37" s="4">
        <v>3000</v>
      </c>
      <c r="E37" s="4">
        <v>3000</v>
      </c>
    </row>
    <row r="38" spans="1:5" x14ac:dyDescent="0.25">
      <c r="A38" s="29" t="s">
        <v>24</v>
      </c>
      <c r="B38" s="4">
        <v>13800</v>
      </c>
      <c r="C38" s="4">
        <v>18000</v>
      </c>
      <c r="D38" s="4">
        <v>18000</v>
      </c>
      <c r="E38" s="4">
        <v>18000</v>
      </c>
    </row>
    <row r="39" spans="1:5" x14ac:dyDescent="0.25">
      <c r="A39" s="29" t="s">
        <v>211</v>
      </c>
      <c r="B39" s="4">
        <v>1100</v>
      </c>
      <c r="C39" s="4">
        <v>1100</v>
      </c>
      <c r="D39" s="4">
        <v>1100</v>
      </c>
      <c r="E39" s="4">
        <v>1100</v>
      </c>
    </row>
    <row r="40" spans="1:5" x14ac:dyDescent="0.25">
      <c r="A40" s="29" t="s">
        <v>25</v>
      </c>
      <c r="B40" s="4">
        <v>910</v>
      </c>
      <c r="C40" s="4">
        <v>1000</v>
      </c>
      <c r="D40" s="4">
        <v>1000</v>
      </c>
      <c r="E40" s="4">
        <v>1000</v>
      </c>
    </row>
    <row r="41" spans="1:5" x14ac:dyDescent="0.25">
      <c r="A41" s="29" t="s">
        <v>214</v>
      </c>
      <c r="B41" s="4"/>
      <c r="C41" s="4">
        <v>5000</v>
      </c>
      <c r="D41" s="4">
        <v>5000</v>
      </c>
      <c r="E41" s="4">
        <v>5000</v>
      </c>
    </row>
    <row r="42" spans="1:5" x14ac:dyDescent="0.25">
      <c r="A42" s="2" t="s">
        <v>26</v>
      </c>
      <c r="B42" s="4">
        <v>-1252804.7000000002</v>
      </c>
      <c r="C42" s="4">
        <v>-1313303.1000000001</v>
      </c>
      <c r="D42" s="4">
        <v>-1184803.0999999999</v>
      </c>
      <c r="E42" s="4">
        <v>-1210583.21</v>
      </c>
    </row>
    <row r="43" spans="1:5" x14ac:dyDescent="0.25">
      <c r="A43" s="3" t="s">
        <v>577</v>
      </c>
      <c r="B43" s="4">
        <v>-3925</v>
      </c>
      <c r="C43" s="4">
        <v>-7630</v>
      </c>
      <c r="D43" s="4">
        <v>-7630</v>
      </c>
      <c r="E43" s="4">
        <v>-7630</v>
      </c>
    </row>
    <row r="44" spans="1:5" x14ac:dyDescent="0.25">
      <c r="A44" s="29" t="s">
        <v>89</v>
      </c>
      <c r="B44" s="4">
        <v>-1000</v>
      </c>
      <c r="C44" s="4">
        <v>0</v>
      </c>
      <c r="D44" s="4">
        <v>0</v>
      </c>
      <c r="E44" s="4">
        <v>0</v>
      </c>
    </row>
    <row r="45" spans="1:5" x14ac:dyDescent="0.25">
      <c r="A45" s="29" t="s">
        <v>90</v>
      </c>
      <c r="B45" s="4">
        <v>-450</v>
      </c>
      <c r="C45" s="4">
        <v>-400</v>
      </c>
      <c r="D45" s="4">
        <v>-400</v>
      </c>
      <c r="E45" s="4">
        <v>-400</v>
      </c>
    </row>
    <row r="46" spans="1:5" x14ac:dyDescent="0.25">
      <c r="A46" s="29" t="s">
        <v>463</v>
      </c>
      <c r="B46" s="4"/>
      <c r="C46" s="4">
        <v>-5000</v>
      </c>
      <c r="D46" s="4">
        <v>-5000</v>
      </c>
      <c r="E46" s="4">
        <v>-5000</v>
      </c>
    </row>
    <row r="47" spans="1:5" x14ac:dyDescent="0.25">
      <c r="A47" s="29" t="s">
        <v>44</v>
      </c>
      <c r="B47" s="4">
        <v>-225</v>
      </c>
      <c r="C47" s="4">
        <v>-200</v>
      </c>
      <c r="D47" s="4">
        <v>-200</v>
      </c>
      <c r="E47" s="4">
        <v>-200</v>
      </c>
    </row>
    <row r="48" spans="1:5" x14ac:dyDescent="0.25">
      <c r="A48" s="29" t="s">
        <v>45</v>
      </c>
      <c r="B48" s="4">
        <v>-180</v>
      </c>
      <c r="C48" s="4">
        <v>-150</v>
      </c>
      <c r="D48" s="4">
        <v>-150</v>
      </c>
      <c r="E48" s="4">
        <v>-150</v>
      </c>
    </row>
    <row r="49" spans="1:5" x14ac:dyDescent="0.25">
      <c r="A49" s="29" t="s">
        <v>46</v>
      </c>
      <c r="B49" s="4">
        <v>-450</v>
      </c>
      <c r="C49" s="4">
        <v>-450</v>
      </c>
      <c r="D49" s="4">
        <v>-450</v>
      </c>
      <c r="E49" s="4">
        <v>-450</v>
      </c>
    </row>
    <row r="50" spans="1:5" x14ac:dyDescent="0.25">
      <c r="A50" s="29" t="s">
        <v>91</v>
      </c>
      <c r="B50" s="4">
        <v>-180</v>
      </c>
      <c r="C50" s="4">
        <v>-180</v>
      </c>
      <c r="D50" s="4">
        <v>-180</v>
      </c>
      <c r="E50" s="4">
        <v>-180</v>
      </c>
    </row>
    <row r="51" spans="1:5" x14ac:dyDescent="0.25">
      <c r="A51" s="29" t="s">
        <v>47</v>
      </c>
      <c r="B51" s="4">
        <v>-180</v>
      </c>
      <c r="C51" s="4">
        <v>-150</v>
      </c>
      <c r="D51" s="4">
        <v>-150</v>
      </c>
      <c r="E51" s="4">
        <v>-150</v>
      </c>
    </row>
    <row r="52" spans="1:5" x14ac:dyDescent="0.25">
      <c r="A52" s="29" t="s">
        <v>48</v>
      </c>
      <c r="B52" s="4">
        <v>-900</v>
      </c>
      <c r="C52" s="4">
        <v>-800</v>
      </c>
      <c r="D52" s="4">
        <v>-800</v>
      </c>
      <c r="E52" s="4">
        <v>-800</v>
      </c>
    </row>
    <row r="53" spans="1:5" x14ac:dyDescent="0.25">
      <c r="A53" s="29" t="s">
        <v>49</v>
      </c>
      <c r="B53" s="4">
        <v>-180</v>
      </c>
      <c r="C53" s="4">
        <v>-150</v>
      </c>
      <c r="D53" s="4">
        <v>-150</v>
      </c>
      <c r="E53" s="4">
        <v>-150</v>
      </c>
    </row>
    <row r="54" spans="1:5" x14ac:dyDescent="0.25">
      <c r="A54" s="29" t="s">
        <v>92</v>
      </c>
      <c r="B54" s="4">
        <v>-180</v>
      </c>
      <c r="C54" s="4">
        <v>-150</v>
      </c>
      <c r="D54" s="4">
        <v>-150</v>
      </c>
      <c r="E54" s="4">
        <v>-150</v>
      </c>
    </row>
    <row r="55" spans="1:5" x14ac:dyDescent="0.25">
      <c r="A55" s="3" t="s">
        <v>578</v>
      </c>
      <c r="B55" s="4">
        <v>-3750</v>
      </c>
      <c r="C55" s="4">
        <v>-3325</v>
      </c>
      <c r="D55" s="4">
        <v>-3325</v>
      </c>
      <c r="E55" s="4">
        <v>-3325</v>
      </c>
    </row>
    <row r="56" spans="1:5" x14ac:dyDescent="0.25">
      <c r="A56" s="29" t="s">
        <v>50</v>
      </c>
      <c r="B56" s="4">
        <v>-2000</v>
      </c>
      <c r="C56" s="4">
        <v>-1925</v>
      </c>
      <c r="D56" s="4">
        <v>-1925</v>
      </c>
      <c r="E56" s="4">
        <v>-1925</v>
      </c>
    </row>
    <row r="57" spans="1:5" x14ac:dyDescent="0.25">
      <c r="A57" s="29" t="s">
        <v>51</v>
      </c>
      <c r="B57" s="4">
        <v>-1500</v>
      </c>
      <c r="C57" s="4">
        <v>-750</v>
      </c>
      <c r="D57" s="4">
        <v>-750</v>
      </c>
      <c r="E57" s="4">
        <v>-750</v>
      </c>
    </row>
    <row r="58" spans="1:5" x14ac:dyDescent="0.25">
      <c r="A58" s="29" t="s">
        <v>52</v>
      </c>
      <c r="B58" s="4">
        <v>-250</v>
      </c>
      <c r="C58" s="4">
        <v>-650</v>
      </c>
      <c r="D58" s="4">
        <v>-650</v>
      </c>
      <c r="E58" s="4">
        <v>-650</v>
      </c>
    </row>
    <row r="59" spans="1:5" x14ac:dyDescent="0.25">
      <c r="A59" s="3" t="s">
        <v>580</v>
      </c>
      <c r="B59" s="4">
        <v>-1500</v>
      </c>
      <c r="C59" s="4">
        <v>-1400</v>
      </c>
      <c r="D59" s="4">
        <v>-1400</v>
      </c>
      <c r="E59" s="4">
        <v>-1400</v>
      </c>
    </row>
    <row r="60" spans="1:5" x14ac:dyDescent="0.25">
      <c r="A60" s="29" t="s">
        <v>53</v>
      </c>
      <c r="B60" s="4">
        <v>-500</v>
      </c>
      <c r="C60" s="4">
        <v>-300</v>
      </c>
      <c r="D60" s="4">
        <v>-300</v>
      </c>
      <c r="E60" s="4">
        <v>-300</v>
      </c>
    </row>
    <row r="61" spans="1:5" x14ac:dyDescent="0.25">
      <c r="A61" s="29" t="s">
        <v>54</v>
      </c>
      <c r="B61" s="4">
        <v>-200</v>
      </c>
      <c r="C61" s="4">
        <v>-200</v>
      </c>
      <c r="D61" s="4">
        <v>-200</v>
      </c>
      <c r="E61" s="4">
        <v>-200</v>
      </c>
    </row>
    <row r="62" spans="1:5" x14ac:dyDescent="0.25">
      <c r="A62" s="29" t="s">
        <v>55</v>
      </c>
      <c r="B62" s="4">
        <v>-300</v>
      </c>
      <c r="C62" s="4">
        <v>-500</v>
      </c>
      <c r="D62" s="4">
        <v>-500</v>
      </c>
      <c r="E62" s="4">
        <v>-500</v>
      </c>
    </row>
    <row r="63" spans="1:5" x14ac:dyDescent="0.25">
      <c r="A63" s="29" t="s">
        <v>56</v>
      </c>
      <c r="B63" s="4">
        <v>-200</v>
      </c>
      <c r="C63" s="4">
        <v>-100</v>
      </c>
      <c r="D63" s="4">
        <v>-100</v>
      </c>
      <c r="E63" s="4">
        <v>-100</v>
      </c>
    </row>
    <row r="64" spans="1:5" x14ac:dyDescent="0.25">
      <c r="A64" s="29" t="s">
        <v>57</v>
      </c>
      <c r="B64" s="4">
        <v>-300</v>
      </c>
      <c r="C64" s="4">
        <v>-300</v>
      </c>
      <c r="D64" s="4">
        <v>-300</v>
      </c>
      <c r="E64" s="4">
        <v>-300</v>
      </c>
    </row>
    <row r="65" spans="1:5" x14ac:dyDescent="0.25">
      <c r="A65" s="3" t="s">
        <v>584</v>
      </c>
      <c r="B65" s="4">
        <v>-5500</v>
      </c>
      <c r="C65" s="4">
        <v>-7000</v>
      </c>
      <c r="D65" s="4">
        <v>-7000</v>
      </c>
      <c r="E65" s="4">
        <v>-7000</v>
      </c>
    </row>
    <row r="66" spans="1:5" x14ac:dyDescent="0.25">
      <c r="A66" s="29" t="s">
        <v>66</v>
      </c>
      <c r="B66" s="4">
        <v>-500</v>
      </c>
      <c r="C66" s="4">
        <v>-1000</v>
      </c>
      <c r="D66" s="4">
        <v>-1000</v>
      </c>
      <c r="E66" s="4">
        <v>-1000</v>
      </c>
    </row>
    <row r="67" spans="1:5" x14ac:dyDescent="0.25">
      <c r="A67" s="29" t="s">
        <v>67</v>
      </c>
      <c r="B67" s="4">
        <v>-1000</v>
      </c>
      <c r="C67" s="4">
        <v>-1000</v>
      </c>
      <c r="D67" s="4">
        <v>-1000</v>
      </c>
      <c r="E67" s="4">
        <v>-1000</v>
      </c>
    </row>
    <row r="68" spans="1:5" x14ac:dyDescent="0.25">
      <c r="A68" s="29" t="s">
        <v>68</v>
      </c>
      <c r="B68" s="4">
        <v>-1000</v>
      </c>
      <c r="C68" s="4">
        <v>-1500</v>
      </c>
      <c r="D68" s="4">
        <v>-1500</v>
      </c>
      <c r="E68" s="4">
        <v>-1500</v>
      </c>
    </row>
    <row r="69" spans="1:5" x14ac:dyDescent="0.25">
      <c r="A69" s="29" t="s">
        <v>69</v>
      </c>
      <c r="B69" s="4">
        <v>-500</v>
      </c>
      <c r="C69" s="4">
        <v>-500</v>
      </c>
      <c r="D69" s="4">
        <v>-500</v>
      </c>
      <c r="E69" s="4">
        <v>-500</v>
      </c>
    </row>
    <row r="70" spans="1:5" x14ac:dyDescent="0.25">
      <c r="A70" s="29" t="s">
        <v>70</v>
      </c>
      <c r="B70" s="4">
        <v>-2000</v>
      </c>
      <c r="C70" s="4">
        <v>-2000</v>
      </c>
      <c r="D70" s="4">
        <v>-2000</v>
      </c>
      <c r="E70" s="4">
        <v>-2000</v>
      </c>
    </row>
    <row r="71" spans="1:5" x14ac:dyDescent="0.25">
      <c r="A71" s="29" t="s">
        <v>452</v>
      </c>
      <c r="B71" s="4">
        <v>-500</v>
      </c>
      <c r="C71" s="4">
        <v>-1000</v>
      </c>
      <c r="D71" s="4">
        <v>-1000</v>
      </c>
      <c r="E71" s="4">
        <v>-1000</v>
      </c>
    </row>
    <row r="72" spans="1:5" x14ac:dyDescent="0.25">
      <c r="A72" s="3" t="s">
        <v>588</v>
      </c>
      <c r="B72" s="4">
        <v>-3200</v>
      </c>
      <c r="C72" s="4">
        <v>-2500</v>
      </c>
      <c r="D72" s="4">
        <v>-2500</v>
      </c>
      <c r="E72" s="4">
        <v>-2500</v>
      </c>
    </row>
    <row r="73" spans="1:5" x14ac:dyDescent="0.25">
      <c r="A73" s="29" t="s">
        <v>77</v>
      </c>
      <c r="B73" s="4">
        <v>-1500</v>
      </c>
      <c r="C73" s="4">
        <v>-500</v>
      </c>
      <c r="D73" s="4">
        <v>-500</v>
      </c>
      <c r="E73" s="4">
        <v>-500</v>
      </c>
    </row>
    <row r="74" spans="1:5" x14ac:dyDescent="0.25">
      <c r="A74" s="29" t="s">
        <v>78</v>
      </c>
      <c r="B74" s="4">
        <v>-500</v>
      </c>
      <c r="C74" s="4">
        <v>-1000</v>
      </c>
      <c r="D74" s="4">
        <v>-1000</v>
      </c>
      <c r="E74" s="4">
        <v>-1000</v>
      </c>
    </row>
    <row r="75" spans="1:5" x14ac:dyDescent="0.25">
      <c r="A75" s="29" t="s">
        <v>79</v>
      </c>
      <c r="B75" s="4">
        <v>-500</v>
      </c>
      <c r="C75" s="4">
        <v>0</v>
      </c>
      <c r="D75" s="4">
        <v>0</v>
      </c>
      <c r="E75" s="4">
        <v>0</v>
      </c>
    </row>
    <row r="76" spans="1:5" x14ac:dyDescent="0.25">
      <c r="A76" s="29" t="s">
        <v>80</v>
      </c>
      <c r="B76" s="4">
        <v>-700</v>
      </c>
      <c r="C76" s="4">
        <v>-1000</v>
      </c>
      <c r="D76" s="4">
        <v>-1000</v>
      </c>
      <c r="E76" s="4">
        <v>-1000</v>
      </c>
    </row>
    <row r="77" spans="1:5" x14ac:dyDescent="0.25">
      <c r="A77" s="3" t="s">
        <v>589</v>
      </c>
      <c r="B77" s="4">
        <v>-89450</v>
      </c>
      <c r="C77" s="4">
        <v>-105450</v>
      </c>
      <c r="D77" s="4">
        <v>-105450</v>
      </c>
      <c r="E77" s="4">
        <v>-105450</v>
      </c>
    </row>
    <row r="78" spans="1:5" x14ac:dyDescent="0.25">
      <c r="A78" s="29" t="s">
        <v>81</v>
      </c>
      <c r="B78" s="4">
        <v>-9000</v>
      </c>
      <c r="C78" s="4">
        <v>-20000</v>
      </c>
      <c r="D78" s="4">
        <v>-20000</v>
      </c>
      <c r="E78" s="4">
        <v>-20000</v>
      </c>
    </row>
    <row r="79" spans="1:5" x14ac:dyDescent="0.25">
      <c r="A79" s="29" t="s">
        <v>82</v>
      </c>
      <c r="B79" s="4">
        <v>-37000</v>
      </c>
      <c r="C79" s="4">
        <v>-38000</v>
      </c>
      <c r="D79" s="4">
        <v>-38000</v>
      </c>
      <c r="E79" s="4">
        <v>-38000</v>
      </c>
    </row>
    <row r="80" spans="1:5" x14ac:dyDescent="0.25">
      <c r="A80" s="29" t="s">
        <v>83</v>
      </c>
      <c r="B80" s="4">
        <v>-33000</v>
      </c>
      <c r="C80" s="4">
        <v>-33000</v>
      </c>
      <c r="D80" s="4">
        <v>-33000</v>
      </c>
      <c r="E80" s="4">
        <v>-33000</v>
      </c>
    </row>
    <row r="81" spans="1:5" x14ac:dyDescent="0.25">
      <c r="A81" s="29" t="s">
        <v>464</v>
      </c>
      <c r="B81" s="4">
        <v>-1500</v>
      </c>
      <c r="C81" s="4">
        <v>-2000</v>
      </c>
      <c r="D81" s="4">
        <v>-2000</v>
      </c>
      <c r="E81" s="4">
        <v>-2000</v>
      </c>
    </row>
    <row r="82" spans="1:5" x14ac:dyDescent="0.25">
      <c r="A82" s="29" t="s">
        <v>84</v>
      </c>
      <c r="B82" s="4">
        <v>-1000</v>
      </c>
      <c r="C82" s="4">
        <v>-1000</v>
      </c>
      <c r="D82" s="4">
        <v>-1000</v>
      </c>
      <c r="E82" s="4">
        <v>-1000</v>
      </c>
    </row>
    <row r="83" spans="1:5" x14ac:dyDescent="0.25">
      <c r="A83" s="29" t="s">
        <v>85</v>
      </c>
      <c r="B83" s="4">
        <v>-2500</v>
      </c>
      <c r="C83" s="4">
        <v>-6000</v>
      </c>
      <c r="D83" s="4">
        <v>-6000</v>
      </c>
      <c r="E83" s="4">
        <v>-6000</v>
      </c>
    </row>
    <row r="84" spans="1:5" x14ac:dyDescent="0.25">
      <c r="A84" s="29" t="s">
        <v>86</v>
      </c>
      <c r="B84" s="4">
        <v>-250</v>
      </c>
      <c r="C84" s="4">
        <v>-250</v>
      </c>
      <c r="D84" s="4">
        <v>-250</v>
      </c>
      <c r="E84" s="4">
        <v>-250</v>
      </c>
    </row>
    <row r="85" spans="1:5" x14ac:dyDescent="0.25">
      <c r="A85" s="29" t="s">
        <v>87</v>
      </c>
      <c r="B85" s="4">
        <v>-5000</v>
      </c>
      <c r="C85" s="4">
        <v>-5000</v>
      </c>
      <c r="D85" s="4">
        <v>-5000</v>
      </c>
      <c r="E85" s="4">
        <v>-5000</v>
      </c>
    </row>
    <row r="86" spans="1:5" x14ac:dyDescent="0.25">
      <c r="A86" s="29" t="s">
        <v>88</v>
      </c>
      <c r="B86" s="4">
        <v>-200</v>
      </c>
      <c r="C86" s="4">
        <v>-200</v>
      </c>
      <c r="D86" s="4">
        <v>-200</v>
      </c>
      <c r="E86" s="4">
        <v>-200</v>
      </c>
    </row>
    <row r="87" spans="1:5" x14ac:dyDescent="0.25">
      <c r="A87" s="3" t="s">
        <v>587</v>
      </c>
      <c r="B87" s="4">
        <v>-203420</v>
      </c>
      <c r="C87" s="4">
        <v>-215300</v>
      </c>
      <c r="D87" s="4">
        <v>-126800</v>
      </c>
      <c r="E87" s="4">
        <v>-126800</v>
      </c>
    </row>
    <row r="88" spans="1:5" x14ac:dyDescent="0.25">
      <c r="A88" s="29" t="s">
        <v>93</v>
      </c>
      <c r="B88" s="4">
        <v>-10000</v>
      </c>
      <c r="C88" s="4">
        <v>-5000</v>
      </c>
      <c r="D88" s="4">
        <v>0</v>
      </c>
      <c r="E88" s="4">
        <v>0</v>
      </c>
    </row>
    <row r="89" spans="1:5" x14ac:dyDescent="0.25">
      <c r="A89" s="29" t="s">
        <v>94</v>
      </c>
      <c r="B89" s="4">
        <v>-14400</v>
      </c>
      <c r="C89" s="4">
        <v>-8000</v>
      </c>
      <c r="D89" s="4">
        <v>-8000</v>
      </c>
      <c r="E89" s="4">
        <v>-8000</v>
      </c>
    </row>
    <row r="90" spans="1:5" x14ac:dyDescent="0.25">
      <c r="A90" s="29" t="s">
        <v>95</v>
      </c>
      <c r="B90" s="4">
        <v>-44800</v>
      </c>
      <c r="C90" s="4">
        <v>-60000</v>
      </c>
      <c r="D90" s="4">
        <v>-16500</v>
      </c>
      <c r="E90" s="4">
        <v>-16500</v>
      </c>
    </row>
    <row r="91" spans="1:5" x14ac:dyDescent="0.25">
      <c r="A91" s="29" t="s">
        <v>96</v>
      </c>
      <c r="B91" s="4">
        <v>-20000</v>
      </c>
      <c r="C91" s="4">
        <v>-28000</v>
      </c>
      <c r="D91" s="4">
        <v>-28000</v>
      </c>
      <c r="E91" s="4">
        <v>-28000</v>
      </c>
    </row>
    <row r="92" spans="1:5" x14ac:dyDescent="0.25">
      <c r="A92" s="29" t="s">
        <v>97</v>
      </c>
      <c r="B92" s="4">
        <v>-1600</v>
      </c>
      <c r="C92" s="4">
        <v>-1600</v>
      </c>
      <c r="D92" s="4">
        <v>-1600</v>
      </c>
      <c r="E92" s="4">
        <v>-1600</v>
      </c>
    </row>
    <row r="93" spans="1:5" x14ac:dyDescent="0.25">
      <c r="A93" s="29" t="s">
        <v>98</v>
      </c>
      <c r="B93" s="4">
        <v>-1600</v>
      </c>
      <c r="C93" s="4">
        <v>-1600</v>
      </c>
      <c r="D93" s="4">
        <v>-1600</v>
      </c>
      <c r="E93" s="4">
        <v>-1600</v>
      </c>
    </row>
    <row r="94" spans="1:5" x14ac:dyDescent="0.25">
      <c r="A94" s="29" t="s">
        <v>99</v>
      </c>
      <c r="B94" s="4">
        <v>-7200</v>
      </c>
      <c r="C94" s="4">
        <v>-6000</v>
      </c>
      <c r="D94" s="4">
        <v>-6000</v>
      </c>
      <c r="E94" s="4">
        <v>-6000</v>
      </c>
    </row>
    <row r="95" spans="1:5" x14ac:dyDescent="0.25">
      <c r="A95" s="29" t="s">
        <v>100</v>
      </c>
      <c r="B95" s="4">
        <v>-7200</v>
      </c>
      <c r="C95" s="4">
        <v>-7500</v>
      </c>
      <c r="D95" s="4">
        <v>-7500</v>
      </c>
      <c r="E95" s="4">
        <v>-7500</v>
      </c>
    </row>
    <row r="96" spans="1:5" x14ac:dyDescent="0.25">
      <c r="A96" s="29" t="s">
        <v>101</v>
      </c>
      <c r="B96" s="4">
        <v>-10000</v>
      </c>
      <c r="C96" s="4">
        <v>-10000</v>
      </c>
      <c r="D96" s="4">
        <v>-10000</v>
      </c>
      <c r="E96" s="4">
        <v>-10000</v>
      </c>
    </row>
    <row r="97" spans="1:5" x14ac:dyDescent="0.25">
      <c r="A97" s="29" t="s">
        <v>102</v>
      </c>
      <c r="B97" s="4">
        <v>-34600</v>
      </c>
      <c r="C97" s="4">
        <v>-35000</v>
      </c>
      <c r="D97" s="4">
        <v>-35000</v>
      </c>
      <c r="E97" s="4">
        <v>-35000</v>
      </c>
    </row>
    <row r="98" spans="1:5" x14ac:dyDescent="0.25">
      <c r="A98" s="29" t="s">
        <v>75</v>
      </c>
      <c r="B98" s="4">
        <v>-42120</v>
      </c>
      <c r="C98" s="4">
        <v>-40000</v>
      </c>
      <c r="D98" s="4">
        <v>0</v>
      </c>
      <c r="E98" s="4">
        <v>0</v>
      </c>
    </row>
    <row r="99" spans="1:5" x14ac:dyDescent="0.25">
      <c r="A99" s="29" t="s">
        <v>443</v>
      </c>
      <c r="B99" s="4"/>
      <c r="C99" s="4">
        <v>0</v>
      </c>
      <c r="D99" s="4">
        <v>0</v>
      </c>
      <c r="E99" s="4">
        <v>0</v>
      </c>
    </row>
    <row r="100" spans="1:5" x14ac:dyDescent="0.25">
      <c r="A100" s="29" t="s">
        <v>76</v>
      </c>
      <c r="B100" s="4">
        <v>-200</v>
      </c>
      <c r="C100" s="4">
        <v>-200</v>
      </c>
      <c r="D100" s="4">
        <v>-200</v>
      </c>
      <c r="E100" s="4">
        <v>-200</v>
      </c>
    </row>
    <row r="101" spans="1:5" x14ac:dyDescent="0.25">
      <c r="A101" s="29" t="s">
        <v>288</v>
      </c>
      <c r="B101" s="4"/>
      <c r="C101" s="4">
        <v>0</v>
      </c>
      <c r="D101" s="4">
        <v>0</v>
      </c>
      <c r="E101" s="4">
        <v>0</v>
      </c>
    </row>
    <row r="102" spans="1:5" x14ac:dyDescent="0.25">
      <c r="A102" s="29" t="s">
        <v>107</v>
      </c>
      <c r="B102" s="4">
        <v>-8000</v>
      </c>
      <c r="C102" s="4">
        <v>-10000</v>
      </c>
      <c r="D102" s="4">
        <v>-10000</v>
      </c>
      <c r="E102" s="4">
        <v>-10000</v>
      </c>
    </row>
    <row r="103" spans="1:5" x14ac:dyDescent="0.25">
      <c r="A103" s="29" t="s">
        <v>108</v>
      </c>
      <c r="B103" s="4">
        <v>-200</v>
      </c>
      <c r="C103" s="4">
        <v>-200</v>
      </c>
      <c r="D103" s="4">
        <v>-200</v>
      </c>
      <c r="E103" s="4">
        <v>-200</v>
      </c>
    </row>
    <row r="104" spans="1:5" x14ac:dyDescent="0.25">
      <c r="A104" s="29" t="s">
        <v>292</v>
      </c>
      <c r="B104" s="4">
        <v>-1000</v>
      </c>
      <c r="C104" s="4">
        <v>-1500</v>
      </c>
      <c r="D104" s="4">
        <v>-1500</v>
      </c>
      <c r="E104" s="4">
        <v>-1500</v>
      </c>
    </row>
    <row r="105" spans="1:5" x14ac:dyDescent="0.25">
      <c r="A105" s="29" t="s">
        <v>453</v>
      </c>
      <c r="B105" s="4">
        <v>-500</v>
      </c>
      <c r="C105" s="4">
        <v>-700</v>
      </c>
      <c r="D105" s="4">
        <v>-700</v>
      </c>
      <c r="E105" s="4">
        <v>-700</v>
      </c>
    </row>
    <row r="106" spans="1:5" x14ac:dyDescent="0.25">
      <c r="A106" s="3" t="s">
        <v>590</v>
      </c>
      <c r="B106" s="4">
        <v>-1900</v>
      </c>
      <c r="C106" s="4">
        <v>-2050</v>
      </c>
      <c r="D106" s="4">
        <v>-2050</v>
      </c>
      <c r="E106" s="4">
        <v>-2050</v>
      </c>
    </row>
    <row r="107" spans="1:5" x14ac:dyDescent="0.25">
      <c r="A107" s="29" t="s">
        <v>103</v>
      </c>
      <c r="B107" s="4">
        <v>-1300</v>
      </c>
      <c r="C107" s="4">
        <v>-1300</v>
      </c>
      <c r="D107" s="4">
        <v>-1300</v>
      </c>
      <c r="E107" s="4">
        <v>-1300</v>
      </c>
    </row>
    <row r="108" spans="1:5" x14ac:dyDescent="0.25">
      <c r="A108" s="29" t="s">
        <v>104</v>
      </c>
      <c r="B108" s="4">
        <v>-300</v>
      </c>
      <c r="C108" s="4">
        <v>-300</v>
      </c>
      <c r="D108" s="4">
        <v>-300</v>
      </c>
      <c r="E108" s="4">
        <v>-300</v>
      </c>
    </row>
    <row r="109" spans="1:5" x14ac:dyDescent="0.25">
      <c r="A109" s="29" t="s">
        <v>105</v>
      </c>
      <c r="B109" s="4">
        <v>-150</v>
      </c>
      <c r="C109" s="4">
        <v>-150</v>
      </c>
      <c r="D109" s="4">
        <v>-150</v>
      </c>
      <c r="E109" s="4">
        <v>-150</v>
      </c>
    </row>
    <row r="110" spans="1:5" x14ac:dyDescent="0.25">
      <c r="A110" s="29" t="s">
        <v>106</v>
      </c>
      <c r="B110" s="4">
        <v>-150</v>
      </c>
      <c r="C110" s="4">
        <v>-300</v>
      </c>
      <c r="D110" s="4">
        <v>-300</v>
      </c>
      <c r="E110" s="4">
        <v>-300</v>
      </c>
    </row>
    <row r="111" spans="1:5" x14ac:dyDescent="0.25">
      <c r="A111" s="3" t="s">
        <v>572</v>
      </c>
      <c r="B111" s="4">
        <v>-34600</v>
      </c>
      <c r="C111" s="4">
        <v>-44650</v>
      </c>
      <c r="D111" s="4">
        <v>-44650</v>
      </c>
      <c r="E111" s="4">
        <v>-46750</v>
      </c>
    </row>
    <row r="112" spans="1:5" x14ac:dyDescent="0.25">
      <c r="A112" s="29" t="s">
        <v>27</v>
      </c>
      <c r="B112" s="4">
        <v>-3500</v>
      </c>
      <c r="C112" s="4">
        <v>-3500</v>
      </c>
      <c r="D112" s="4">
        <v>-3500</v>
      </c>
      <c r="E112" s="4">
        <v>-3500</v>
      </c>
    </row>
    <row r="113" spans="1:5" x14ac:dyDescent="0.25">
      <c r="A113" s="29" t="s">
        <v>28</v>
      </c>
      <c r="B113" s="4">
        <v>-500</v>
      </c>
      <c r="C113" s="4">
        <v>-750</v>
      </c>
      <c r="D113" s="4">
        <v>-750</v>
      </c>
      <c r="E113" s="4">
        <v>-750</v>
      </c>
    </row>
    <row r="114" spans="1:5" x14ac:dyDescent="0.25">
      <c r="A114" s="29" t="s">
        <v>29</v>
      </c>
      <c r="B114" s="4">
        <v>-9000</v>
      </c>
      <c r="C114" s="4">
        <v>-18000</v>
      </c>
      <c r="D114" s="4">
        <v>-18000</v>
      </c>
      <c r="E114" s="4">
        <v>-18000</v>
      </c>
    </row>
    <row r="115" spans="1:5" x14ac:dyDescent="0.25">
      <c r="A115" s="29" t="s">
        <v>30</v>
      </c>
      <c r="B115" s="4">
        <v>-4000</v>
      </c>
      <c r="C115" s="4">
        <v>-4000</v>
      </c>
      <c r="D115" s="4">
        <v>-4000</v>
      </c>
      <c r="E115" s="4">
        <v>-4000</v>
      </c>
    </row>
    <row r="116" spans="1:5" x14ac:dyDescent="0.25">
      <c r="A116" s="29" t="s">
        <v>31</v>
      </c>
      <c r="B116" s="4">
        <v>-3000</v>
      </c>
      <c r="C116" s="4">
        <v>-3000</v>
      </c>
      <c r="D116" s="4">
        <v>-3000</v>
      </c>
      <c r="E116" s="4">
        <v>-3000</v>
      </c>
    </row>
    <row r="117" spans="1:5" x14ac:dyDescent="0.25">
      <c r="A117" s="29" t="s">
        <v>32</v>
      </c>
      <c r="B117" s="4">
        <v>-1500</v>
      </c>
      <c r="C117" s="4">
        <v>-1500</v>
      </c>
      <c r="D117" s="4">
        <v>-1500</v>
      </c>
      <c r="E117" s="4">
        <v>-1500</v>
      </c>
    </row>
    <row r="118" spans="1:5" x14ac:dyDescent="0.25">
      <c r="A118" s="29" t="s">
        <v>33</v>
      </c>
      <c r="B118" s="4">
        <v>-1000</v>
      </c>
      <c r="C118" s="4">
        <v>-1000</v>
      </c>
      <c r="D118" s="4">
        <v>-1000</v>
      </c>
      <c r="E118" s="4">
        <v>-1000</v>
      </c>
    </row>
    <row r="119" spans="1:5" x14ac:dyDescent="0.25">
      <c r="A119" s="29" t="s">
        <v>34</v>
      </c>
      <c r="B119" s="4">
        <v>-2800</v>
      </c>
      <c r="C119" s="4">
        <v>-2800</v>
      </c>
      <c r="D119" s="4">
        <v>-2800</v>
      </c>
      <c r="E119" s="4">
        <v>-3000</v>
      </c>
    </row>
    <row r="120" spans="1:5" x14ac:dyDescent="0.25">
      <c r="A120" s="29" t="s">
        <v>35</v>
      </c>
      <c r="B120" s="4">
        <v>-1600</v>
      </c>
      <c r="C120" s="4">
        <v>-1600</v>
      </c>
      <c r="D120" s="4">
        <v>-1600</v>
      </c>
      <c r="E120" s="4">
        <v>-2000</v>
      </c>
    </row>
    <row r="121" spans="1:5" x14ac:dyDescent="0.25">
      <c r="A121" s="29" t="s">
        <v>36</v>
      </c>
      <c r="B121" s="4">
        <v>-500</v>
      </c>
      <c r="C121" s="4">
        <v>-500</v>
      </c>
      <c r="D121" s="4">
        <v>-500</v>
      </c>
      <c r="E121" s="4">
        <v>-500</v>
      </c>
    </row>
    <row r="122" spans="1:5" x14ac:dyDescent="0.25">
      <c r="A122" s="29" t="s">
        <v>37</v>
      </c>
      <c r="B122" s="4">
        <v>-4200</v>
      </c>
      <c r="C122" s="4">
        <v>-4000</v>
      </c>
      <c r="D122" s="4">
        <v>-4000</v>
      </c>
      <c r="E122" s="4">
        <v>-4500</v>
      </c>
    </row>
    <row r="123" spans="1:5" x14ac:dyDescent="0.25">
      <c r="A123" s="29" t="s">
        <v>38</v>
      </c>
      <c r="B123" s="4">
        <v>-3000</v>
      </c>
      <c r="C123" s="4">
        <v>-4000</v>
      </c>
      <c r="D123" s="4">
        <v>-4000</v>
      </c>
      <c r="E123" s="4">
        <v>-5000</v>
      </c>
    </row>
    <row r="124" spans="1:5" x14ac:dyDescent="0.25">
      <c r="A124" s="3" t="s">
        <v>573</v>
      </c>
      <c r="B124" s="4">
        <v>-664327.9</v>
      </c>
      <c r="C124" s="4">
        <v>-680298.10000000009</v>
      </c>
      <c r="D124" s="4">
        <v>-640298.10000000009</v>
      </c>
      <c r="E124" s="4">
        <v>-658478.21000000008</v>
      </c>
    </row>
    <row r="125" spans="1:5" x14ac:dyDescent="0.25">
      <c r="A125" s="29" t="s">
        <v>39</v>
      </c>
      <c r="B125" s="4">
        <v>-5020</v>
      </c>
      <c r="C125" s="4">
        <v>-6847.81</v>
      </c>
      <c r="D125" s="4">
        <v>-6847.81</v>
      </c>
      <c r="E125" s="4">
        <v>-6618</v>
      </c>
    </row>
    <row r="126" spans="1:5" x14ac:dyDescent="0.25">
      <c r="A126" s="29" t="s">
        <v>40</v>
      </c>
      <c r="B126" s="4">
        <v>-65600</v>
      </c>
      <c r="C126" s="4">
        <v>-89514</v>
      </c>
      <c r="D126" s="4">
        <v>-89514</v>
      </c>
      <c r="E126" s="4">
        <v>-86513.919999999998</v>
      </c>
    </row>
    <row r="127" spans="1:5" x14ac:dyDescent="0.25">
      <c r="A127" s="29" t="s">
        <v>41</v>
      </c>
      <c r="B127" s="4">
        <v>-2080</v>
      </c>
      <c r="C127" s="4">
        <v>-2680</v>
      </c>
      <c r="D127" s="4">
        <v>-2680</v>
      </c>
      <c r="E127" s="4">
        <v>-2560</v>
      </c>
    </row>
    <row r="128" spans="1:5" x14ac:dyDescent="0.25">
      <c r="A128" s="29" t="s">
        <v>42</v>
      </c>
      <c r="B128" s="4">
        <v>-11000</v>
      </c>
      <c r="C128" s="4">
        <v>-11000</v>
      </c>
      <c r="D128" s="4">
        <v>-11000</v>
      </c>
      <c r="E128" s="4">
        <v>-11000</v>
      </c>
    </row>
    <row r="129" spans="1:5" x14ac:dyDescent="0.25">
      <c r="A129" s="29" t="s">
        <v>626</v>
      </c>
      <c r="B129" s="4">
        <v>-1000</v>
      </c>
      <c r="C129" s="4">
        <v>-1000</v>
      </c>
      <c r="D129" s="4">
        <v>-1000</v>
      </c>
      <c r="E129" s="4">
        <v>-1000</v>
      </c>
    </row>
    <row r="130" spans="1:5" x14ac:dyDescent="0.25">
      <c r="A130" s="29" t="s">
        <v>163</v>
      </c>
      <c r="B130" s="4">
        <v>-2200</v>
      </c>
      <c r="C130" s="4">
        <v>-2200</v>
      </c>
      <c r="D130" s="4">
        <v>-2200</v>
      </c>
      <c r="E130" s="4">
        <v>-2200</v>
      </c>
    </row>
    <row r="131" spans="1:5" x14ac:dyDescent="0.25">
      <c r="A131" s="29" t="s">
        <v>164</v>
      </c>
      <c r="B131" s="4">
        <v>-57500</v>
      </c>
      <c r="C131" s="4">
        <v>-59628</v>
      </c>
      <c r="D131" s="4">
        <v>-59628</v>
      </c>
      <c r="E131" s="4">
        <v>-59628</v>
      </c>
    </row>
    <row r="132" spans="1:5" x14ac:dyDescent="0.25">
      <c r="A132" s="29" t="s">
        <v>165</v>
      </c>
      <c r="B132" s="4">
        <v>-10000</v>
      </c>
      <c r="C132" s="4">
        <v>-10000</v>
      </c>
      <c r="D132" s="4">
        <v>-10000</v>
      </c>
      <c r="E132" s="4">
        <v>-10000</v>
      </c>
    </row>
    <row r="133" spans="1:5" x14ac:dyDescent="0.25">
      <c r="A133" s="29" t="s">
        <v>166</v>
      </c>
      <c r="B133" s="4">
        <v>-13300</v>
      </c>
      <c r="C133" s="4">
        <v>-13792.1</v>
      </c>
      <c r="D133" s="4">
        <v>-13792.1</v>
      </c>
      <c r="E133" s="4">
        <v>-13792.1</v>
      </c>
    </row>
    <row r="134" spans="1:5" x14ac:dyDescent="0.25">
      <c r="A134" s="29" t="s">
        <v>167</v>
      </c>
      <c r="B134" s="4">
        <v>-7267.5</v>
      </c>
      <c r="C134" s="4">
        <v>-7536</v>
      </c>
      <c r="D134" s="4">
        <v>-7536</v>
      </c>
      <c r="E134" s="4">
        <v>-7536</v>
      </c>
    </row>
    <row r="135" spans="1:5" x14ac:dyDescent="0.25">
      <c r="A135" s="29" t="s">
        <v>168</v>
      </c>
      <c r="B135" s="4">
        <v>-5000</v>
      </c>
      <c r="C135" s="4">
        <v>-5000</v>
      </c>
      <c r="D135" s="4">
        <v>-5000</v>
      </c>
      <c r="E135" s="4">
        <v>-5000</v>
      </c>
    </row>
    <row r="136" spans="1:5" x14ac:dyDescent="0.25">
      <c r="A136" s="29" t="s">
        <v>169</v>
      </c>
      <c r="B136" s="4">
        <v>-37500</v>
      </c>
      <c r="C136" s="4">
        <v>-38888</v>
      </c>
      <c r="D136" s="4">
        <v>-38888</v>
      </c>
      <c r="E136" s="4">
        <v>-38888</v>
      </c>
    </row>
    <row r="137" spans="1:5" x14ac:dyDescent="0.25">
      <c r="A137" s="29" t="s">
        <v>634</v>
      </c>
      <c r="B137" s="4">
        <v>-1425</v>
      </c>
      <c r="C137" s="4">
        <v>-1476.22</v>
      </c>
      <c r="D137" s="4">
        <v>-1476.22</v>
      </c>
      <c r="E137" s="4">
        <v>-1476.22</v>
      </c>
    </row>
    <row r="138" spans="1:5" x14ac:dyDescent="0.25">
      <c r="A138" s="29" t="s">
        <v>628</v>
      </c>
      <c r="B138" s="4">
        <v>-7449.39</v>
      </c>
      <c r="C138" s="4">
        <v>-7306.95</v>
      </c>
      <c r="D138" s="4">
        <v>-7306.95</v>
      </c>
      <c r="E138" s="4">
        <v>-7306.95</v>
      </c>
    </row>
    <row r="139" spans="1:5" x14ac:dyDescent="0.25">
      <c r="A139" s="29" t="s">
        <v>629</v>
      </c>
      <c r="B139" s="4">
        <v>-93167.21</v>
      </c>
      <c r="C139" s="4">
        <v>-95515.83</v>
      </c>
      <c r="D139" s="4">
        <v>-95515.83</v>
      </c>
      <c r="E139" s="4">
        <v>-95515.83</v>
      </c>
    </row>
    <row r="140" spans="1:5" x14ac:dyDescent="0.25">
      <c r="A140" s="29" t="s">
        <v>630</v>
      </c>
      <c r="B140" s="4">
        <v>-11000</v>
      </c>
      <c r="C140" s="4">
        <v>-11000</v>
      </c>
      <c r="D140" s="4">
        <v>-11000</v>
      </c>
      <c r="E140" s="4">
        <v>-11000</v>
      </c>
    </row>
    <row r="141" spans="1:5" x14ac:dyDescent="0.25">
      <c r="A141" s="29" t="s">
        <v>631</v>
      </c>
      <c r="B141" s="4">
        <v>-3895.1</v>
      </c>
      <c r="C141" s="4">
        <v>-3820.62</v>
      </c>
      <c r="D141" s="4">
        <v>-3820.62</v>
      </c>
      <c r="E141" s="4">
        <v>-3820.62</v>
      </c>
    </row>
    <row r="142" spans="1:5" x14ac:dyDescent="0.25">
      <c r="A142" s="29" t="s">
        <v>632</v>
      </c>
      <c r="B142" s="4">
        <v>-500</v>
      </c>
      <c r="C142" s="4">
        <v>-1000</v>
      </c>
      <c r="D142" s="4">
        <v>-1000</v>
      </c>
      <c r="E142" s="4">
        <v>-1000</v>
      </c>
    </row>
    <row r="143" spans="1:5" x14ac:dyDescent="0.25">
      <c r="A143" s="29" t="s">
        <v>366</v>
      </c>
      <c r="B143" s="4"/>
      <c r="C143" s="4">
        <v>-15000</v>
      </c>
      <c r="D143" s="4">
        <v>-15000</v>
      </c>
      <c r="E143" s="4">
        <v>-15000</v>
      </c>
    </row>
    <row r="144" spans="1:5" x14ac:dyDescent="0.25">
      <c r="A144" s="29" t="s">
        <v>160</v>
      </c>
      <c r="B144" s="4">
        <v>-3786</v>
      </c>
      <c r="C144" s="4">
        <v>-3905</v>
      </c>
      <c r="D144" s="4">
        <v>-3905</v>
      </c>
      <c r="E144" s="4">
        <v>-3905</v>
      </c>
    </row>
    <row r="145" spans="1:5" x14ac:dyDescent="0.25">
      <c r="A145" s="29" t="s">
        <v>161</v>
      </c>
      <c r="B145" s="4">
        <v>-49502</v>
      </c>
      <c r="C145" s="4">
        <v>-51035</v>
      </c>
      <c r="D145" s="4">
        <v>-51035</v>
      </c>
      <c r="E145" s="4">
        <v>-51035</v>
      </c>
    </row>
    <row r="146" spans="1:5" x14ac:dyDescent="0.25">
      <c r="A146" s="29" t="s">
        <v>633</v>
      </c>
      <c r="B146" s="4">
        <v>-1000</v>
      </c>
      <c r="C146" s="4">
        <v>-1000</v>
      </c>
      <c r="D146" s="4">
        <v>-1000</v>
      </c>
      <c r="E146" s="4">
        <v>-1000</v>
      </c>
    </row>
    <row r="147" spans="1:5" x14ac:dyDescent="0.25">
      <c r="A147" s="29" t="s">
        <v>58</v>
      </c>
      <c r="B147" s="4">
        <v>-1650</v>
      </c>
      <c r="C147" s="4">
        <v>-1560</v>
      </c>
      <c r="D147" s="4">
        <v>-1560</v>
      </c>
      <c r="E147" s="4">
        <v>-1560</v>
      </c>
    </row>
    <row r="148" spans="1:5" x14ac:dyDescent="0.25">
      <c r="A148" s="29" t="s">
        <v>59</v>
      </c>
      <c r="B148" s="4">
        <v>-51752.81</v>
      </c>
      <c r="C148" s="4">
        <v>-53667.66</v>
      </c>
      <c r="D148" s="4">
        <v>-53667.66</v>
      </c>
      <c r="E148" s="4">
        <v>-53667.66</v>
      </c>
    </row>
    <row r="149" spans="1:5" x14ac:dyDescent="0.25">
      <c r="A149" s="29" t="s">
        <v>60</v>
      </c>
      <c r="B149" s="4">
        <v>-24362.639999999999</v>
      </c>
      <c r="C149" s="4">
        <v>-26446.44</v>
      </c>
      <c r="D149" s="4">
        <v>-26446.44</v>
      </c>
      <c r="E149" s="4">
        <v>-26446.44</v>
      </c>
    </row>
    <row r="150" spans="1:5" x14ac:dyDescent="0.25">
      <c r="A150" s="29" t="s">
        <v>61</v>
      </c>
      <c r="B150" s="4">
        <v>-10146.24</v>
      </c>
      <c r="C150" s="4">
        <v>-9754.43</v>
      </c>
      <c r="D150" s="4">
        <v>-9754.43</v>
      </c>
      <c r="E150" s="4">
        <v>-9754.43</v>
      </c>
    </row>
    <row r="151" spans="1:5" x14ac:dyDescent="0.25">
      <c r="A151" s="29" t="s">
        <v>62</v>
      </c>
      <c r="B151" s="4">
        <v>-6541.72</v>
      </c>
      <c r="C151" s="4">
        <v>-5497.95</v>
      </c>
      <c r="D151" s="4">
        <v>-5497.95</v>
      </c>
      <c r="E151" s="4">
        <v>-5497.95</v>
      </c>
    </row>
    <row r="152" spans="1:5" x14ac:dyDescent="0.25">
      <c r="A152" s="29" t="s">
        <v>63</v>
      </c>
      <c r="B152" s="4">
        <v>-3800</v>
      </c>
      <c r="C152" s="4">
        <v>-3800</v>
      </c>
      <c r="D152" s="4">
        <v>-3800</v>
      </c>
      <c r="E152" s="4">
        <v>-3800</v>
      </c>
    </row>
    <row r="153" spans="1:5" x14ac:dyDescent="0.25">
      <c r="A153" s="29" t="s">
        <v>64</v>
      </c>
      <c r="B153" s="4">
        <v>-33759.89</v>
      </c>
      <c r="C153" s="4">
        <v>-35009</v>
      </c>
      <c r="D153" s="4">
        <v>-35009</v>
      </c>
      <c r="E153" s="4">
        <v>-35009</v>
      </c>
    </row>
    <row r="154" spans="1:5" x14ac:dyDescent="0.25">
      <c r="A154" s="29" t="s">
        <v>65</v>
      </c>
      <c r="B154" s="4">
        <v>-3500</v>
      </c>
      <c r="C154" s="4">
        <v>-3500</v>
      </c>
      <c r="D154" s="4">
        <v>-3500</v>
      </c>
      <c r="E154" s="4">
        <v>-3500</v>
      </c>
    </row>
    <row r="155" spans="1:5" x14ac:dyDescent="0.25">
      <c r="A155" s="29" t="s">
        <v>185</v>
      </c>
      <c r="B155" s="4">
        <v>-3596</v>
      </c>
      <c r="C155" s="4">
        <v>-3728.53</v>
      </c>
      <c r="D155" s="4">
        <v>-3728.53</v>
      </c>
      <c r="E155" s="4">
        <v>-3728.53</v>
      </c>
    </row>
    <row r="156" spans="1:5" x14ac:dyDescent="0.25">
      <c r="A156" s="29" t="s">
        <v>186</v>
      </c>
      <c r="B156" s="4">
        <v>-47000</v>
      </c>
      <c r="C156" s="4">
        <v>-48739</v>
      </c>
      <c r="D156" s="4">
        <v>-48739</v>
      </c>
      <c r="E156" s="4">
        <v>-48739</v>
      </c>
    </row>
    <row r="157" spans="1:5" x14ac:dyDescent="0.25">
      <c r="A157" s="29" t="s">
        <v>270</v>
      </c>
      <c r="B157" s="4"/>
      <c r="C157" s="4">
        <v>0</v>
      </c>
      <c r="D157" s="4">
        <v>0</v>
      </c>
      <c r="E157" s="4">
        <v>0</v>
      </c>
    </row>
    <row r="158" spans="1:5" x14ac:dyDescent="0.25">
      <c r="A158" s="29" t="s">
        <v>272</v>
      </c>
      <c r="B158" s="4">
        <v>-1880</v>
      </c>
      <c r="C158" s="4">
        <v>-1949.56</v>
      </c>
      <c r="D158" s="4">
        <v>-1949.56</v>
      </c>
      <c r="E158" s="4">
        <v>-1949.56</v>
      </c>
    </row>
    <row r="159" spans="1:5" x14ac:dyDescent="0.25">
      <c r="A159" s="29" t="s">
        <v>635</v>
      </c>
      <c r="B159" s="4">
        <v>-1000</v>
      </c>
      <c r="C159" s="4">
        <v>-1000</v>
      </c>
      <c r="D159" s="4">
        <v>-1000</v>
      </c>
      <c r="E159" s="4">
        <v>-1000</v>
      </c>
    </row>
    <row r="160" spans="1:5" x14ac:dyDescent="0.25">
      <c r="A160" s="29" t="s">
        <v>109</v>
      </c>
      <c r="B160" s="4">
        <v>-11600</v>
      </c>
      <c r="C160" s="4">
        <v>-6000</v>
      </c>
      <c r="D160" s="4">
        <v>-6000</v>
      </c>
      <c r="E160" s="4">
        <v>-6000</v>
      </c>
    </row>
    <row r="161" spans="1:5" x14ac:dyDescent="0.25">
      <c r="A161" s="29" t="s">
        <v>110</v>
      </c>
      <c r="B161" s="4">
        <v>-100</v>
      </c>
      <c r="C161" s="4">
        <v>0</v>
      </c>
      <c r="D161" s="4">
        <v>0</v>
      </c>
      <c r="E161" s="4">
        <v>0</v>
      </c>
    </row>
    <row r="162" spans="1:5" x14ac:dyDescent="0.25">
      <c r="A162" s="29" t="s">
        <v>636</v>
      </c>
      <c r="B162" s="4"/>
      <c r="C162" s="4">
        <v>0</v>
      </c>
      <c r="D162" s="4">
        <v>0</v>
      </c>
      <c r="E162" s="4">
        <v>0</v>
      </c>
    </row>
    <row r="163" spans="1:5" x14ac:dyDescent="0.25">
      <c r="A163" s="29" t="s">
        <v>458</v>
      </c>
      <c r="B163" s="4">
        <v>-27000</v>
      </c>
      <c r="C163" s="4">
        <v>0</v>
      </c>
      <c r="D163" s="4">
        <v>0</v>
      </c>
      <c r="E163" s="4">
        <v>0</v>
      </c>
    </row>
    <row r="164" spans="1:5" x14ac:dyDescent="0.25">
      <c r="A164" s="29" t="s">
        <v>637</v>
      </c>
      <c r="B164" s="4"/>
      <c r="C164" s="4">
        <v>-500</v>
      </c>
      <c r="D164" s="4">
        <v>-500</v>
      </c>
      <c r="E164" s="4">
        <v>-500</v>
      </c>
    </row>
    <row r="165" spans="1:5" x14ac:dyDescent="0.25">
      <c r="A165" s="29" t="s">
        <v>71</v>
      </c>
      <c r="B165" s="4">
        <v>-41600</v>
      </c>
      <c r="C165" s="4">
        <v>-40000</v>
      </c>
      <c r="D165" s="4">
        <v>0</v>
      </c>
      <c r="E165" s="4">
        <v>-20000</v>
      </c>
    </row>
    <row r="166" spans="1:5" x14ac:dyDescent="0.25">
      <c r="A166" s="29" t="s">
        <v>72</v>
      </c>
      <c r="B166" s="4">
        <v>-3182.4</v>
      </c>
      <c r="C166" s="4">
        <v>0</v>
      </c>
      <c r="D166" s="4">
        <v>0</v>
      </c>
      <c r="E166" s="4">
        <v>-1530</v>
      </c>
    </row>
    <row r="167" spans="1:5" x14ac:dyDescent="0.25">
      <c r="A167" s="29" t="s">
        <v>73</v>
      </c>
      <c r="B167" s="4">
        <v>-1664</v>
      </c>
      <c r="C167" s="4">
        <v>0</v>
      </c>
      <c r="D167" s="4">
        <v>0</v>
      </c>
      <c r="E167" s="4">
        <v>0</v>
      </c>
    </row>
    <row r="168" spans="1:5" x14ac:dyDescent="0.25">
      <c r="A168" s="29" t="s">
        <v>627</v>
      </c>
      <c r="B168" s="4">
        <v>-1000</v>
      </c>
      <c r="C168" s="4">
        <v>0</v>
      </c>
      <c r="D168" s="4">
        <v>0</v>
      </c>
      <c r="E168" s="4">
        <v>0</v>
      </c>
    </row>
    <row r="169" spans="1:5" x14ac:dyDescent="0.25">
      <c r="A169" s="3" t="s">
        <v>594</v>
      </c>
      <c r="B169" s="4">
        <v>-58821.8</v>
      </c>
      <c r="C169" s="4">
        <v>-46000</v>
      </c>
      <c r="D169" s="4">
        <v>-46000</v>
      </c>
      <c r="E169" s="4">
        <v>-46000</v>
      </c>
    </row>
    <row r="170" spans="1:5" x14ac:dyDescent="0.25">
      <c r="A170" s="29" t="s">
        <v>111</v>
      </c>
      <c r="B170" s="4">
        <v>-122</v>
      </c>
      <c r="C170" s="4">
        <v>-700</v>
      </c>
      <c r="D170" s="4">
        <v>-700</v>
      </c>
      <c r="E170" s="4">
        <v>-700</v>
      </c>
    </row>
    <row r="171" spans="1:5" x14ac:dyDescent="0.25">
      <c r="A171" s="29" t="s">
        <v>112</v>
      </c>
      <c r="B171" s="4">
        <v>-3660</v>
      </c>
      <c r="C171" s="4">
        <v>-8500</v>
      </c>
      <c r="D171" s="4">
        <v>-8500</v>
      </c>
      <c r="E171" s="4">
        <v>-8500</v>
      </c>
    </row>
    <row r="172" spans="1:5" x14ac:dyDescent="0.25">
      <c r="A172" s="29" t="s">
        <v>113</v>
      </c>
      <c r="B172" s="4">
        <v>-122</v>
      </c>
      <c r="C172" s="4">
        <v>-9800</v>
      </c>
      <c r="D172" s="4">
        <v>-9800</v>
      </c>
      <c r="E172" s="4">
        <v>-9800</v>
      </c>
    </row>
    <row r="173" spans="1:5" x14ac:dyDescent="0.25">
      <c r="A173" s="29" t="s">
        <v>114</v>
      </c>
      <c r="B173" s="4">
        <v>-610</v>
      </c>
      <c r="C173" s="4">
        <v>-1000</v>
      </c>
      <c r="D173" s="4">
        <v>-1000</v>
      </c>
      <c r="E173" s="4">
        <v>-1000</v>
      </c>
    </row>
    <row r="174" spans="1:5" x14ac:dyDescent="0.25">
      <c r="A174" s="29" t="s">
        <v>117</v>
      </c>
      <c r="B174" s="4">
        <v>-4545.2999999999993</v>
      </c>
      <c r="C174" s="4">
        <v>-3600</v>
      </c>
      <c r="D174" s="4">
        <v>-3600</v>
      </c>
      <c r="E174" s="4">
        <v>-3600</v>
      </c>
    </row>
    <row r="175" spans="1:5" x14ac:dyDescent="0.25">
      <c r="A175" s="29" t="s">
        <v>118</v>
      </c>
      <c r="B175" s="4">
        <v>-12996.5</v>
      </c>
      <c r="C175" s="4">
        <v>-6200</v>
      </c>
      <c r="D175" s="4">
        <v>-6200</v>
      </c>
      <c r="E175" s="4">
        <v>-6200</v>
      </c>
    </row>
    <row r="176" spans="1:5" x14ac:dyDescent="0.25">
      <c r="A176" s="29" t="s">
        <v>119</v>
      </c>
      <c r="B176" s="4">
        <v>-16819</v>
      </c>
      <c r="C176" s="4">
        <v>-16200</v>
      </c>
      <c r="D176" s="4">
        <v>-16200</v>
      </c>
      <c r="E176" s="4">
        <v>-16200</v>
      </c>
    </row>
    <row r="177" spans="1:5" x14ac:dyDescent="0.25">
      <c r="A177" s="29" t="s">
        <v>120</v>
      </c>
      <c r="B177" s="4">
        <v>-671</v>
      </c>
      <c r="C177" s="4">
        <v>0</v>
      </c>
      <c r="D177" s="4">
        <v>0</v>
      </c>
      <c r="E177" s="4">
        <v>0</v>
      </c>
    </row>
    <row r="178" spans="1:5" x14ac:dyDescent="0.25">
      <c r="A178" s="29" t="s">
        <v>121</v>
      </c>
      <c r="B178" s="4">
        <v>-7320</v>
      </c>
      <c r="C178" s="4">
        <v>0</v>
      </c>
      <c r="D178" s="4">
        <v>0</v>
      </c>
      <c r="E178" s="4">
        <v>0</v>
      </c>
    </row>
    <row r="179" spans="1:5" x14ac:dyDescent="0.25">
      <c r="A179" s="29" t="s">
        <v>122</v>
      </c>
      <c r="B179" s="4">
        <v>-11346</v>
      </c>
      <c r="C179" s="4">
        <v>0</v>
      </c>
      <c r="D179" s="4">
        <v>0</v>
      </c>
      <c r="E179" s="4">
        <v>0</v>
      </c>
    </row>
    <row r="180" spans="1:5" x14ac:dyDescent="0.25">
      <c r="A180" s="29" t="s">
        <v>123</v>
      </c>
      <c r="B180" s="4">
        <v>-610</v>
      </c>
      <c r="C180" s="4">
        <v>0</v>
      </c>
      <c r="D180" s="4">
        <v>0</v>
      </c>
      <c r="E180" s="4">
        <v>0</v>
      </c>
    </row>
    <row r="181" spans="1:5" x14ac:dyDescent="0.25">
      <c r="A181" s="3" t="s">
        <v>617</v>
      </c>
      <c r="B181" s="4">
        <v>-119100</v>
      </c>
      <c r="C181" s="4">
        <v>-127000</v>
      </c>
      <c r="D181" s="4">
        <v>-127000</v>
      </c>
      <c r="E181" s="4">
        <v>-127000</v>
      </c>
    </row>
    <row r="182" spans="1:5" x14ac:dyDescent="0.25">
      <c r="A182" s="29" t="s">
        <v>331</v>
      </c>
      <c r="B182" s="4">
        <v>-2000</v>
      </c>
      <c r="C182" s="4">
        <v>-2000</v>
      </c>
      <c r="D182" s="4">
        <v>-2000</v>
      </c>
      <c r="E182" s="4">
        <v>-2000</v>
      </c>
    </row>
    <row r="183" spans="1:5" x14ac:dyDescent="0.25">
      <c r="A183" s="29" t="s">
        <v>115</v>
      </c>
      <c r="B183" s="4">
        <v>-500</v>
      </c>
      <c r="C183" s="4">
        <v>-500</v>
      </c>
      <c r="D183" s="4">
        <v>-500</v>
      </c>
      <c r="E183" s="4">
        <v>-500</v>
      </c>
    </row>
    <row r="184" spans="1:5" x14ac:dyDescent="0.25">
      <c r="A184" s="29" t="s">
        <v>116</v>
      </c>
      <c r="B184" s="4">
        <v>-1000</v>
      </c>
      <c r="C184" s="4">
        <v>-1000</v>
      </c>
      <c r="D184" s="4">
        <v>-1000</v>
      </c>
      <c r="E184" s="4">
        <v>-1000</v>
      </c>
    </row>
    <row r="185" spans="1:5" x14ac:dyDescent="0.25">
      <c r="A185" s="29" t="s">
        <v>124</v>
      </c>
      <c r="B185" s="4">
        <v>-1400</v>
      </c>
      <c r="C185" s="4">
        <v>-1400</v>
      </c>
      <c r="D185" s="4">
        <v>-1400</v>
      </c>
      <c r="E185" s="4">
        <v>-1400</v>
      </c>
    </row>
    <row r="186" spans="1:5" x14ac:dyDescent="0.25">
      <c r="A186" s="29" t="s">
        <v>125</v>
      </c>
      <c r="B186" s="4">
        <v>-1000</v>
      </c>
      <c r="C186" s="4">
        <v>-1000</v>
      </c>
      <c r="D186" s="4">
        <v>-1000</v>
      </c>
      <c r="E186" s="4">
        <v>-1000</v>
      </c>
    </row>
    <row r="187" spans="1:5" x14ac:dyDescent="0.25">
      <c r="A187" s="29" t="s">
        <v>126</v>
      </c>
      <c r="B187" s="4">
        <v>-12000</v>
      </c>
      <c r="C187" s="4">
        <v>-13200</v>
      </c>
      <c r="D187" s="4">
        <v>-13200</v>
      </c>
      <c r="E187" s="4">
        <v>-13200</v>
      </c>
    </row>
    <row r="188" spans="1:5" x14ac:dyDescent="0.25">
      <c r="A188" s="29" t="s">
        <v>127</v>
      </c>
      <c r="B188" s="4">
        <v>-26300</v>
      </c>
      <c r="C188" s="4">
        <v>-22000</v>
      </c>
      <c r="D188" s="4">
        <v>-22000</v>
      </c>
      <c r="E188" s="4">
        <v>-22000</v>
      </c>
    </row>
    <row r="189" spans="1:5" x14ac:dyDescent="0.25">
      <c r="A189" s="29" t="s">
        <v>128</v>
      </c>
      <c r="B189" s="4">
        <v>-8000</v>
      </c>
      <c r="C189" s="4">
        <v>-33500</v>
      </c>
      <c r="D189" s="4">
        <v>-33500</v>
      </c>
      <c r="E189" s="4">
        <v>-33500</v>
      </c>
    </row>
    <row r="190" spans="1:5" x14ac:dyDescent="0.25">
      <c r="A190" s="29" t="s">
        <v>129</v>
      </c>
      <c r="B190" s="4">
        <v>-30900</v>
      </c>
      <c r="C190" s="4">
        <v>-16400</v>
      </c>
      <c r="D190" s="4">
        <v>-16400</v>
      </c>
      <c r="E190" s="4">
        <v>-16400</v>
      </c>
    </row>
    <row r="191" spans="1:5" x14ac:dyDescent="0.25">
      <c r="A191" s="29" t="s">
        <v>130</v>
      </c>
      <c r="B191" s="4">
        <v>-2200</v>
      </c>
      <c r="C191" s="4">
        <v>-2200</v>
      </c>
      <c r="D191" s="4">
        <v>-2200</v>
      </c>
      <c r="E191" s="4">
        <v>-2200</v>
      </c>
    </row>
    <row r="192" spans="1:5" x14ac:dyDescent="0.25">
      <c r="A192" s="29" t="s">
        <v>131</v>
      </c>
      <c r="B192" s="4">
        <v>-3500</v>
      </c>
      <c r="C192" s="4">
        <v>-3500</v>
      </c>
      <c r="D192" s="4">
        <v>-3500</v>
      </c>
      <c r="E192" s="4">
        <v>-3500</v>
      </c>
    </row>
    <row r="193" spans="1:5" x14ac:dyDescent="0.25">
      <c r="A193" s="29" t="s">
        <v>132</v>
      </c>
      <c r="B193" s="4">
        <v>-2500</v>
      </c>
      <c r="C193" s="4">
        <v>-2500</v>
      </c>
      <c r="D193" s="4">
        <v>-2500</v>
      </c>
      <c r="E193" s="4">
        <v>-2500</v>
      </c>
    </row>
    <row r="194" spans="1:5" x14ac:dyDescent="0.25">
      <c r="A194" s="29" t="s">
        <v>133</v>
      </c>
      <c r="B194" s="4">
        <v>-2500</v>
      </c>
      <c r="C194" s="4">
        <v>-2500</v>
      </c>
      <c r="D194" s="4">
        <v>-2500</v>
      </c>
      <c r="E194" s="4">
        <v>-2500</v>
      </c>
    </row>
    <row r="195" spans="1:5" x14ac:dyDescent="0.25">
      <c r="A195" s="29" t="s">
        <v>134</v>
      </c>
      <c r="B195" s="4">
        <v>-3800</v>
      </c>
      <c r="C195" s="4">
        <v>-3800</v>
      </c>
      <c r="D195" s="4">
        <v>-3800</v>
      </c>
      <c r="E195" s="4">
        <v>-3800</v>
      </c>
    </row>
    <row r="196" spans="1:5" x14ac:dyDescent="0.25">
      <c r="A196" s="29" t="s">
        <v>135</v>
      </c>
      <c r="B196" s="4">
        <v>-1000</v>
      </c>
      <c r="C196" s="4">
        <v>-1000</v>
      </c>
      <c r="D196" s="4">
        <v>-1000</v>
      </c>
      <c r="E196" s="4">
        <v>-1000</v>
      </c>
    </row>
    <row r="197" spans="1:5" x14ac:dyDescent="0.25">
      <c r="A197" s="29" t="s">
        <v>136</v>
      </c>
      <c r="B197" s="4">
        <v>-20000</v>
      </c>
      <c r="C197" s="4">
        <v>-20000</v>
      </c>
      <c r="D197" s="4">
        <v>-20000</v>
      </c>
      <c r="E197" s="4">
        <v>-20000</v>
      </c>
    </row>
    <row r="198" spans="1:5" x14ac:dyDescent="0.25">
      <c r="A198" s="29" t="s">
        <v>359</v>
      </c>
      <c r="B198" s="4">
        <v>-500</v>
      </c>
      <c r="C198" s="4">
        <v>-500</v>
      </c>
      <c r="D198" s="4">
        <v>-500</v>
      </c>
      <c r="E198" s="4">
        <v>-500</v>
      </c>
    </row>
    <row r="199" spans="1:5" x14ac:dyDescent="0.25">
      <c r="A199" s="3" t="s">
        <v>598</v>
      </c>
      <c r="B199" s="4">
        <v>-51510</v>
      </c>
      <c r="C199" s="4">
        <v>-58800</v>
      </c>
      <c r="D199" s="4">
        <v>-58800</v>
      </c>
      <c r="E199" s="4">
        <v>-58800</v>
      </c>
    </row>
    <row r="200" spans="1:5" x14ac:dyDescent="0.25">
      <c r="A200" s="29" t="s">
        <v>462</v>
      </c>
      <c r="B200" s="4"/>
      <c r="C200" s="4">
        <v>-18000</v>
      </c>
      <c r="D200" s="4">
        <v>-18000</v>
      </c>
      <c r="E200" s="4">
        <v>-18000</v>
      </c>
    </row>
    <row r="201" spans="1:5" x14ac:dyDescent="0.25">
      <c r="A201" s="29" t="s">
        <v>142</v>
      </c>
      <c r="B201" s="4">
        <v>-200</v>
      </c>
      <c r="C201" s="4">
        <v>-200</v>
      </c>
      <c r="D201" s="4">
        <v>-200</v>
      </c>
      <c r="E201" s="4">
        <v>-200</v>
      </c>
    </row>
    <row r="202" spans="1:5" x14ac:dyDescent="0.25">
      <c r="A202" s="29" t="s">
        <v>143</v>
      </c>
      <c r="B202" s="4">
        <v>-700</v>
      </c>
      <c r="C202" s="4">
        <v>-700</v>
      </c>
      <c r="D202" s="4">
        <v>-700</v>
      </c>
      <c r="E202" s="4">
        <v>-700</v>
      </c>
    </row>
    <row r="203" spans="1:5" x14ac:dyDescent="0.25">
      <c r="A203" s="29" t="s">
        <v>144</v>
      </c>
      <c r="B203" s="4">
        <v>-5000</v>
      </c>
      <c r="C203" s="4">
        <v>-12000</v>
      </c>
      <c r="D203" s="4">
        <v>-12000</v>
      </c>
      <c r="E203" s="4">
        <v>-12000</v>
      </c>
    </row>
    <row r="204" spans="1:5" x14ac:dyDescent="0.25">
      <c r="A204" s="29" t="s">
        <v>145</v>
      </c>
      <c r="B204" s="4">
        <v>-3600</v>
      </c>
      <c r="C204" s="4">
        <v>-3600</v>
      </c>
      <c r="D204" s="4">
        <v>-3600</v>
      </c>
      <c r="E204" s="4">
        <v>-3600</v>
      </c>
    </row>
    <row r="205" spans="1:5" x14ac:dyDescent="0.25">
      <c r="A205" s="29" t="s">
        <v>146</v>
      </c>
      <c r="B205" s="4">
        <v>-200</v>
      </c>
      <c r="C205" s="4">
        <v>-200</v>
      </c>
      <c r="D205" s="4">
        <v>-200</v>
      </c>
      <c r="E205" s="4">
        <v>-200</v>
      </c>
    </row>
    <row r="206" spans="1:5" x14ac:dyDescent="0.25">
      <c r="A206" s="29" t="s">
        <v>147</v>
      </c>
      <c r="B206" s="4">
        <v>-200</v>
      </c>
      <c r="C206" s="4">
        <v>-200</v>
      </c>
      <c r="D206" s="4">
        <v>-200</v>
      </c>
      <c r="E206" s="4">
        <v>-200</v>
      </c>
    </row>
    <row r="207" spans="1:5" x14ac:dyDescent="0.25">
      <c r="A207" s="29" t="s">
        <v>148</v>
      </c>
      <c r="B207" s="4">
        <v>-1000</v>
      </c>
      <c r="C207" s="4">
        <v>-1000</v>
      </c>
      <c r="D207" s="4">
        <v>-1000</v>
      </c>
      <c r="E207" s="4">
        <v>-1000</v>
      </c>
    </row>
    <row r="208" spans="1:5" x14ac:dyDescent="0.25">
      <c r="A208" s="29" t="s">
        <v>149</v>
      </c>
      <c r="B208" s="4">
        <v>-200</v>
      </c>
      <c r="C208" s="4">
        <v>-200</v>
      </c>
      <c r="D208" s="4">
        <v>-200</v>
      </c>
      <c r="E208" s="4">
        <v>-200</v>
      </c>
    </row>
    <row r="209" spans="1:5" x14ac:dyDescent="0.25">
      <c r="A209" s="29" t="s">
        <v>150</v>
      </c>
      <c r="B209" s="4">
        <v>-200</v>
      </c>
      <c r="C209" s="4">
        <v>-200</v>
      </c>
      <c r="D209" s="4">
        <v>-200</v>
      </c>
      <c r="E209" s="4">
        <v>-200</v>
      </c>
    </row>
    <row r="210" spans="1:5" x14ac:dyDescent="0.25">
      <c r="A210" s="29" t="s">
        <v>151</v>
      </c>
      <c r="B210" s="4">
        <v>-200</v>
      </c>
      <c r="C210" s="4">
        <v>-200</v>
      </c>
      <c r="D210" s="4">
        <v>-200</v>
      </c>
      <c r="E210" s="4">
        <v>-200</v>
      </c>
    </row>
    <row r="211" spans="1:5" x14ac:dyDescent="0.25">
      <c r="A211" s="29" t="s">
        <v>152</v>
      </c>
      <c r="B211" s="4">
        <v>-2400</v>
      </c>
      <c r="C211" s="4">
        <v>-2400</v>
      </c>
      <c r="D211" s="4">
        <v>-2400</v>
      </c>
      <c r="E211" s="4">
        <v>-2400</v>
      </c>
    </row>
    <row r="212" spans="1:5" x14ac:dyDescent="0.25">
      <c r="A212" s="29" t="s">
        <v>153</v>
      </c>
      <c r="B212" s="4">
        <v>-300</v>
      </c>
      <c r="C212" s="4">
        <v>-300</v>
      </c>
      <c r="D212" s="4">
        <v>-300</v>
      </c>
      <c r="E212" s="4">
        <v>-300</v>
      </c>
    </row>
    <row r="213" spans="1:5" x14ac:dyDescent="0.25">
      <c r="A213" s="29" t="s">
        <v>154</v>
      </c>
      <c r="B213" s="4">
        <v>-200</v>
      </c>
      <c r="C213" s="4">
        <v>-200</v>
      </c>
      <c r="D213" s="4">
        <v>-200</v>
      </c>
      <c r="E213" s="4">
        <v>-200</v>
      </c>
    </row>
    <row r="214" spans="1:5" x14ac:dyDescent="0.25">
      <c r="A214" s="29" t="s">
        <v>155</v>
      </c>
      <c r="B214" s="4">
        <v>-100</v>
      </c>
      <c r="C214" s="4">
        <v>-100</v>
      </c>
      <c r="D214" s="4">
        <v>-100</v>
      </c>
      <c r="E214" s="4">
        <v>-100</v>
      </c>
    </row>
    <row r="215" spans="1:5" x14ac:dyDescent="0.25">
      <c r="A215" s="29" t="s">
        <v>156</v>
      </c>
      <c r="B215" s="4">
        <v>-9000</v>
      </c>
      <c r="C215" s="4">
        <v>-9000</v>
      </c>
      <c r="D215" s="4">
        <v>-9000</v>
      </c>
      <c r="E215" s="4">
        <v>-9000</v>
      </c>
    </row>
    <row r="216" spans="1:5" x14ac:dyDescent="0.25">
      <c r="A216" s="29" t="s">
        <v>232</v>
      </c>
      <c r="B216" s="4">
        <v>-1100</v>
      </c>
      <c r="C216" s="4">
        <v>-1100</v>
      </c>
      <c r="D216" s="4">
        <v>-1100</v>
      </c>
      <c r="E216" s="4">
        <v>-1100</v>
      </c>
    </row>
    <row r="217" spans="1:5" x14ac:dyDescent="0.25">
      <c r="A217" s="29" t="s">
        <v>157</v>
      </c>
      <c r="B217" s="4">
        <v>-5000</v>
      </c>
      <c r="C217" s="4">
        <v>0</v>
      </c>
      <c r="D217" s="4">
        <v>0</v>
      </c>
      <c r="E217" s="4">
        <v>0</v>
      </c>
    </row>
    <row r="218" spans="1:5" x14ac:dyDescent="0.25">
      <c r="A218" s="29" t="s">
        <v>507</v>
      </c>
      <c r="B218" s="4">
        <v>-13000</v>
      </c>
      <c r="C218" s="4">
        <v>-5000</v>
      </c>
      <c r="D218" s="4">
        <v>-5000</v>
      </c>
      <c r="E218" s="4">
        <v>-5000</v>
      </c>
    </row>
    <row r="219" spans="1:5" x14ac:dyDescent="0.25">
      <c r="A219" s="29" t="s">
        <v>454</v>
      </c>
      <c r="B219" s="4">
        <v>-3000</v>
      </c>
      <c r="C219" s="4">
        <v>0</v>
      </c>
      <c r="D219" s="4">
        <v>0</v>
      </c>
      <c r="E219" s="4">
        <v>0</v>
      </c>
    </row>
    <row r="220" spans="1:5" x14ac:dyDescent="0.25">
      <c r="A220" s="29" t="s">
        <v>455</v>
      </c>
      <c r="B220" s="4">
        <v>-1500</v>
      </c>
      <c r="C220" s="4">
        <v>0</v>
      </c>
      <c r="D220" s="4">
        <v>0</v>
      </c>
      <c r="E220" s="4">
        <v>0</v>
      </c>
    </row>
    <row r="221" spans="1:5" x14ac:dyDescent="0.25">
      <c r="A221" s="29" t="s">
        <v>238</v>
      </c>
      <c r="B221" s="4">
        <v>-200</v>
      </c>
      <c r="C221" s="4">
        <v>-400</v>
      </c>
      <c r="D221" s="4">
        <v>-400</v>
      </c>
      <c r="E221" s="4">
        <v>-400</v>
      </c>
    </row>
    <row r="222" spans="1:5" x14ac:dyDescent="0.25">
      <c r="A222" s="29" t="s">
        <v>456</v>
      </c>
      <c r="B222" s="4">
        <v>-1300</v>
      </c>
      <c r="C222" s="4">
        <v>-1300</v>
      </c>
      <c r="D222" s="4">
        <v>-1300</v>
      </c>
      <c r="E222" s="4">
        <v>-1300</v>
      </c>
    </row>
    <row r="223" spans="1:5" x14ac:dyDescent="0.25">
      <c r="A223" s="29" t="s">
        <v>241</v>
      </c>
      <c r="B223" s="4">
        <v>-2000</v>
      </c>
      <c r="C223" s="4">
        <v>-1500</v>
      </c>
      <c r="D223" s="4">
        <v>-1500</v>
      </c>
      <c r="E223" s="4">
        <v>-1500</v>
      </c>
    </row>
    <row r="224" spans="1:5" x14ac:dyDescent="0.25">
      <c r="A224" s="29" t="s">
        <v>159</v>
      </c>
      <c r="B224" s="4">
        <v>-910</v>
      </c>
      <c r="C224" s="4">
        <v>-1000</v>
      </c>
      <c r="D224" s="4">
        <v>-1000</v>
      </c>
      <c r="E224" s="4">
        <v>-1000</v>
      </c>
    </row>
    <row r="225" spans="1:5" x14ac:dyDescent="0.25">
      <c r="A225" s="3" t="s">
        <v>604</v>
      </c>
      <c r="B225" s="4">
        <v>-11800</v>
      </c>
      <c r="C225" s="4">
        <v>-11900</v>
      </c>
      <c r="D225" s="4">
        <v>-11900</v>
      </c>
      <c r="E225" s="4">
        <v>-17400</v>
      </c>
    </row>
    <row r="226" spans="1:5" x14ac:dyDescent="0.25">
      <c r="A226" s="29" t="s">
        <v>171</v>
      </c>
      <c r="B226" s="4">
        <v>0</v>
      </c>
      <c r="C226" s="4"/>
      <c r="D226" s="4"/>
      <c r="E226" s="4"/>
    </row>
    <row r="227" spans="1:5" x14ac:dyDescent="0.25">
      <c r="A227" s="29" t="s">
        <v>172</v>
      </c>
      <c r="B227" s="4">
        <v>-200</v>
      </c>
      <c r="C227" s="4">
        <v>-200</v>
      </c>
      <c r="D227" s="4">
        <v>-200</v>
      </c>
      <c r="E227" s="4">
        <v>-200</v>
      </c>
    </row>
    <row r="228" spans="1:5" x14ac:dyDescent="0.25">
      <c r="A228" s="29" t="s">
        <v>173</v>
      </c>
      <c r="B228" s="4">
        <v>-250</v>
      </c>
      <c r="C228" s="4">
        <v>-250</v>
      </c>
      <c r="D228" s="4">
        <v>-250</v>
      </c>
      <c r="E228" s="4">
        <v>-250</v>
      </c>
    </row>
    <row r="229" spans="1:5" x14ac:dyDescent="0.25">
      <c r="A229" s="29" t="s">
        <v>174</v>
      </c>
      <c r="B229" s="4">
        <v>0</v>
      </c>
      <c r="C229" s="4"/>
      <c r="D229" s="4"/>
      <c r="E229" s="4"/>
    </row>
    <row r="230" spans="1:5" x14ac:dyDescent="0.25">
      <c r="A230" s="29" t="s">
        <v>175</v>
      </c>
      <c r="B230" s="4">
        <v>-1300</v>
      </c>
      <c r="C230" s="4">
        <v>-1300</v>
      </c>
      <c r="D230" s="4">
        <v>-1300</v>
      </c>
      <c r="E230" s="4">
        <v>-1300</v>
      </c>
    </row>
    <row r="231" spans="1:5" x14ac:dyDescent="0.25">
      <c r="A231" s="29" t="s">
        <v>457</v>
      </c>
      <c r="B231" s="4">
        <v>-3000</v>
      </c>
      <c r="C231" s="4">
        <v>-3000</v>
      </c>
      <c r="D231" s="4">
        <v>-3000</v>
      </c>
      <c r="E231" s="4">
        <v>-3000</v>
      </c>
    </row>
    <row r="232" spans="1:5" x14ac:dyDescent="0.25">
      <c r="A232" s="29" t="s">
        <v>176</v>
      </c>
      <c r="B232" s="4">
        <v>-1400</v>
      </c>
      <c r="C232" s="4">
        <v>-1400</v>
      </c>
      <c r="D232" s="4">
        <v>-1400</v>
      </c>
      <c r="E232" s="4">
        <v>-1400</v>
      </c>
    </row>
    <row r="233" spans="1:5" x14ac:dyDescent="0.25">
      <c r="A233" s="29" t="s">
        <v>177</v>
      </c>
      <c r="B233" s="4">
        <v>-200</v>
      </c>
      <c r="C233" s="4">
        <v>-200</v>
      </c>
      <c r="D233" s="4">
        <v>-200</v>
      </c>
      <c r="E233" s="4">
        <v>-200</v>
      </c>
    </row>
    <row r="234" spans="1:5" x14ac:dyDescent="0.25">
      <c r="A234" s="29" t="s">
        <v>178</v>
      </c>
      <c r="B234" s="4">
        <v>-300</v>
      </c>
      <c r="C234" s="4">
        <v>-300</v>
      </c>
      <c r="D234" s="4">
        <v>-300</v>
      </c>
      <c r="E234" s="4">
        <v>-300</v>
      </c>
    </row>
    <row r="235" spans="1:5" x14ac:dyDescent="0.25">
      <c r="A235" s="29" t="s">
        <v>179</v>
      </c>
      <c r="B235" s="4">
        <v>-3500</v>
      </c>
      <c r="C235" s="4">
        <v>-3500</v>
      </c>
      <c r="D235" s="4">
        <v>-3500</v>
      </c>
      <c r="E235" s="4">
        <v>-9000</v>
      </c>
    </row>
    <row r="236" spans="1:5" x14ac:dyDescent="0.25">
      <c r="A236" s="29" t="s">
        <v>180</v>
      </c>
      <c r="B236" s="4">
        <v>-150</v>
      </c>
      <c r="C236" s="4">
        <v>-150</v>
      </c>
      <c r="D236" s="4">
        <v>-150</v>
      </c>
      <c r="E236" s="4">
        <v>-150</v>
      </c>
    </row>
    <row r="237" spans="1:5" x14ac:dyDescent="0.25">
      <c r="A237" s="29" t="s">
        <v>181</v>
      </c>
      <c r="B237" s="4">
        <v>-200</v>
      </c>
      <c r="C237" s="4">
        <v>-200</v>
      </c>
      <c r="D237" s="4">
        <v>-200</v>
      </c>
      <c r="E237" s="4">
        <v>-200</v>
      </c>
    </row>
    <row r="238" spans="1:5" x14ac:dyDescent="0.25">
      <c r="A238" s="29" t="s">
        <v>182</v>
      </c>
      <c r="B238" s="4">
        <v>-300</v>
      </c>
      <c r="C238" s="4">
        <v>-200</v>
      </c>
      <c r="D238" s="4">
        <v>-200</v>
      </c>
      <c r="E238" s="4">
        <v>-200</v>
      </c>
    </row>
    <row r="239" spans="1:5" x14ac:dyDescent="0.25">
      <c r="A239" s="29" t="s">
        <v>183</v>
      </c>
      <c r="B239" s="4">
        <v>-200</v>
      </c>
      <c r="C239" s="4">
        <v>-200</v>
      </c>
      <c r="D239" s="4">
        <v>-200</v>
      </c>
      <c r="E239" s="4">
        <v>-200</v>
      </c>
    </row>
    <row r="240" spans="1:5" x14ac:dyDescent="0.25">
      <c r="A240" s="29" t="s">
        <v>184</v>
      </c>
      <c r="B240" s="4">
        <v>-800</v>
      </c>
      <c r="C240" s="4">
        <v>-1000</v>
      </c>
      <c r="D240" s="4">
        <v>-1000</v>
      </c>
      <c r="E240" s="4">
        <v>-1000</v>
      </c>
    </row>
    <row r="241" spans="1:5" x14ac:dyDescent="0.25">
      <c r="A241" s="2" t="s">
        <v>445</v>
      </c>
      <c r="B241" s="4">
        <v>-2.69999999992433</v>
      </c>
      <c r="C241" s="4">
        <v>-233981.20049999998</v>
      </c>
      <c r="D241" s="4">
        <v>11.575270000263117</v>
      </c>
      <c r="E241" s="4">
        <v>2147.3758200001903</v>
      </c>
    </row>
    <row r="242" spans="1:5" x14ac:dyDescent="0.25">
      <c r="B242"/>
      <c r="C242"/>
      <c r="D242"/>
      <c r="E242"/>
    </row>
  </sheetData>
  <conditionalFormatting pivot="1" sqref="C4:E241">
    <cfRule type="cellIs" dxfId="193" priority="2" operator="greaterThan">
      <formula>B4</formula>
    </cfRule>
  </conditionalFormatting>
  <conditionalFormatting pivot="1" sqref="C4:E241">
    <cfRule type="cellIs" dxfId="192" priority="1" operator="lessThan">
      <formula>B4</formula>
    </cfRule>
  </conditionalFormatting>
  <pageMargins left="0.5" right="0.5" top="0.5" bottom="0.5" header="0" footer="0"/>
  <pageSetup scale="46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CFF1-9432-44FF-8DF0-373D1D561B14}">
  <dimension ref="A1:E263"/>
  <sheetViews>
    <sheetView workbookViewId="0">
      <selection activeCell="B5" sqref="B5"/>
    </sheetView>
  </sheetViews>
  <sheetFormatPr defaultRowHeight="15" x14ac:dyDescent="0.25"/>
  <cols>
    <col min="1" max="1" width="69.85546875" bestFit="1" customWidth="1"/>
    <col min="2" max="2" width="17.7109375" bestFit="1" customWidth="1"/>
    <col min="3" max="3" width="29.7109375" bestFit="1" customWidth="1"/>
    <col min="4" max="4" width="40.140625" bestFit="1" customWidth="1"/>
    <col min="5" max="5" width="41.85546875" bestFit="1" customWidth="1"/>
  </cols>
  <sheetData>
    <row r="1" spans="1:5" ht="18.75" x14ac:dyDescent="0.25">
      <c r="A1" s="24" t="s">
        <v>518</v>
      </c>
    </row>
    <row r="2" spans="1:5" x14ac:dyDescent="0.25">
      <c r="A2" s="35" t="s">
        <v>519</v>
      </c>
    </row>
    <row r="3" spans="1:5" x14ac:dyDescent="0.25">
      <c r="A3" s="1" t="s">
        <v>447</v>
      </c>
      <c r="B3" s="31" t="s">
        <v>444</v>
      </c>
      <c r="C3" s="32"/>
      <c r="D3" s="32"/>
      <c r="E3" s="32"/>
    </row>
    <row r="4" spans="1:5" x14ac:dyDescent="0.25">
      <c r="A4" s="1" t="s">
        <v>446</v>
      </c>
      <c r="B4" s="32" t="s">
        <v>448</v>
      </c>
      <c r="C4" s="32" t="s">
        <v>514</v>
      </c>
      <c r="D4" s="32" t="s">
        <v>619</v>
      </c>
      <c r="E4" s="32" t="s">
        <v>620</v>
      </c>
    </row>
    <row r="5" spans="1:5" x14ac:dyDescent="0.25">
      <c r="A5" s="2" t="s">
        <v>466</v>
      </c>
      <c r="B5" s="32">
        <v>-148513.29999999999</v>
      </c>
      <c r="C5" s="32">
        <v>-191435.48000000004</v>
      </c>
      <c r="D5" s="32">
        <v>-30586.994777499989</v>
      </c>
      <c r="E5" s="32">
        <v>-36086.994777499989</v>
      </c>
    </row>
    <row r="6" spans="1:5" x14ac:dyDescent="0.25">
      <c r="A6" s="3" t="s">
        <v>506</v>
      </c>
      <c r="B6" s="32">
        <v>-218620</v>
      </c>
      <c r="C6" s="32">
        <v>-224100</v>
      </c>
      <c r="D6" s="32">
        <v>-135600</v>
      </c>
      <c r="E6" s="32">
        <v>-141100</v>
      </c>
    </row>
    <row r="7" spans="1:5" x14ac:dyDescent="0.25">
      <c r="A7" s="29" t="s">
        <v>26</v>
      </c>
      <c r="B7" s="32">
        <v>-218620</v>
      </c>
      <c r="C7" s="32">
        <v>-224100</v>
      </c>
      <c r="D7" s="32">
        <v>-135600</v>
      </c>
      <c r="E7" s="32">
        <v>-141100</v>
      </c>
    </row>
    <row r="8" spans="1:5" x14ac:dyDescent="0.25">
      <c r="A8" s="36" t="s">
        <v>441</v>
      </c>
      <c r="B8" s="32">
        <v>-3500</v>
      </c>
      <c r="C8" s="32">
        <v>-3500</v>
      </c>
      <c r="D8" s="32">
        <v>-3500</v>
      </c>
      <c r="E8" s="32">
        <v>-9000</v>
      </c>
    </row>
    <row r="9" spans="1:5" x14ac:dyDescent="0.25">
      <c r="A9" s="37" t="s">
        <v>179</v>
      </c>
      <c r="B9" s="32">
        <v>-3500</v>
      </c>
      <c r="C9" s="32">
        <v>-3500</v>
      </c>
      <c r="D9" s="32">
        <v>-3500</v>
      </c>
      <c r="E9" s="32">
        <v>-9000</v>
      </c>
    </row>
    <row r="10" spans="1:5" x14ac:dyDescent="0.25">
      <c r="A10" s="36" t="s">
        <v>436</v>
      </c>
      <c r="B10" s="32">
        <v>-148200</v>
      </c>
      <c r="C10" s="32">
        <v>-159500</v>
      </c>
      <c r="D10" s="32">
        <v>-111000</v>
      </c>
      <c r="E10" s="32">
        <v>-111000</v>
      </c>
    </row>
    <row r="11" spans="1:5" x14ac:dyDescent="0.25">
      <c r="A11" s="37" t="s">
        <v>93</v>
      </c>
      <c r="B11" s="32">
        <v>-10000</v>
      </c>
      <c r="C11" s="32">
        <v>-5000</v>
      </c>
      <c r="D11" s="32">
        <v>0</v>
      </c>
      <c r="E11" s="32">
        <v>0</v>
      </c>
    </row>
    <row r="12" spans="1:5" x14ac:dyDescent="0.25">
      <c r="A12" s="37" t="s">
        <v>94</v>
      </c>
      <c r="B12" s="32">
        <v>-14400</v>
      </c>
      <c r="C12" s="32">
        <v>-8000</v>
      </c>
      <c r="D12" s="32">
        <v>-8000</v>
      </c>
      <c r="E12" s="32">
        <v>-8000</v>
      </c>
    </row>
    <row r="13" spans="1:5" x14ac:dyDescent="0.25">
      <c r="A13" s="37" t="s">
        <v>95</v>
      </c>
      <c r="B13" s="32">
        <v>-44800</v>
      </c>
      <c r="C13" s="32">
        <v>-60000</v>
      </c>
      <c r="D13" s="32">
        <v>-16500</v>
      </c>
      <c r="E13" s="32">
        <v>-16500</v>
      </c>
    </row>
    <row r="14" spans="1:5" x14ac:dyDescent="0.25">
      <c r="A14" s="37" t="s">
        <v>96</v>
      </c>
      <c r="B14" s="32">
        <v>-20000</v>
      </c>
      <c r="C14" s="32">
        <v>-28000</v>
      </c>
      <c r="D14" s="32">
        <v>-28000</v>
      </c>
      <c r="E14" s="32">
        <v>-28000</v>
      </c>
    </row>
    <row r="15" spans="1:5" x14ac:dyDescent="0.25">
      <c r="A15" s="37" t="s">
        <v>99</v>
      </c>
      <c r="B15" s="32">
        <v>-7200</v>
      </c>
      <c r="C15" s="32">
        <v>-6000</v>
      </c>
      <c r="D15" s="32">
        <v>-6000</v>
      </c>
      <c r="E15" s="32">
        <v>-6000</v>
      </c>
    </row>
    <row r="16" spans="1:5" x14ac:dyDescent="0.25">
      <c r="A16" s="37" t="s">
        <v>100</v>
      </c>
      <c r="B16" s="32">
        <v>-7200</v>
      </c>
      <c r="C16" s="32">
        <v>-7500</v>
      </c>
      <c r="D16" s="32">
        <v>-7500</v>
      </c>
      <c r="E16" s="32">
        <v>-7500</v>
      </c>
    </row>
    <row r="17" spans="1:5" x14ac:dyDescent="0.25">
      <c r="A17" s="37" t="s">
        <v>101</v>
      </c>
      <c r="B17" s="32">
        <v>-10000</v>
      </c>
      <c r="C17" s="32">
        <v>-10000</v>
      </c>
      <c r="D17" s="32">
        <v>-10000</v>
      </c>
      <c r="E17" s="32">
        <v>-10000</v>
      </c>
    </row>
    <row r="18" spans="1:5" x14ac:dyDescent="0.25">
      <c r="A18" s="37" t="s">
        <v>102</v>
      </c>
      <c r="B18" s="32">
        <v>-34600</v>
      </c>
      <c r="C18" s="32">
        <v>-35000</v>
      </c>
      <c r="D18" s="32">
        <v>-35000</v>
      </c>
      <c r="E18" s="32">
        <v>-35000</v>
      </c>
    </row>
    <row r="19" spans="1:5" x14ac:dyDescent="0.25">
      <c r="A19" s="36" t="s">
        <v>433</v>
      </c>
      <c r="B19" s="32">
        <v>-63720</v>
      </c>
      <c r="C19" s="32">
        <v>-58600</v>
      </c>
      <c r="D19" s="32">
        <v>-18600</v>
      </c>
      <c r="E19" s="32">
        <v>-18600</v>
      </c>
    </row>
    <row r="20" spans="1:5" x14ac:dyDescent="0.25">
      <c r="A20" s="37" t="s">
        <v>75</v>
      </c>
      <c r="B20" s="32">
        <v>-42120</v>
      </c>
      <c r="C20" s="32">
        <v>-40000</v>
      </c>
      <c r="D20" s="32">
        <v>0</v>
      </c>
      <c r="E20" s="32">
        <v>0</v>
      </c>
    </row>
    <row r="21" spans="1:5" x14ac:dyDescent="0.25">
      <c r="A21" s="37" t="s">
        <v>443</v>
      </c>
      <c r="B21" s="32"/>
      <c r="C21" s="32">
        <v>0</v>
      </c>
      <c r="D21" s="32">
        <v>0</v>
      </c>
      <c r="E21" s="32">
        <v>0</v>
      </c>
    </row>
    <row r="22" spans="1:5" x14ac:dyDescent="0.25">
      <c r="A22" s="37" t="s">
        <v>76</v>
      </c>
      <c r="B22" s="32">
        <v>-200</v>
      </c>
      <c r="C22" s="32">
        <v>-200</v>
      </c>
      <c r="D22" s="32">
        <v>-200</v>
      </c>
      <c r="E22" s="32">
        <v>-200</v>
      </c>
    </row>
    <row r="23" spans="1:5" x14ac:dyDescent="0.25">
      <c r="A23" s="37" t="s">
        <v>288</v>
      </c>
      <c r="B23" s="32"/>
      <c r="C23" s="32">
        <v>0</v>
      </c>
      <c r="D23" s="32">
        <v>0</v>
      </c>
      <c r="E23" s="32">
        <v>0</v>
      </c>
    </row>
    <row r="24" spans="1:5" x14ac:dyDescent="0.25">
      <c r="A24" s="37" t="s">
        <v>107</v>
      </c>
      <c r="B24" s="32">
        <v>-8000</v>
      </c>
      <c r="C24" s="32">
        <v>-10000</v>
      </c>
      <c r="D24" s="32">
        <v>-10000</v>
      </c>
      <c r="E24" s="32">
        <v>-10000</v>
      </c>
    </row>
    <row r="25" spans="1:5" x14ac:dyDescent="0.25">
      <c r="A25" s="37" t="s">
        <v>108</v>
      </c>
      <c r="B25" s="32">
        <v>-200</v>
      </c>
      <c r="C25" s="32">
        <v>-200</v>
      </c>
      <c r="D25" s="32">
        <v>-200</v>
      </c>
      <c r="E25" s="32">
        <v>-200</v>
      </c>
    </row>
    <row r="26" spans="1:5" x14ac:dyDescent="0.25">
      <c r="A26" s="37" t="s">
        <v>292</v>
      </c>
      <c r="B26" s="32">
        <v>-1000</v>
      </c>
      <c r="C26" s="32">
        <v>-1500</v>
      </c>
      <c r="D26" s="32">
        <v>-1500</v>
      </c>
      <c r="E26" s="32">
        <v>-1500</v>
      </c>
    </row>
    <row r="27" spans="1:5" x14ac:dyDescent="0.25">
      <c r="A27" s="37" t="s">
        <v>453</v>
      </c>
      <c r="B27" s="32">
        <v>-500</v>
      </c>
      <c r="C27" s="32">
        <v>-700</v>
      </c>
      <c r="D27" s="32">
        <v>-700</v>
      </c>
      <c r="E27" s="32">
        <v>-700</v>
      </c>
    </row>
    <row r="28" spans="1:5" x14ac:dyDescent="0.25">
      <c r="A28" s="37" t="s">
        <v>109</v>
      </c>
      <c r="B28" s="32">
        <v>-11600</v>
      </c>
      <c r="C28" s="32">
        <v>-6000</v>
      </c>
      <c r="D28" s="32">
        <v>-6000</v>
      </c>
      <c r="E28" s="32">
        <v>-6000</v>
      </c>
    </row>
    <row r="29" spans="1:5" x14ac:dyDescent="0.25">
      <c r="A29" s="37" t="s">
        <v>110</v>
      </c>
      <c r="B29" s="32">
        <v>-100</v>
      </c>
      <c r="C29" s="32">
        <v>0</v>
      </c>
      <c r="D29" s="32">
        <v>0</v>
      </c>
      <c r="E29" s="32">
        <v>0</v>
      </c>
    </row>
    <row r="30" spans="1:5" x14ac:dyDescent="0.25">
      <c r="A30" s="37" t="s">
        <v>636</v>
      </c>
      <c r="B30" s="32"/>
      <c r="C30" s="32">
        <v>0</v>
      </c>
      <c r="D30" s="32">
        <v>0</v>
      </c>
      <c r="E30" s="32">
        <v>0</v>
      </c>
    </row>
    <row r="31" spans="1:5" x14ac:dyDescent="0.25">
      <c r="A31" s="36" t="s">
        <v>434</v>
      </c>
      <c r="B31" s="32">
        <v>-3200</v>
      </c>
      <c r="C31" s="32">
        <v>-2500</v>
      </c>
      <c r="D31" s="32">
        <v>-2500</v>
      </c>
      <c r="E31" s="32">
        <v>-2500</v>
      </c>
    </row>
    <row r="32" spans="1:5" x14ac:dyDescent="0.25">
      <c r="A32" s="37" t="s">
        <v>77</v>
      </c>
      <c r="B32" s="32">
        <v>-1500</v>
      </c>
      <c r="C32" s="32">
        <v>-500</v>
      </c>
      <c r="D32" s="32">
        <v>-500</v>
      </c>
      <c r="E32" s="32">
        <v>-500</v>
      </c>
    </row>
    <row r="33" spans="1:5" x14ac:dyDescent="0.25">
      <c r="A33" s="37" t="s">
        <v>78</v>
      </c>
      <c r="B33" s="32">
        <v>-500</v>
      </c>
      <c r="C33" s="32">
        <v>-1000</v>
      </c>
      <c r="D33" s="32">
        <v>-1000</v>
      </c>
      <c r="E33" s="32">
        <v>-1000</v>
      </c>
    </row>
    <row r="34" spans="1:5" x14ac:dyDescent="0.25">
      <c r="A34" s="37" t="s">
        <v>79</v>
      </c>
      <c r="B34" s="32">
        <v>-500</v>
      </c>
      <c r="C34" s="32">
        <v>0</v>
      </c>
      <c r="D34" s="32">
        <v>0</v>
      </c>
      <c r="E34" s="32">
        <v>0</v>
      </c>
    </row>
    <row r="35" spans="1:5" x14ac:dyDescent="0.25">
      <c r="A35" s="37" t="s">
        <v>80</v>
      </c>
      <c r="B35" s="32">
        <v>-700</v>
      </c>
      <c r="C35" s="32">
        <v>-1000</v>
      </c>
      <c r="D35" s="32">
        <v>-1000</v>
      </c>
      <c r="E35" s="32">
        <v>-1000</v>
      </c>
    </row>
    <row r="36" spans="1:5" x14ac:dyDescent="0.25">
      <c r="A36" s="3" t="s">
        <v>505</v>
      </c>
      <c r="B36" s="32">
        <v>-137013.29999999999</v>
      </c>
      <c r="C36" s="32">
        <v>-140635.47999999998</v>
      </c>
      <c r="D36" s="32">
        <v>-140635.47999999998</v>
      </c>
      <c r="E36" s="32">
        <v>-140635.47999999998</v>
      </c>
    </row>
    <row r="37" spans="1:5" x14ac:dyDescent="0.25">
      <c r="A37" s="29" t="s">
        <v>26</v>
      </c>
      <c r="B37" s="32">
        <v>-137013.29999999999</v>
      </c>
      <c r="C37" s="32">
        <v>-140635.47999999998</v>
      </c>
      <c r="D37" s="32">
        <v>-140635.47999999998</v>
      </c>
      <c r="E37" s="32">
        <v>-140635.47999999998</v>
      </c>
    </row>
    <row r="38" spans="1:5" x14ac:dyDescent="0.25">
      <c r="A38" s="36" t="s">
        <v>431</v>
      </c>
      <c r="B38" s="32">
        <v>-137013.29999999999</v>
      </c>
      <c r="C38" s="32">
        <v>-140635.47999999998</v>
      </c>
      <c r="D38" s="32">
        <v>-140635.47999999998</v>
      </c>
      <c r="E38" s="32">
        <v>-140635.47999999998</v>
      </c>
    </row>
    <row r="39" spans="1:5" x14ac:dyDescent="0.25">
      <c r="A39" s="37" t="s">
        <v>58</v>
      </c>
      <c r="B39" s="32">
        <v>-1650</v>
      </c>
      <c r="C39" s="32">
        <v>-1560</v>
      </c>
      <c r="D39" s="32">
        <v>-1560</v>
      </c>
      <c r="E39" s="32">
        <v>-1560</v>
      </c>
    </row>
    <row r="40" spans="1:5" x14ac:dyDescent="0.25">
      <c r="A40" s="37" t="s">
        <v>59</v>
      </c>
      <c r="B40" s="32">
        <v>-51752.81</v>
      </c>
      <c r="C40" s="32">
        <v>-53667.66</v>
      </c>
      <c r="D40" s="32">
        <v>-53667.66</v>
      </c>
      <c r="E40" s="32">
        <v>-53667.66</v>
      </c>
    </row>
    <row r="41" spans="1:5" x14ac:dyDescent="0.25">
      <c r="A41" s="37" t="s">
        <v>60</v>
      </c>
      <c r="B41" s="32">
        <v>-24362.639999999999</v>
      </c>
      <c r="C41" s="32">
        <v>-26446.44</v>
      </c>
      <c r="D41" s="32">
        <v>-26446.44</v>
      </c>
      <c r="E41" s="32">
        <v>-26446.44</v>
      </c>
    </row>
    <row r="42" spans="1:5" x14ac:dyDescent="0.25">
      <c r="A42" s="37" t="s">
        <v>61</v>
      </c>
      <c r="B42" s="32">
        <v>-10146.24</v>
      </c>
      <c r="C42" s="32">
        <v>-9754.43</v>
      </c>
      <c r="D42" s="32">
        <v>-9754.43</v>
      </c>
      <c r="E42" s="32">
        <v>-9754.43</v>
      </c>
    </row>
    <row r="43" spans="1:5" x14ac:dyDescent="0.25">
      <c r="A43" s="37" t="s">
        <v>62</v>
      </c>
      <c r="B43" s="32">
        <v>-6541.72</v>
      </c>
      <c r="C43" s="32">
        <v>-5497.95</v>
      </c>
      <c r="D43" s="32">
        <v>-5497.95</v>
      </c>
      <c r="E43" s="32">
        <v>-5497.95</v>
      </c>
    </row>
    <row r="44" spans="1:5" x14ac:dyDescent="0.25">
      <c r="A44" s="37" t="s">
        <v>63</v>
      </c>
      <c r="B44" s="32">
        <v>-3800</v>
      </c>
      <c r="C44" s="32">
        <v>-3800</v>
      </c>
      <c r="D44" s="32">
        <v>-3800</v>
      </c>
      <c r="E44" s="32">
        <v>-3800</v>
      </c>
    </row>
    <row r="45" spans="1:5" x14ac:dyDescent="0.25">
      <c r="A45" s="37" t="s">
        <v>64</v>
      </c>
      <c r="B45" s="32">
        <v>-33759.89</v>
      </c>
      <c r="C45" s="32">
        <v>-35009</v>
      </c>
      <c r="D45" s="32">
        <v>-35009</v>
      </c>
      <c r="E45" s="32">
        <v>-35009</v>
      </c>
    </row>
    <row r="46" spans="1:5" x14ac:dyDescent="0.25">
      <c r="A46" s="37" t="s">
        <v>65</v>
      </c>
      <c r="B46" s="32">
        <v>-3500</v>
      </c>
      <c r="C46" s="32">
        <v>-3500</v>
      </c>
      <c r="D46" s="32">
        <v>-3500</v>
      </c>
      <c r="E46" s="32">
        <v>-3500</v>
      </c>
    </row>
    <row r="47" spans="1:5" x14ac:dyDescent="0.25">
      <c r="A47" s="37" t="s">
        <v>53</v>
      </c>
      <c r="B47" s="32">
        <v>-500</v>
      </c>
      <c r="C47" s="32">
        <v>-300</v>
      </c>
      <c r="D47" s="32">
        <v>-300</v>
      </c>
      <c r="E47" s="32">
        <v>-300</v>
      </c>
    </row>
    <row r="48" spans="1:5" x14ac:dyDescent="0.25">
      <c r="A48" s="37" t="s">
        <v>54</v>
      </c>
      <c r="B48" s="32">
        <v>-200</v>
      </c>
      <c r="C48" s="32">
        <v>-200</v>
      </c>
      <c r="D48" s="32">
        <v>-200</v>
      </c>
      <c r="E48" s="32">
        <v>-200</v>
      </c>
    </row>
    <row r="49" spans="1:5" x14ac:dyDescent="0.25">
      <c r="A49" s="37" t="s">
        <v>55</v>
      </c>
      <c r="B49" s="32">
        <v>-300</v>
      </c>
      <c r="C49" s="32">
        <v>-500</v>
      </c>
      <c r="D49" s="32">
        <v>-500</v>
      </c>
      <c r="E49" s="32">
        <v>-500</v>
      </c>
    </row>
    <row r="50" spans="1:5" x14ac:dyDescent="0.25">
      <c r="A50" s="37" t="s">
        <v>56</v>
      </c>
      <c r="B50" s="32">
        <v>-200</v>
      </c>
      <c r="C50" s="32">
        <v>-100</v>
      </c>
      <c r="D50" s="32">
        <v>-100</v>
      </c>
      <c r="E50" s="32">
        <v>-100</v>
      </c>
    </row>
    <row r="51" spans="1:5" x14ac:dyDescent="0.25">
      <c r="A51" s="37" t="s">
        <v>57</v>
      </c>
      <c r="B51" s="32">
        <v>-300</v>
      </c>
      <c r="C51" s="32">
        <v>-300</v>
      </c>
      <c r="D51" s="32">
        <v>-300</v>
      </c>
      <c r="E51" s="32">
        <v>-300</v>
      </c>
    </row>
    <row r="52" spans="1:5" x14ac:dyDescent="0.25">
      <c r="A52" s="3" t="s">
        <v>615</v>
      </c>
      <c r="B52" s="32">
        <v>207120</v>
      </c>
      <c r="C52" s="32">
        <v>173300</v>
      </c>
      <c r="D52" s="32">
        <v>245648.48522249999</v>
      </c>
      <c r="E52" s="32">
        <v>245648.48522249999</v>
      </c>
    </row>
    <row r="53" spans="1:5" x14ac:dyDescent="0.25">
      <c r="A53" s="29" t="s">
        <v>5</v>
      </c>
      <c r="B53" s="32">
        <v>207120</v>
      </c>
      <c r="C53" s="32">
        <v>173300</v>
      </c>
      <c r="D53" s="32">
        <v>245648.48522249999</v>
      </c>
      <c r="E53" s="32">
        <v>245648.48522249999</v>
      </c>
    </row>
    <row r="54" spans="1:5" x14ac:dyDescent="0.25">
      <c r="A54" s="36" t="s">
        <v>413</v>
      </c>
      <c r="B54" s="32">
        <v>10000</v>
      </c>
      <c r="C54" s="32">
        <v>10000</v>
      </c>
      <c r="D54" s="32">
        <v>10000</v>
      </c>
      <c r="E54" s="32">
        <v>10000</v>
      </c>
    </row>
    <row r="55" spans="1:5" x14ac:dyDescent="0.25">
      <c r="A55" s="37" t="s">
        <v>193</v>
      </c>
      <c r="B55" s="32">
        <v>2500</v>
      </c>
      <c r="C55" s="32">
        <v>3000</v>
      </c>
      <c r="D55" s="32">
        <v>3000</v>
      </c>
      <c r="E55" s="32">
        <v>3000</v>
      </c>
    </row>
    <row r="56" spans="1:5" x14ac:dyDescent="0.25">
      <c r="A56" s="37" t="s">
        <v>415</v>
      </c>
      <c r="B56" s="32">
        <v>2500</v>
      </c>
      <c r="C56" s="32">
        <v>3000</v>
      </c>
      <c r="D56" s="32">
        <v>3000</v>
      </c>
      <c r="E56" s="32">
        <v>3000</v>
      </c>
    </row>
    <row r="57" spans="1:5" x14ac:dyDescent="0.25">
      <c r="A57" s="37" t="s">
        <v>196</v>
      </c>
      <c r="B57" s="32">
        <v>2500</v>
      </c>
      <c r="C57" s="32">
        <v>3000</v>
      </c>
      <c r="D57" s="32">
        <v>3000</v>
      </c>
      <c r="E57" s="32">
        <v>3000</v>
      </c>
    </row>
    <row r="58" spans="1:5" x14ac:dyDescent="0.25">
      <c r="A58" s="37" t="s">
        <v>198</v>
      </c>
      <c r="B58" s="32">
        <v>2500</v>
      </c>
      <c r="C58" s="32">
        <v>1000</v>
      </c>
      <c r="D58" s="32">
        <v>1000</v>
      </c>
      <c r="E58" s="32">
        <v>1000</v>
      </c>
    </row>
    <row r="59" spans="1:5" x14ac:dyDescent="0.25">
      <c r="A59" s="36" t="s">
        <v>422</v>
      </c>
      <c r="B59" s="32">
        <v>34600</v>
      </c>
      <c r="C59" s="32">
        <v>35000</v>
      </c>
      <c r="D59" s="32">
        <v>38881.331472500002</v>
      </c>
      <c r="E59" s="32">
        <v>38881.331472500002</v>
      </c>
    </row>
    <row r="60" spans="1:5" x14ac:dyDescent="0.25">
      <c r="A60" s="37" t="s">
        <v>20</v>
      </c>
      <c r="B60" s="32">
        <v>34600</v>
      </c>
      <c r="C60" s="32">
        <v>35000</v>
      </c>
      <c r="D60" s="32">
        <v>38881.331472500002</v>
      </c>
      <c r="E60" s="32">
        <v>38881.331472500002</v>
      </c>
    </row>
    <row r="61" spans="1:5" x14ac:dyDescent="0.25">
      <c r="A61" s="36" t="s">
        <v>419</v>
      </c>
      <c r="B61" s="32">
        <v>162520</v>
      </c>
      <c r="C61" s="32">
        <v>128300</v>
      </c>
      <c r="D61" s="32">
        <v>196767.15375</v>
      </c>
      <c r="E61" s="32">
        <v>196767.15375</v>
      </c>
    </row>
    <row r="62" spans="1:5" x14ac:dyDescent="0.25">
      <c r="A62" s="37" t="s">
        <v>15</v>
      </c>
      <c r="B62" s="32">
        <v>62520</v>
      </c>
      <c r="C62" s="32">
        <v>28300</v>
      </c>
      <c r="D62" s="32">
        <v>96767.153749999998</v>
      </c>
      <c r="E62" s="32">
        <v>96767.153749999998</v>
      </c>
    </row>
    <row r="63" spans="1:5" x14ac:dyDescent="0.25">
      <c r="A63" s="37" t="s">
        <v>16</v>
      </c>
      <c r="B63" s="32">
        <v>100000</v>
      </c>
      <c r="C63" s="32">
        <v>100000</v>
      </c>
      <c r="D63" s="32">
        <v>100000</v>
      </c>
      <c r="E63" s="32">
        <v>100000</v>
      </c>
    </row>
    <row r="64" spans="1:5" x14ac:dyDescent="0.25">
      <c r="A64" s="2" t="s">
        <v>502</v>
      </c>
      <c r="B64" s="32">
        <v>199260.59999999995</v>
      </c>
      <c r="C64" s="32">
        <v>-8505.7204999999958</v>
      </c>
      <c r="D64" s="32">
        <v>50410.469450000033</v>
      </c>
      <c r="E64" s="32">
        <v>58046.270000000077</v>
      </c>
    </row>
    <row r="65" spans="1:5" x14ac:dyDescent="0.25">
      <c r="A65" s="3" t="s">
        <v>615</v>
      </c>
      <c r="B65" s="32">
        <v>199260.59999999995</v>
      </c>
      <c r="C65" s="32">
        <v>-8505.7204999999958</v>
      </c>
      <c r="D65" s="32">
        <v>50410.469450000033</v>
      </c>
      <c r="E65" s="32">
        <v>58046.270000000077</v>
      </c>
    </row>
    <row r="66" spans="1:5" x14ac:dyDescent="0.25">
      <c r="A66" s="29" t="s">
        <v>5</v>
      </c>
      <c r="B66" s="32">
        <v>1023332</v>
      </c>
      <c r="C66" s="32">
        <v>894011.89950000006</v>
      </c>
      <c r="D66" s="32">
        <v>912928.08945000009</v>
      </c>
      <c r="E66" s="32">
        <v>940844.00000000012</v>
      </c>
    </row>
    <row r="67" spans="1:5" x14ac:dyDescent="0.25">
      <c r="A67" s="36" t="s">
        <v>411</v>
      </c>
      <c r="B67" s="32">
        <v>14000</v>
      </c>
      <c r="C67" s="32">
        <v>14000</v>
      </c>
      <c r="D67" s="32">
        <v>14000</v>
      </c>
      <c r="E67" s="32">
        <v>14000</v>
      </c>
    </row>
    <row r="68" spans="1:5" x14ac:dyDescent="0.25">
      <c r="A68" s="37" t="s">
        <v>6</v>
      </c>
      <c r="B68" s="32">
        <v>14000</v>
      </c>
      <c r="C68" s="32">
        <v>14000</v>
      </c>
      <c r="D68" s="32">
        <v>14000</v>
      </c>
      <c r="E68" s="32">
        <v>14000</v>
      </c>
    </row>
    <row r="69" spans="1:5" x14ac:dyDescent="0.25">
      <c r="A69" s="36" t="s">
        <v>413</v>
      </c>
      <c r="B69" s="32">
        <v>393400</v>
      </c>
      <c r="C69" s="32">
        <v>427750.00000000012</v>
      </c>
      <c r="D69" s="32">
        <v>427750.00000000012</v>
      </c>
      <c r="E69" s="32">
        <v>436750.00000000012</v>
      </c>
    </row>
    <row r="70" spans="1:5" x14ac:dyDescent="0.25">
      <c r="A70" s="37" t="s">
        <v>7</v>
      </c>
      <c r="B70" s="32">
        <v>335500</v>
      </c>
      <c r="C70" s="32">
        <v>369050.00000000012</v>
      </c>
      <c r="D70" s="32">
        <v>369050.00000000012</v>
      </c>
      <c r="E70" s="32">
        <v>369050.00000000012</v>
      </c>
    </row>
    <row r="71" spans="1:5" x14ac:dyDescent="0.25">
      <c r="A71" s="37" t="s">
        <v>8</v>
      </c>
      <c r="B71" s="32">
        <v>10000</v>
      </c>
      <c r="C71" s="32">
        <v>8000</v>
      </c>
      <c r="D71" s="32">
        <v>8000</v>
      </c>
      <c r="E71" s="32">
        <v>8000</v>
      </c>
    </row>
    <row r="72" spans="1:5" x14ac:dyDescent="0.25">
      <c r="A72" s="37" t="s">
        <v>9</v>
      </c>
      <c r="B72" s="32">
        <v>7000</v>
      </c>
      <c r="C72" s="32">
        <v>10000</v>
      </c>
      <c r="D72" s="32">
        <v>10000</v>
      </c>
      <c r="E72" s="32">
        <v>10000</v>
      </c>
    </row>
    <row r="73" spans="1:5" x14ac:dyDescent="0.25">
      <c r="A73" s="37" t="s">
        <v>10</v>
      </c>
      <c r="B73" s="32">
        <v>32500</v>
      </c>
      <c r="C73" s="32">
        <v>32500</v>
      </c>
      <c r="D73" s="32">
        <v>32500</v>
      </c>
      <c r="E73" s="32">
        <v>32500</v>
      </c>
    </row>
    <row r="74" spans="1:5" x14ac:dyDescent="0.25">
      <c r="A74" s="37" t="s">
        <v>12</v>
      </c>
      <c r="B74" s="32">
        <v>8000</v>
      </c>
      <c r="C74" s="32">
        <v>8000</v>
      </c>
      <c r="D74" s="32">
        <v>8000</v>
      </c>
      <c r="E74" s="32">
        <v>8000</v>
      </c>
    </row>
    <row r="75" spans="1:5" x14ac:dyDescent="0.25">
      <c r="A75" s="37" t="s">
        <v>465</v>
      </c>
      <c r="B75" s="32">
        <v>200</v>
      </c>
      <c r="C75" s="32">
        <v>200</v>
      </c>
      <c r="D75" s="32">
        <v>200</v>
      </c>
      <c r="E75" s="32">
        <v>200</v>
      </c>
    </row>
    <row r="76" spans="1:5" x14ac:dyDescent="0.25">
      <c r="A76" s="37" t="s">
        <v>11</v>
      </c>
      <c r="B76" s="32">
        <v>200</v>
      </c>
      <c r="C76" s="32">
        <v>0</v>
      </c>
      <c r="D76" s="32">
        <v>0</v>
      </c>
      <c r="E76" s="32">
        <v>0</v>
      </c>
    </row>
    <row r="77" spans="1:5" x14ac:dyDescent="0.25">
      <c r="A77" s="37" t="s">
        <v>13</v>
      </c>
      <c r="B77" s="32">
        <v>0</v>
      </c>
      <c r="C77" s="32"/>
      <c r="D77" s="32"/>
      <c r="E77" s="32"/>
    </row>
    <row r="78" spans="1:5" x14ac:dyDescent="0.25">
      <c r="A78" s="37" t="s">
        <v>533</v>
      </c>
      <c r="B78" s="32"/>
      <c r="C78" s="32"/>
      <c r="D78" s="32"/>
      <c r="E78" s="32">
        <v>9000</v>
      </c>
    </row>
    <row r="79" spans="1:5" x14ac:dyDescent="0.25">
      <c r="A79" s="36" t="s">
        <v>422</v>
      </c>
      <c r="B79" s="32">
        <v>521122</v>
      </c>
      <c r="C79" s="32">
        <v>346161.8995</v>
      </c>
      <c r="D79" s="32">
        <v>365078.08944999997</v>
      </c>
      <c r="E79" s="32">
        <v>383994</v>
      </c>
    </row>
    <row r="80" spans="1:5" x14ac:dyDescent="0.25">
      <c r="A80" s="37" t="s">
        <v>460</v>
      </c>
      <c r="B80" s="32">
        <v>175700</v>
      </c>
      <c r="C80" s="32">
        <v>0</v>
      </c>
      <c r="D80" s="32">
        <v>0</v>
      </c>
      <c r="E80" s="32">
        <v>0</v>
      </c>
    </row>
    <row r="81" spans="1:5" x14ac:dyDescent="0.25">
      <c r="A81" s="37" t="s">
        <v>17</v>
      </c>
      <c r="B81" s="32">
        <v>188500</v>
      </c>
      <c r="C81" s="32">
        <v>189161.8995</v>
      </c>
      <c r="D81" s="32">
        <v>208078.08945</v>
      </c>
      <c r="E81" s="32">
        <v>226994</v>
      </c>
    </row>
    <row r="82" spans="1:5" x14ac:dyDescent="0.25">
      <c r="A82" s="37" t="s">
        <v>18</v>
      </c>
      <c r="B82" s="32">
        <v>140000</v>
      </c>
      <c r="C82" s="32">
        <v>140000</v>
      </c>
      <c r="D82" s="32">
        <v>140000</v>
      </c>
      <c r="E82" s="32">
        <v>140000</v>
      </c>
    </row>
    <row r="83" spans="1:5" x14ac:dyDescent="0.25">
      <c r="A83" s="37" t="s">
        <v>19</v>
      </c>
      <c r="B83" s="32">
        <v>16922</v>
      </c>
      <c r="C83" s="32">
        <v>17000</v>
      </c>
      <c r="D83" s="32">
        <v>17000</v>
      </c>
      <c r="E83" s="32">
        <v>17000</v>
      </c>
    </row>
    <row r="84" spans="1:5" x14ac:dyDescent="0.25">
      <c r="A84" s="36" t="s">
        <v>419</v>
      </c>
      <c r="B84" s="32">
        <v>66000</v>
      </c>
      <c r="C84" s="32">
        <v>68000</v>
      </c>
      <c r="D84" s="32">
        <v>68000</v>
      </c>
      <c r="E84" s="32">
        <v>68000</v>
      </c>
    </row>
    <row r="85" spans="1:5" x14ac:dyDescent="0.25">
      <c r="A85" s="37" t="s">
        <v>14</v>
      </c>
      <c r="B85" s="32">
        <v>66000</v>
      </c>
      <c r="C85" s="32">
        <v>68000</v>
      </c>
      <c r="D85" s="32">
        <v>68000</v>
      </c>
      <c r="E85" s="32">
        <v>68000</v>
      </c>
    </row>
    <row r="86" spans="1:5" x14ac:dyDescent="0.25">
      <c r="A86" s="36" t="s">
        <v>426</v>
      </c>
      <c r="B86" s="32">
        <v>28810</v>
      </c>
      <c r="C86" s="32">
        <v>38100</v>
      </c>
      <c r="D86" s="32">
        <v>38100</v>
      </c>
      <c r="E86" s="32">
        <v>38100</v>
      </c>
    </row>
    <row r="87" spans="1:5" x14ac:dyDescent="0.25">
      <c r="A87" s="37" t="s">
        <v>22</v>
      </c>
      <c r="B87" s="32">
        <v>10000</v>
      </c>
      <c r="C87" s="32">
        <v>10000</v>
      </c>
      <c r="D87" s="32">
        <v>10000</v>
      </c>
      <c r="E87" s="32">
        <v>10000</v>
      </c>
    </row>
    <row r="88" spans="1:5" x14ac:dyDescent="0.25">
      <c r="A88" s="37" t="s">
        <v>23</v>
      </c>
      <c r="B88" s="32">
        <v>3000</v>
      </c>
      <c r="C88" s="32">
        <v>3000</v>
      </c>
      <c r="D88" s="32">
        <v>3000</v>
      </c>
      <c r="E88" s="32">
        <v>3000</v>
      </c>
    </row>
    <row r="89" spans="1:5" x14ac:dyDescent="0.25">
      <c r="A89" s="37" t="s">
        <v>24</v>
      </c>
      <c r="B89" s="32">
        <v>13800</v>
      </c>
      <c r="C89" s="32">
        <v>18000</v>
      </c>
      <c r="D89" s="32">
        <v>18000</v>
      </c>
      <c r="E89" s="32">
        <v>18000</v>
      </c>
    </row>
    <row r="90" spans="1:5" x14ac:dyDescent="0.25">
      <c r="A90" s="37" t="s">
        <v>211</v>
      </c>
      <c r="B90" s="32">
        <v>1100</v>
      </c>
      <c r="C90" s="32">
        <v>1100</v>
      </c>
      <c r="D90" s="32">
        <v>1100</v>
      </c>
      <c r="E90" s="32">
        <v>1100</v>
      </c>
    </row>
    <row r="91" spans="1:5" x14ac:dyDescent="0.25">
      <c r="A91" s="37" t="s">
        <v>25</v>
      </c>
      <c r="B91" s="32">
        <v>910</v>
      </c>
      <c r="C91" s="32">
        <v>1000</v>
      </c>
      <c r="D91" s="32">
        <v>1000</v>
      </c>
      <c r="E91" s="32">
        <v>1000</v>
      </c>
    </row>
    <row r="92" spans="1:5" x14ac:dyDescent="0.25">
      <c r="A92" s="37" t="s">
        <v>214</v>
      </c>
      <c r="B92" s="32"/>
      <c r="C92" s="32">
        <v>5000</v>
      </c>
      <c r="D92" s="32">
        <v>5000</v>
      </c>
      <c r="E92" s="32">
        <v>5000</v>
      </c>
    </row>
    <row r="93" spans="1:5" x14ac:dyDescent="0.25">
      <c r="A93" s="29" t="s">
        <v>26</v>
      </c>
      <c r="B93" s="32">
        <v>-824071.4</v>
      </c>
      <c r="C93" s="32">
        <v>-902517.62</v>
      </c>
      <c r="D93" s="32">
        <v>-862517.62</v>
      </c>
      <c r="E93" s="32">
        <v>-882797.73</v>
      </c>
    </row>
    <row r="94" spans="1:5" x14ac:dyDescent="0.25">
      <c r="A94" s="36" t="s">
        <v>439</v>
      </c>
      <c r="B94" s="32">
        <v>-205090.5</v>
      </c>
      <c r="C94" s="32">
        <v>-217660.32</v>
      </c>
      <c r="D94" s="32">
        <v>-217660.32</v>
      </c>
      <c r="E94" s="32">
        <v>-217660.32</v>
      </c>
    </row>
    <row r="95" spans="1:5" x14ac:dyDescent="0.25">
      <c r="A95" s="37" t="s">
        <v>164</v>
      </c>
      <c r="B95" s="32">
        <v>-57500</v>
      </c>
      <c r="C95" s="32">
        <v>-59628</v>
      </c>
      <c r="D95" s="32">
        <v>-59628</v>
      </c>
      <c r="E95" s="32">
        <v>-59628</v>
      </c>
    </row>
    <row r="96" spans="1:5" x14ac:dyDescent="0.25">
      <c r="A96" s="37" t="s">
        <v>165</v>
      </c>
      <c r="B96" s="32">
        <v>-10000</v>
      </c>
      <c r="C96" s="32">
        <v>-10000</v>
      </c>
      <c r="D96" s="32">
        <v>-10000</v>
      </c>
      <c r="E96" s="32">
        <v>-10000</v>
      </c>
    </row>
    <row r="97" spans="1:5" x14ac:dyDescent="0.25">
      <c r="A97" s="37" t="s">
        <v>166</v>
      </c>
      <c r="B97" s="32">
        <v>-13300</v>
      </c>
      <c r="C97" s="32">
        <v>-13792.1</v>
      </c>
      <c r="D97" s="32">
        <v>-13792.1</v>
      </c>
      <c r="E97" s="32">
        <v>-13792.1</v>
      </c>
    </row>
    <row r="98" spans="1:5" x14ac:dyDescent="0.25">
      <c r="A98" s="37" t="s">
        <v>167</v>
      </c>
      <c r="B98" s="32">
        <v>-7267.5</v>
      </c>
      <c r="C98" s="32">
        <v>-7536</v>
      </c>
      <c r="D98" s="32">
        <v>-7536</v>
      </c>
      <c r="E98" s="32">
        <v>-7536</v>
      </c>
    </row>
    <row r="99" spans="1:5" x14ac:dyDescent="0.25">
      <c r="A99" s="37" t="s">
        <v>168</v>
      </c>
      <c r="B99" s="32">
        <v>-5000</v>
      </c>
      <c r="C99" s="32">
        <v>-5000</v>
      </c>
      <c r="D99" s="32">
        <v>-5000</v>
      </c>
      <c r="E99" s="32">
        <v>-5000</v>
      </c>
    </row>
    <row r="100" spans="1:5" x14ac:dyDescent="0.25">
      <c r="A100" s="37" t="s">
        <v>169</v>
      </c>
      <c r="B100" s="32">
        <v>-37500</v>
      </c>
      <c r="C100" s="32">
        <v>-38888</v>
      </c>
      <c r="D100" s="32">
        <v>-38888</v>
      </c>
      <c r="E100" s="32">
        <v>-38888</v>
      </c>
    </row>
    <row r="101" spans="1:5" x14ac:dyDescent="0.25">
      <c r="A101" s="37" t="s">
        <v>160</v>
      </c>
      <c r="B101" s="32">
        <v>-3786</v>
      </c>
      <c r="C101" s="32">
        <v>-3905</v>
      </c>
      <c r="D101" s="32">
        <v>-3905</v>
      </c>
      <c r="E101" s="32">
        <v>-3905</v>
      </c>
    </row>
    <row r="102" spans="1:5" x14ac:dyDescent="0.25">
      <c r="A102" s="37" t="s">
        <v>161</v>
      </c>
      <c r="B102" s="32">
        <v>-49502</v>
      </c>
      <c r="C102" s="32">
        <v>-51035</v>
      </c>
      <c r="D102" s="32">
        <v>-51035</v>
      </c>
      <c r="E102" s="32">
        <v>-51035</v>
      </c>
    </row>
    <row r="103" spans="1:5" x14ac:dyDescent="0.25">
      <c r="A103" s="37" t="s">
        <v>142</v>
      </c>
      <c r="B103" s="32">
        <v>-200</v>
      </c>
      <c r="C103" s="32">
        <v>-200</v>
      </c>
      <c r="D103" s="32">
        <v>-200</v>
      </c>
      <c r="E103" s="32">
        <v>-200</v>
      </c>
    </row>
    <row r="104" spans="1:5" x14ac:dyDescent="0.25">
      <c r="A104" s="37" t="s">
        <v>143</v>
      </c>
      <c r="B104" s="32">
        <v>-700</v>
      </c>
      <c r="C104" s="32">
        <v>-700</v>
      </c>
      <c r="D104" s="32">
        <v>-700</v>
      </c>
      <c r="E104" s="32">
        <v>-700</v>
      </c>
    </row>
    <row r="105" spans="1:5" x14ac:dyDescent="0.25">
      <c r="A105" s="37" t="s">
        <v>144</v>
      </c>
      <c r="B105" s="32">
        <v>-5000</v>
      </c>
      <c r="C105" s="32">
        <v>-12000</v>
      </c>
      <c r="D105" s="32">
        <v>-12000</v>
      </c>
      <c r="E105" s="32">
        <v>-12000</v>
      </c>
    </row>
    <row r="106" spans="1:5" x14ac:dyDescent="0.25">
      <c r="A106" s="37" t="s">
        <v>145</v>
      </c>
      <c r="B106" s="32">
        <v>-3600</v>
      </c>
      <c r="C106" s="32">
        <v>-3600</v>
      </c>
      <c r="D106" s="32">
        <v>-3600</v>
      </c>
      <c r="E106" s="32">
        <v>-3600</v>
      </c>
    </row>
    <row r="107" spans="1:5" x14ac:dyDescent="0.25">
      <c r="A107" s="37" t="s">
        <v>146</v>
      </c>
      <c r="B107" s="32">
        <v>-200</v>
      </c>
      <c r="C107" s="32">
        <v>-200</v>
      </c>
      <c r="D107" s="32">
        <v>-200</v>
      </c>
      <c r="E107" s="32">
        <v>-200</v>
      </c>
    </row>
    <row r="108" spans="1:5" x14ac:dyDescent="0.25">
      <c r="A108" s="37" t="s">
        <v>147</v>
      </c>
      <c r="B108" s="32">
        <v>-200</v>
      </c>
      <c r="C108" s="32">
        <v>-200</v>
      </c>
      <c r="D108" s="32">
        <v>-200</v>
      </c>
      <c r="E108" s="32">
        <v>-200</v>
      </c>
    </row>
    <row r="109" spans="1:5" x14ac:dyDescent="0.25">
      <c r="A109" s="37" t="s">
        <v>148</v>
      </c>
      <c r="B109" s="32">
        <v>-1000</v>
      </c>
      <c r="C109" s="32">
        <v>-1000</v>
      </c>
      <c r="D109" s="32">
        <v>-1000</v>
      </c>
      <c r="E109" s="32">
        <v>-1000</v>
      </c>
    </row>
    <row r="110" spans="1:5" x14ac:dyDescent="0.25">
      <c r="A110" s="37" t="s">
        <v>149</v>
      </c>
      <c r="B110" s="32">
        <v>-200</v>
      </c>
      <c r="C110" s="32">
        <v>-200</v>
      </c>
      <c r="D110" s="32">
        <v>-200</v>
      </c>
      <c r="E110" s="32">
        <v>-200</v>
      </c>
    </row>
    <row r="111" spans="1:5" x14ac:dyDescent="0.25">
      <c r="A111" s="37" t="s">
        <v>150</v>
      </c>
      <c r="B111" s="32">
        <v>-200</v>
      </c>
      <c r="C111" s="32">
        <v>-200</v>
      </c>
      <c r="D111" s="32">
        <v>-200</v>
      </c>
      <c r="E111" s="32">
        <v>-200</v>
      </c>
    </row>
    <row r="112" spans="1:5" x14ac:dyDescent="0.25">
      <c r="A112" s="37" t="s">
        <v>151</v>
      </c>
      <c r="B112" s="32">
        <v>-200</v>
      </c>
      <c r="C112" s="32">
        <v>-200</v>
      </c>
      <c r="D112" s="32">
        <v>-200</v>
      </c>
      <c r="E112" s="32">
        <v>-200</v>
      </c>
    </row>
    <row r="113" spans="1:5" x14ac:dyDescent="0.25">
      <c r="A113" s="37" t="s">
        <v>152</v>
      </c>
      <c r="B113" s="32">
        <v>-2400</v>
      </c>
      <c r="C113" s="32">
        <v>-2400</v>
      </c>
      <c r="D113" s="32">
        <v>-2400</v>
      </c>
      <c r="E113" s="32">
        <v>-2400</v>
      </c>
    </row>
    <row r="114" spans="1:5" x14ac:dyDescent="0.25">
      <c r="A114" s="37" t="s">
        <v>153</v>
      </c>
      <c r="B114" s="32">
        <v>-300</v>
      </c>
      <c r="C114" s="32">
        <v>-300</v>
      </c>
      <c r="D114" s="32">
        <v>-300</v>
      </c>
      <c r="E114" s="32">
        <v>-300</v>
      </c>
    </row>
    <row r="115" spans="1:5" x14ac:dyDescent="0.25">
      <c r="A115" s="37" t="s">
        <v>154</v>
      </c>
      <c r="B115" s="32">
        <v>-200</v>
      </c>
      <c r="C115" s="32">
        <v>-200</v>
      </c>
      <c r="D115" s="32">
        <v>-200</v>
      </c>
      <c r="E115" s="32">
        <v>-200</v>
      </c>
    </row>
    <row r="116" spans="1:5" x14ac:dyDescent="0.25">
      <c r="A116" s="37" t="s">
        <v>155</v>
      </c>
      <c r="B116" s="32">
        <v>-100</v>
      </c>
      <c r="C116" s="32">
        <v>-100</v>
      </c>
      <c r="D116" s="32">
        <v>-100</v>
      </c>
      <c r="E116" s="32">
        <v>-100</v>
      </c>
    </row>
    <row r="117" spans="1:5" x14ac:dyDescent="0.25">
      <c r="A117" s="37" t="s">
        <v>232</v>
      </c>
      <c r="B117" s="32">
        <v>-1100</v>
      </c>
      <c r="C117" s="32">
        <v>-1100</v>
      </c>
      <c r="D117" s="32">
        <v>-1100</v>
      </c>
      <c r="E117" s="32">
        <v>-1100</v>
      </c>
    </row>
    <row r="118" spans="1:5" x14ac:dyDescent="0.25">
      <c r="A118" s="37" t="s">
        <v>456</v>
      </c>
      <c r="B118" s="32">
        <v>-1300</v>
      </c>
      <c r="C118" s="32">
        <v>-1300</v>
      </c>
      <c r="D118" s="32">
        <v>-1300</v>
      </c>
      <c r="E118" s="32">
        <v>-1300</v>
      </c>
    </row>
    <row r="119" spans="1:5" x14ac:dyDescent="0.25">
      <c r="A119" s="37" t="s">
        <v>241</v>
      </c>
      <c r="B119" s="32">
        <v>-2000</v>
      </c>
      <c r="C119" s="32">
        <v>-1500</v>
      </c>
      <c r="D119" s="32">
        <v>-1500</v>
      </c>
      <c r="E119" s="32">
        <v>-1500</v>
      </c>
    </row>
    <row r="120" spans="1:5" x14ac:dyDescent="0.25">
      <c r="A120" s="37" t="s">
        <v>159</v>
      </c>
      <c r="B120" s="32">
        <v>-910</v>
      </c>
      <c r="C120" s="32">
        <v>-1000</v>
      </c>
      <c r="D120" s="32">
        <v>-1000</v>
      </c>
      <c r="E120" s="32">
        <v>-1000</v>
      </c>
    </row>
    <row r="121" spans="1:5" x14ac:dyDescent="0.25">
      <c r="A121" s="37" t="s">
        <v>634</v>
      </c>
      <c r="B121" s="32">
        <v>-1425</v>
      </c>
      <c r="C121" s="32">
        <v>-1476.22</v>
      </c>
      <c r="D121" s="32">
        <v>-1476.22</v>
      </c>
      <c r="E121" s="32">
        <v>-1476.22</v>
      </c>
    </row>
    <row r="122" spans="1:5" x14ac:dyDescent="0.25">
      <c r="A122" s="36" t="s">
        <v>441</v>
      </c>
      <c r="B122" s="32">
        <v>-57776</v>
      </c>
      <c r="C122" s="32">
        <v>-59817.09</v>
      </c>
      <c r="D122" s="32">
        <v>-59817.09</v>
      </c>
      <c r="E122" s="32">
        <v>-59817.09</v>
      </c>
    </row>
    <row r="123" spans="1:5" x14ac:dyDescent="0.25">
      <c r="A123" s="37" t="s">
        <v>185</v>
      </c>
      <c r="B123" s="32">
        <v>-3596</v>
      </c>
      <c r="C123" s="32">
        <v>-3728.53</v>
      </c>
      <c r="D123" s="32">
        <v>-3728.53</v>
      </c>
      <c r="E123" s="32">
        <v>-3728.53</v>
      </c>
    </row>
    <row r="124" spans="1:5" x14ac:dyDescent="0.25">
      <c r="A124" s="37" t="s">
        <v>186</v>
      </c>
      <c r="B124" s="32">
        <v>-47000</v>
      </c>
      <c r="C124" s="32">
        <v>-48739</v>
      </c>
      <c r="D124" s="32">
        <v>-48739</v>
      </c>
      <c r="E124" s="32">
        <v>-48739</v>
      </c>
    </row>
    <row r="125" spans="1:5" x14ac:dyDescent="0.25">
      <c r="A125" s="37" t="s">
        <v>270</v>
      </c>
      <c r="B125" s="32"/>
      <c r="C125" s="32">
        <v>0</v>
      </c>
      <c r="D125" s="32">
        <v>0</v>
      </c>
      <c r="E125" s="32">
        <v>0</v>
      </c>
    </row>
    <row r="126" spans="1:5" x14ac:dyDescent="0.25">
      <c r="A126" s="37" t="s">
        <v>272</v>
      </c>
      <c r="B126" s="32">
        <v>-1880</v>
      </c>
      <c r="C126" s="32">
        <v>-1949.56</v>
      </c>
      <c r="D126" s="32">
        <v>-1949.56</v>
      </c>
      <c r="E126" s="32">
        <v>-1949.56</v>
      </c>
    </row>
    <row r="127" spans="1:5" x14ac:dyDescent="0.25">
      <c r="A127" s="37" t="s">
        <v>171</v>
      </c>
      <c r="B127" s="32">
        <v>0</v>
      </c>
      <c r="C127" s="32"/>
      <c r="D127" s="32"/>
      <c r="E127" s="32"/>
    </row>
    <row r="128" spans="1:5" x14ac:dyDescent="0.25">
      <c r="A128" s="37" t="s">
        <v>172</v>
      </c>
      <c r="B128" s="32">
        <v>-200</v>
      </c>
      <c r="C128" s="32">
        <v>-200</v>
      </c>
      <c r="D128" s="32">
        <v>-200</v>
      </c>
      <c r="E128" s="32">
        <v>-200</v>
      </c>
    </row>
    <row r="129" spans="1:5" x14ac:dyDescent="0.25">
      <c r="A129" s="37" t="s">
        <v>173</v>
      </c>
      <c r="B129" s="32">
        <v>-250</v>
      </c>
      <c r="C129" s="32">
        <v>-250</v>
      </c>
      <c r="D129" s="32">
        <v>-250</v>
      </c>
      <c r="E129" s="32">
        <v>-250</v>
      </c>
    </row>
    <row r="130" spans="1:5" x14ac:dyDescent="0.25">
      <c r="A130" s="37" t="s">
        <v>174</v>
      </c>
      <c r="B130" s="32">
        <v>0</v>
      </c>
      <c r="C130" s="32"/>
      <c r="D130" s="32"/>
      <c r="E130" s="32"/>
    </row>
    <row r="131" spans="1:5" x14ac:dyDescent="0.25">
      <c r="A131" s="37" t="s">
        <v>175</v>
      </c>
      <c r="B131" s="32">
        <v>-1300</v>
      </c>
      <c r="C131" s="32">
        <v>-1300</v>
      </c>
      <c r="D131" s="32">
        <v>-1300</v>
      </c>
      <c r="E131" s="32">
        <v>-1300</v>
      </c>
    </row>
    <row r="132" spans="1:5" x14ac:dyDescent="0.25">
      <c r="A132" s="37" t="s">
        <v>176</v>
      </c>
      <c r="B132" s="32">
        <v>-1400</v>
      </c>
      <c r="C132" s="32">
        <v>-1400</v>
      </c>
      <c r="D132" s="32">
        <v>-1400</v>
      </c>
      <c r="E132" s="32">
        <v>-1400</v>
      </c>
    </row>
    <row r="133" spans="1:5" x14ac:dyDescent="0.25">
      <c r="A133" s="37" t="s">
        <v>177</v>
      </c>
      <c r="B133" s="32">
        <v>-200</v>
      </c>
      <c r="C133" s="32">
        <v>-200</v>
      </c>
      <c r="D133" s="32">
        <v>-200</v>
      </c>
      <c r="E133" s="32">
        <v>-200</v>
      </c>
    </row>
    <row r="134" spans="1:5" x14ac:dyDescent="0.25">
      <c r="A134" s="37" t="s">
        <v>178</v>
      </c>
      <c r="B134" s="32">
        <v>-300</v>
      </c>
      <c r="C134" s="32">
        <v>-300</v>
      </c>
      <c r="D134" s="32">
        <v>-300</v>
      </c>
      <c r="E134" s="32">
        <v>-300</v>
      </c>
    </row>
    <row r="135" spans="1:5" x14ac:dyDescent="0.25">
      <c r="A135" s="37" t="s">
        <v>180</v>
      </c>
      <c r="B135" s="32">
        <v>-150</v>
      </c>
      <c r="C135" s="32">
        <v>-150</v>
      </c>
      <c r="D135" s="32">
        <v>-150</v>
      </c>
      <c r="E135" s="32">
        <v>-150</v>
      </c>
    </row>
    <row r="136" spans="1:5" x14ac:dyDescent="0.25">
      <c r="A136" s="37" t="s">
        <v>181</v>
      </c>
      <c r="B136" s="32">
        <v>-200</v>
      </c>
      <c r="C136" s="32">
        <v>-200</v>
      </c>
      <c r="D136" s="32">
        <v>-200</v>
      </c>
      <c r="E136" s="32">
        <v>-200</v>
      </c>
    </row>
    <row r="137" spans="1:5" x14ac:dyDescent="0.25">
      <c r="A137" s="37" t="s">
        <v>182</v>
      </c>
      <c r="B137" s="32">
        <v>-300</v>
      </c>
      <c r="C137" s="32">
        <v>-200</v>
      </c>
      <c r="D137" s="32">
        <v>-200</v>
      </c>
      <c r="E137" s="32">
        <v>-200</v>
      </c>
    </row>
    <row r="138" spans="1:5" x14ac:dyDescent="0.25">
      <c r="A138" s="37" t="s">
        <v>183</v>
      </c>
      <c r="B138" s="32">
        <v>-200</v>
      </c>
      <c r="C138" s="32">
        <v>-200</v>
      </c>
      <c r="D138" s="32">
        <v>-200</v>
      </c>
      <c r="E138" s="32">
        <v>-200</v>
      </c>
    </row>
    <row r="139" spans="1:5" x14ac:dyDescent="0.25">
      <c r="A139" s="37" t="s">
        <v>184</v>
      </c>
      <c r="B139" s="32">
        <v>-800</v>
      </c>
      <c r="C139" s="32">
        <v>-1000</v>
      </c>
      <c r="D139" s="32">
        <v>-1000</v>
      </c>
      <c r="E139" s="32">
        <v>-1000</v>
      </c>
    </row>
    <row r="140" spans="1:5" x14ac:dyDescent="0.25">
      <c r="A140" s="36" t="s">
        <v>429</v>
      </c>
      <c r="B140" s="32">
        <v>-3925</v>
      </c>
      <c r="C140" s="32">
        <v>-7630</v>
      </c>
      <c r="D140" s="32">
        <v>-7630</v>
      </c>
      <c r="E140" s="32">
        <v>-7630</v>
      </c>
    </row>
    <row r="141" spans="1:5" x14ac:dyDescent="0.25">
      <c r="A141" s="37" t="s">
        <v>89</v>
      </c>
      <c r="B141" s="32">
        <v>-1000</v>
      </c>
      <c r="C141" s="32">
        <v>0</v>
      </c>
      <c r="D141" s="32">
        <v>0</v>
      </c>
      <c r="E141" s="32">
        <v>0</v>
      </c>
    </row>
    <row r="142" spans="1:5" x14ac:dyDescent="0.25">
      <c r="A142" s="37" t="s">
        <v>90</v>
      </c>
      <c r="B142" s="32">
        <v>-450</v>
      </c>
      <c r="C142" s="32">
        <v>-400</v>
      </c>
      <c r="D142" s="32">
        <v>-400</v>
      </c>
      <c r="E142" s="32">
        <v>-400</v>
      </c>
    </row>
    <row r="143" spans="1:5" x14ac:dyDescent="0.25">
      <c r="A143" s="37" t="s">
        <v>463</v>
      </c>
      <c r="B143" s="32"/>
      <c r="C143" s="32">
        <v>-5000</v>
      </c>
      <c r="D143" s="32">
        <v>-5000</v>
      </c>
      <c r="E143" s="32">
        <v>-5000</v>
      </c>
    </row>
    <row r="144" spans="1:5" x14ac:dyDescent="0.25">
      <c r="A144" s="37" t="s">
        <v>44</v>
      </c>
      <c r="B144" s="32">
        <v>-225</v>
      </c>
      <c r="C144" s="32">
        <v>-200</v>
      </c>
      <c r="D144" s="32">
        <v>-200</v>
      </c>
      <c r="E144" s="32">
        <v>-200</v>
      </c>
    </row>
    <row r="145" spans="1:5" x14ac:dyDescent="0.25">
      <c r="A145" s="37" t="s">
        <v>45</v>
      </c>
      <c r="B145" s="32">
        <v>-180</v>
      </c>
      <c r="C145" s="32">
        <v>-150</v>
      </c>
      <c r="D145" s="32">
        <v>-150</v>
      </c>
      <c r="E145" s="32">
        <v>-150</v>
      </c>
    </row>
    <row r="146" spans="1:5" x14ac:dyDescent="0.25">
      <c r="A146" s="37" t="s">
        <v>46</v>
      </c>
      <c r="B146" s="32">
        <v>-450</v>
      </c>
      <c r="C146" s="32">
        <v>-450</v>
      </c>
      <c r="D146" s="32">
        <v>-450</v>
      </c>
      <c r="E146" s="32">
        <v>-450</v>
      </c>
    </row>
    <row r="147" spans="1:5" x14ac:dyDescent="0.25">
      <c r="A147" s="37" t="s">
        <v>91</v>
      </c>
      <c r="B147" s="32">
        <v>-180</v>
      </c>
      <c r="C147" s="32">
        <v>-180</v>
      </c>
      <c r="D147" s="32">
        <v>-180</v>
      </c>
      <c r="E147" s="32">
        <v>-180</v>
      </c>
    </row>
    <row r="148" spans="1:5" x14ac:dyDescent="0.25">
      <c r="A148" s="37" t="s">
        <v>47</v>
      </c>
      <c r="B148" s="32">
        <v>-180</v>
      </c>
      <c r="C148" s="32">
        <v>-150</v>
      </c>
      <c r="D148" s="32">
        <v>-150</v>
      </c>
      <c r="E148" s="32">
        <v>-150</v>
      </c>
    </row>
    <row r="149" spans="1:5" x14ac:dyDescent="0.25">
      <c r="A149" s="37" t="s">
        <v>48</v>
      </c>
      <c r="B149" s="32">
        <v>-900</v>
      </c>
      <c r="C149" s="32">
        <v>-800</v>
      </c>
      <c r="D149" s="32">
        <v>-800</v>
      </c>
      <c r="E149" s="32">
        <v>-800</v>
      </c>
    </row>
    <row r="150" spans="1:5" x14ac:dyDescent="0.25">
      <c r="A150" s="37" t="s">
        <v>49</v>
      </c>
      <c r="B150" s="32">
        <v>-180</v>
      </c>
      <c r="C150" s="32">
        <v>-150</v>
      </c>
      <c r="D150" s="32">
        <v>-150</v>
      </c>
      <c r="E150" s="32">
        <v>-150</v>
      </c>
    </row>
    <row r="151" spans="1:5" x14ac:dyDescent="0.25">
      <c r="A151" s="37" t="s">
        <v>92</v>
      </c>
      <c r="B151" s="32">
        <v>-180</v>
      </c>
      <c r="C151" s="32">
        <v>-150</v>
      </c>
      <c r="D151" s="32">
        <v>-150</v>
      </c>
      <c r="E151" s="32">
        <v>-150</v>
      </c>
    </row>
    <row r="152" spans="1:5" x14ac:dyDescent="0.25">
      <c r="A152" s="36" t="s">
        <v>437</v>
      </c>
      <c r="B152" s="32">
        <v>-1900</v>
      </c>
      <c r="C152" s="32">
        <v>-2050</v>
      </c>
      <c r="D152" s="32">
        <v>-2050</v>
      </c>
      <c r="E152" s="32">
        <v>-2050</v>
      </c>
    </row>
    <row r="153" spans="1:5" x14ac:dyDescent="0.25">
      <c r="A153" s="37" t="s">
        <v>103</v>
      </c>
      <c r="B153" s="32">
        <v>-1300</v>
      </c>
      <c r="C153" s="32">
        <v>-1300</v>
      </c>
      <c r="D153" s="32">
        <v>-1300</v>
      </c>
      <c r="E153" s="32">
        <v>-1300</v>
      </c>
    </row>
    <row r="154" spans="1:5" x14ac:dyDescent="0.25">
      <c r="A154" s="37" t="s">
        <v>104</v>
      </c>
      <c r="B154" s="32">
        <v>-300</v>
      </c>
      <c r="C154" s="32">
        <v>-300</v>
      </c>
      <c r="D154" s="32">
        <v>-300</v>
      </c>
      <c r="E154" s="32">
        <v>-300</v>
      </c>
    </row>
    <row r="155" spans="1:5" x14ac:dyDescent="0.25">
      <c r="A155" s="37" t="s">
        <v>105</v>
      </c>
      <c r="B155" s="32">
        <v>-150</v>
      </c>
      <c r="C155" s="32">
        <v>-150</v>
      </c>
      <c r="D155" s="32">
        <v>-150</v>
      </c>
      <c r="E155" s="32">
        <v>-150</v>
      </c>
    </row>
    <row r="156" spans="1:5" x14ac:dyDescent="0.25">
      <c r="A156" s="37" t="s">
        <v>106</v>
      </c>
      <c r="B156" s="32">
        <v>-150</v>
      </c>
      <c r="C156" s="32">
        <v>-300</v>
      </c>
      <c r="D156" s="32">
        <v>-300</v>
      </c>
      <c r="E156" s="32">
        <v>-300</v>
      </c>
    </row>
    <row r="157" spans="1:5" x14ac:dyDescent="0.25">
      <c r="A157" s="36" t="s">
        <v>438</v>
      </c>
      <c r="B157" s="32">
        <v>-293433.5</v>
      </c>
      <c r="C157" s="32">
        <v>-305643.40000000002</v>
      </c>
      <c r="D157" s="32">
        <v>-305643.40000000002</v>
      </c>
      <c r="E157" s="32">
        <v>-305643.40000000002</v>
      </c>
    </row>
    <row r="158" spans="1:5" x14ac:dyDescent="0.25">
      <c r="A158" s="37" t="s">
        <v>366</v>
      </c>
      <c r="B158" s="32"/>
      <c r="C158" s="32">
        <v>-15000</v>
      </c>
      <c r="D158" s="32">
        <v>-15000</v>
      </c>
      <c r="E158" s="32">
        <v>-15000</v>
      </c>
    </row>
    <row r="159" spans="1:5" x14ac:dyDescent="0.25">
      <c r="A159" s="37" t="s">
        <v>331</v>
      </c>
      <c r="B159" s="32">
        <v>-2000</v>
      </c>
      <c r="C159" s="32">
        <v>-2000</v>
      </c>
      <c r="D159" s="32">
        <v>-2000</v>
      </c>
      <c r="E159" s="32">
        <v>-2000</v>
      </c>
    </row>
    <row r="160" spans="1:5" x14ac:dyDescent="0.25">
      <c r="A160" s="37" t="s">
        <v>111</v>
      </c>
      <c r="B160" s="32">
        <v>-122</v>
      </c>
      <c r="C160" s="32">
        <v>-700</v>
      </c>
      <c r="D160" s="32">
        <v>-700</v>
      </c>
      <c r="E160" s="32">
        <v>-700</v>
      </c>
    </row>
    <row r="161" spans="1:5" x14ac:dyDescent="0.25">
      <c r="A161" s="37" t="s">
        <v>112</v>
      </c>
      <c r="B161" s="32">
        <v>-3660</v>
      </c>
      <c r="C161" s="32">
        <v>-8500</v>
      </c>
      <c r="D161" s="32">
        <v>-8500</v>
      </c>
      <c r="E161" s="32">
        <v>-8500</v>
      </c>
    </row>
    <row r="162" spans="1:5" x14ac:dyDescent="0.25">
      <c r="A162" s="37" t="s">
        <v>113</v>
      </c>
      <c r="B162" s="32">
        <v>-122</v>
      </c>
      <c r="C162" s="32">
        <v>-9800</v>
      </c>
      <c r="D162" s="32">
        <v>-9800</v>
      </c>
      <c r="E162" s="32">
        <v>-9800</v>
      </c>
    </row>
    <row r="163" spans="1:5" x14ac:dyDescent="0.25">
      <c r="A163" s="37" t="s">
        <v>114</v>
      </c>
      <c r="B163" s="32">
        <v>-610</v>
      </c>
      <c r="C163" s="32">
        <v>-1000</v>
      </c>
      <c r="D163" s="32">
        <v>-1000</v>
      </c>
      <c r="E163" s="32">
        <v>-1000</v>
      </c>
    </row>
    <row r="164" spans="1:5" x14ac:dyDescent="0.25">
      <c r="A164" s="37" t="s">
        <v>115</v>
      </c>
      <c r="B164" s="32">
        <v>-500</v>
      </c>
      <c r="C164" s="32">
        <v>-500</v>
      </c>
      <c r="D164" s="32">
        <v>-500</v>
      </c>
      <c r="E164" s="32">
        <v>-500</v>
      </c>
    </row>
    <row r="165" spans="1:5" x14ac:dyDescent="0.25">
      <c r="A165" s="37" t="s">
        <v>116</v>
      </c>
      <c r="B165" s="32">
        <v>-1000</v>
      </c>
      <c r="C165" s="32">
        <v>-1000</v>
      </c>
      <c r="D165" s="32">
        <v>-1000</v>
      </c>
      <c r="E165" s="32">
        <v>-1000</v>
      </c>
    </row>
    <row r="166" spans="1:5" x14ac:dyDescent="0.25">
      <c r="A166" s="37" t="s">
        <v>117</v>
      </c>
      <c r="B166" s="32">
        <v>-4545.2999999999993</v>
      </c>
      <c r="C166" s="32">
        <v>-3600</v>
      </c>
      <c r="D166" s="32">
        <v>-3600</v>
      </c>
      <c r="E166" s="32">
        <v>-3600</v>
      </c>
    </row>
    <row r="167" spans="1:5" x14ac:dyDescent="0.25">
      <c r="A167" s="37" t="s">
        <v>118</v>
      </c>
      <c r="B167" s="32">
        <v>-12996.5</v>
      </c>
      <c r="C167" s="32">
        <v>-6200</v>
      </c>
      <c r="D167" s="32">
        <v>-6200</v>
      </c>
      <c r="E167" s="32">
        <v>-6200</v>
      </c>
    </row>
    <row r="168" spans="1:5" x14ac:dyDescent="0.25">
      <c r="A168" s="37" t="s">
        <v>119</v>
      </c>
      <c r="B168" s="32">
        <v>-16819</v>
      </c>
      <c r="C168" s="32">
        <v>-16200</v>
      </c>
      <c r="D168" s="32">
        <v>-16200</v>
      </c>
      <c r="E168" s="32">
        <v>-16200</v>
      </c>
    </row>
    <row r="169" spans="1:5" x14ac:dyDescent="0.25">
      <c r="A169" s="37" t="s">
        <v>120</v>
      </c>
      <c r="B169" s="32">
        <v>-671</v>
      </c>
      <c r="C169" s="32">
        <v>0</v>
      </c>
      <c r="D169" s="32">
        <v>0</v>
      </c>
      <c r="E169" s="32">
        <v>0</v>
      </c>
    </row>
    <row r="170" spans="1:5" x14ac:dyDescent="0.25">
      <c r="A170" s="37" t="s">
        <v>121</v>
      </c>
      <c r="B170" s="32">
        <v>-7320</v>
      </c>
      <c r="C170" s="32">
        <v>0</v>
      </c>
      <c r="D170" s="32">
        <v>0</v>
      </c>
      <c r="E170" s="32">
        <v>0</v>
      </c>
    </row>
    <row r="171" spans="1:5" x14ac:dyDescent="0.25">
      <c r="A171" s="37" t="s">
        <v>122</v>
      </c>
      <c r="B171" s="32">
        <v>-11346</v>
      </c>
      <c r="C171" s="32">
        <v>0</v>
      </c>
      <c r="D171" s="32">
        <v>0</v>
      </c>
      <c r="E171" s="32">
        <v>0</v>
      </c>
    </row>
    <row r="172" spans="1:5" x14ac:dyDescent="0.25">
      <c r="A172" s="37" t="s">
        <v>123</v>
      </c>
      <c r="B172" s="32">
        <v>-610</v>
      </c>
      <c r="C172" s="32">
        <v>0</v>
      </c>
      <c r="D172" s="32">
        <v>0</v>
      </c>
      <c r="E172" s="32">
        <v>0</v>
      </c>
    </row>
    <row r="173" spans="1:5" x14ac:dyDescent="0.25">
      <c r="A173" s="37" t="s">
        <v>124</v>
      </c>
      <c r="B173" s="32">
        <v>-1400</v>
      </c>
      <c r="C173" s="32">
        <v>-1400</v>
      </c>
      <c r="D173" s="32">
        <v>-1400</v>
      </c>
      <c r="E173" s="32">
        <v>-1400</v>
      </c>
    </row>
    <row r="174" spans="1:5" x14ac:dyDescent="0.25">
      <c r="A174" s="37" t="s">
        <v>125</v>
      </c>
      <c r="B174" s="32">
        <v>-1000</v>
      </c>
      <c r="C174" s="32">
        <v>-1000</v>
      </c>
      <c r="D174" s="32">
        <v>-1000</v>
      </c>
      <c r="E174" s="32">
        <v>-1000</v>
      </c>
    </row>
    <row r="175" spans="1:5" x14ac:dyDescent="0.25">
      <c r="A175" s="37" t="s">
        <v>126</v>
      </c>
      <c r="B175" s="32">
        <v>-12000</v>
      </c>
      <c r="C175" s="32">
        <v>-13200</v>
      </c>
      <c r="D175" s="32">
        <v>-13200</v>
      </c>
      <c r="E175" s="32">
        <v>-13200</v>
      </c>
    </row>
    <row r="176" spans="1:5" x14ac:dyDescent="0.25">
      <c r="A176" s="37" t="s">
        <v>127</v>
      </c>
      <c r="B176" s="32">
        <v>-26300</v>
      </c>
      <c r="C176" s="32">
        <v>-22000</v>
      </c>
      <c r="D176" s="32">
        <v>-22000</v>
      </c>
      <c r="E176" s="32">
        <v>-22000</v>
      </c>
    </row>
    <row r="177" spans="1:5" x14ac:dyDescent="0.25">
      <c r="A177" s="37" t="s">
        <v>128</v>
      </c>
      <c r="B177" s="32">
        <v>-8000</v>
      </c>
      <c r="C177" s="32">
        <v>-33500</v>
      </c>
      <c r="D177" s="32">
        <v>-33500</v>
      </c>
      <c r="E177" s="32">
        <v>-33500</v>
      </c>
    </row>
    <row r="178" spans="1:5" x14ac:dyDescent="0.25">
      <c r="A178" s="37" t="s">
        <v>129</v>
      </c>
      <c r="B178" s="32">
        <v>-30900</v>
      </c>
      <c r="C178" s="32">
        <v>-16400</v>
      </c>
      <c r="D178" s="32">
        <v>-16400</v>
      </c>
      <c r="E178" s="32">
        <v>-16400</v>
      </c>
    </row>
    <row r="179" spans="1:5" x14ac:dyDescent="0.25">
      <c r="A179" s="37" t="s">
        <v>130</v>
      </c>
      <c r="B179" s="32">
        <v>-2200</v>
      </c>
      <c r="C179" s="32">
        <v>-2200</v>
      </c>
      <c r="D179" s="32">
        <v>-2200</v>
      </c>
      <c r="E179" s="32">
        <v>-2200</v>
      </c>
    </row>
    <row r="180" spans="1:5" x14ac:dyDescent="0.25">
      <c r="A180" s="37" t="s">
        <v>131</v>
      </c>
      <c r="B180" s="32">
        <v>-3500</v>
      </c>
      <c r="C180" s="32">
        <v>-3500</v>
      </c>
      <c r="D180" s="32">
        <v>-3500</v>
      </c>
      <c r="E180" s="32">
        <v>-3500</v>
      </c>
    </row>
    <row r="181" spans="1:5" x14ac:dyDescent="0.25">
      <c r="A181" s="37" t="s">
        <v>132</v>
      </c>
      <c r="B181" s="32">
        <v>-2500</v>
      </c>
      <c r="C181" s="32">
        <v>-2500</v>
      </c>
      <c r="D181" s="32">
        <v>-2500</v>
      </c>
      <c r="E181" s="32">
        <v>-2500</v>
      </c>
    </row>
    <row r="182" spans="1:5" x14ac:dyDescent="0.25">
      <c r="A182" s="37" t="s">
        <v>133</v>
      </c>
      <c r="B182" s="32">
        <v>-2500</v>
      </c>
      <c r="C182" s="32">
        <v>-2500</v>
      </c>
      <c r="D182" s="32">
        <v>-2500</v>
      </c>
      <c r="E182" s="32">
        <v>-2500</v>
      </c>
    </row>
    <row r="183" spans="1:5" x14ac:dyDescent="0.25">
      <c r="A183" s="37" t="s">
        <v>134</v>
      </c>
      <c r="B183" s="32">
        <v>-3800</v>
      </c>
      <c r="C183" s="32">
        <v>-3800</v>
      </c>
      <c r="D183" s="32">
        <v>-3800</v>
      </c>
      <c r="E183" s="32">
        <v>-3800</v>
      </c>
    </row>
    <row r="184" spans="1:5" x14ac:dyDescent="0.25">
      <c r="A184" s="37" t="s">
        <v>135</v>
      </c>
      <c r="B184" s="32">
        <v>-1000</v>
      </c>
      <c r="C184" s="32">
        <v>-1000</v>
      </c>
      <c r="D184" s="32">
        <v>-1000</v>
      </c>
      <c r="E184" s="32">
        <v>-1000</v>
      </c>
    </row>
    <row r="185" spans="1:5" x14ac:dyDescent="0.25">
      <c r="A185" s="37" t="s">
        <v>136</v>
      </c>
      <c r="B185" s="32">
        <v>-20000</v>
      </c>
      <c r="C185" s="32">
        <v>-20000</v>
      </c>
      <c r="D185" s="32">
        <v>-20000</v>
      </c>
      <c r="E185" s="32">
        <v>-20000</v>
      </c>
    </row>
    <row r="186" spans="1:5" x14ac:dyDescent="0.25">
      <c r="A186" s="37" t="s">
        <v>359</v>
      </c>
      <c r="B186" s="32">
        <v>-500</v>
      </c>
      <c r="C186" s="32">
        <v>-500</v>
      </c>
      <c r="D186" s="32">
        <v>-500</v>
      </c>
      <c r="E186" s="32">
        <v>-500</v>
      </c>
    </row>
    <row r="187" spans="1:5" x14ac:dyDescent="0.25">
      <c r="A187" s="37" t="s">
        <v>628</v>
      </c>
      <c r="B187" s="32">
        <v>-7449.39</v>
      </c>
      <c r="C187" s="32">
        <v>-7306.95</v>
      </c>
      <c r="D187" s="32">
        <v>-7306.95</v>
      </c>
      <c r="E187" s="32">
        <v>-7306.95</v>
      </c>
    </row>
    <row r="188" spans="1:5" x14ac:dyDescent="0.25">
      <c r="A188" s="37" t="s">
        <v>629</v>
      </c>
      <c r="B188" s="32">
        <v>-93167.21</v>
      </c>
      <c r="C188" s="32">
        <v>-95515.83</v>
      </c>
      <c r="D188" s="32">
        <v>-95515.83</v>
      </c>
      <c r="E188" s="32">
        <v>-95515.83</v>
      </c>
    </row>
    <row r="189" spans="1:5" x14ac:dyDescent="0.25">
      <c r="A189" s="37" t="s">
        <v>630</v>
      </c>
      <c r="B189" s="32">
        <v>-11000</v>
      </c>
      <c r="C189" s="32">
        <v>-11000</v>
      </c>
      <c r="D189" s="32">
        <v>-11000</v>
      </c>
      <c r="E189" s="32">
        <v>-11000</v>
      </c>
    </row>
    <row r="190" spans="1:5" x14ac:dyDescent="0.25">
      <c r="A190" s="37" t="s">
        <v>631</v>
      </c>
      <c r="B190" s="32">
        <v>-3895.1</v>
      </c>
      <c r="C190" s="32">
        <v>-3820.62</v>
      </c>
      <c r="D190" s="32">
        <v>-3820.62</v>
      </c>
      <c r="E190" s="32">
        <v>-3820.62</v>
      </c>
    </row>
    <row r="191" spans="1:5" x14ac:dyDescent="0.25">
      <c r="A191" s="36" t="s">
        <v>435</v>
      </c>
      <c r="B191" s="32">
        <v>-89450</v>
      </c>
      <c r="C191" s="32">
        <v>-105450</v>
      </c>
      <c r="D191" s="32">
        <v>-105450</v>
      </c>
      <c r="E191" s="32">
        <v>-105450</v>
      </c>
    </row>
    <row r="192" spans="1:5" x14ac:dyDescent="0.25">
      <c r="A192" s="37" t="s">
        <v>81</v>
      </c>
      <c r="B192" s="32">
        <v>-9000</v>
      </c>
      <c r="C192" s="32">
        <v>-20000</v>
      </c>
      <c r="D192" s="32">
        <v>-20000</v>
      </c>
      <c r="E192" s="32">
        <v>-20000</v>
      </c>
    </row>
    <row r="193" spans="1:5" x14ac:dyDescent="0.25">
      <c r="A193" s="37" t="s">
        <v>82</v>
      </c>
      <c r="B193" s="32">
        <v>-37000</v>
      </c>
      <c r="C193" s="32">
        <v>-38000</v>
      </c>
      <c r="D193" s="32">
        <v>-38000</v>
      </c>
      <c r="E193" s="32">
        <v>-38000</v>
      </c>
    </row>
    <row r="194" spans="1:5" x14ac:dyDescent="0.25">
      <c r="A194" s="37" t="s">
        <v>83</v>
      </c>
      <c r="B194" s="32">
        <v>-33000</v>
      </c>
      <c r="C194" s="32">
        <v>-33000</v>
      </c>
      <c r="D194" s="32">
        <v>-33000</v>
      </c>
      <c r="E194" s="32">
        <v>-33000</v>
      </c>
    </row>
    <row r="195" spans="1:5" x14ac:dyDescent="0.25">
      <c r="A195" s="37" t="s">
        <v>464</v>
      </c>
      <c r="B195" s="32">
        <v>-1500</v>
      </c>
      <c r="C195" s="32">
        <v>-2000</v>
      </c>
      <c r="D195" s="32">
        <v>-2000</v>
      </c>
      <c r="E195" s="32">
        <v>-2000</v>
      </c>
    </row>
    <row r="196" spans="1:5" x14ac:dyDescent="0.25">
      <c r="A196" s="37" t="s">
        <v>84</v>
      </c>
      <c r="B196" s="32">
        <v>-1000</v>
      </c>
      <c r="C196" s="32">
        <v>-1000</v>
      </c>
      <c r="D196" s="32">
        <v>-1000</v>
      </c>
      <c r="E196" s="32">
        <v>-1000</v>
      </c>
    </row>
    <row r="197" spans="1:5" x14ac:dyDescent="0.25">
      <c r="A197" s="37" t="s">
        <v>85</v>
      </c>
      <c r="B197" s="32">
        <v>-2500</v>
      </c>
      <c r="C197" s="32">
        <v>-6000</v>
      </c>
      <c r="D197" s="32">
        <v>-6000</v>
      </c>
      <c r="E197" s="32">
        <v>-6000</v>
      </c>
    </row>
    <row r="198" spans="1:5" x14ac:dyDescent="0.25">
      <c r="A198" s="37" t="s">
        <v>86</v>
      </c>
      <c r="B198" s="32">
        <v>-250</v>
      </c>
      <c r="C198" s="32">
        <v>-250</v>
      </c>
      <c r="D198" s="32">
        <v>-250</v>
      </c>
      <c r="E198" s="32">
        <v>-250</v>
      </c>
    </row>
    <row r="199" spans="1:5" x14ac:dyDescent="0.25">
      <c r="A199" s="37" t="s">
        <v>87</v>
      </c>
      <c r="B199" s="32">
        <v>-5000</v>
      </c>
      <c r="C199" s="32">
        <v>-5000</v>
      </c>
      <c r="D199" s="32">
        <v>-5000</v>
      </c>
      <c r="E199" s="32">
        <v>-5000</v>
      </c>
    </row>
    <row r="200" spans="1:5" x14ac:dyDescent="0.25">
      <c r="A200" s="37" t="s">
        <v>88</v>
      </c>
      <c r="B200" s="32">
        <v>-200</v>
      </c>
      <c r="C200" s="32">
        <v>-200</v>
      </c>
      <c r="D200" s="32">
        <v>-200</v>
      </c>
      <c r="E200" s="32">
        <v>-200</v>
      </c>
    </row>
    <row r="201" spans="1:5" x14ac:dyDescent="0.25">
      <c r="A201" s="36" t="s">
        <v>430</v>
      </c>
      <c r="B201" s="32">
        <v>-2250</v>
      </c>
      <c r="C201" s="32">
        <v>-2575</v>
      </c>
      <c r="D201" s="32">
        <v>-2575</v>
      </c>
      <c r="E201" s="32">
        <v>-2575</v>
      </c>
    </row>
    <row r="202" spans="1:5" x14ac:dyDescent="0.25">
      <c r="A202" s="37" t="s">
        <v>50</v>
      </c>
      <c r="B202" s="32">
        <v>-2000</v>
      </c>
      <c r="C202" s="32">
        <v>-1925</v>
      </c>
      <c r="D202" s="32">
        <v>-1925</v>
      </c>
      <c r="E202" s="32">
        <v>-1925</v>
      </c>
    </row>
    <row r="203" spans="1:5" x14ac:dyDescent="0.25">
      <c r="A203" s="37" t="s">
        <v>52</v>
      </c>
      <c r="B203" s="32">
        <v>-250</v>
      </c>
      <c r="C203" s="32">
        <v>-650</v>
      </c>
      <c r="D203" s="32">
        <v>-650</v>
      </c>
      <c r="E203" s="32">
        <v>-650</v>
      </c>
    </row>
    <row r="204" spans="1:5" x14ac:dyDescent="0.25">
      <c r="A204" s="36" t="s">
        <v>428</v>
      </c>
      <c r="B204" s="32">
        <v>-118300</v>
      </c>
      <c r="C204" s="32">
        <v>-154691.81</v>
      </c>
      <c r="D204" s="32">
        <v>-154691.81</v>
      </c>
      <c r="E204" s="32">
        <v>-153441.91999999998</v>
      </c>
    </row>
    <row r="205" spans="1:5" x14ac:dyDescent="0.25">
      <c r="A205" s="37" t="s">
        <v>39</v>
      </c>
      <c r="B205" s="32">
        <v>-5020</v>
      </c>
      <c r="C205" s="32">
        <v>-6847.81</v>
      </c>
      <c r="D205" s="32">
        <v>-6847.81</v>
      </c>
      <c r="E205" s="32">
        <v>-6618</v>
      </c>
    </row>
    <row r="206" spans="1:5" x14ac:dyDescent="0.25">
      <c r="A206" s="37" t="s">
        <v>40</v>
      </c>
      <c r="B206" s="32">
        <v>-65600</v>
      </c>
      <c r="C206" s="32">
        <v>-89514</v>
      </c>
      <c r="D206" s="32">
        <v>-89514</v>
      </c>
      <c r="E206" s="32">
        <v>-86513.919999999998</v>
      </c>
    </row>
    <row r="207" spans="1:5" x14ac:dyDescent="0.25">
      <c r="A207" s="37" t="s">
        <v>41</v>
      </c>
      <c r="B207" s="32">
        <v>-2080</v>
      </c>
      <c r="C207" s="32">
        <v>-2680</v>
      </c>
      <c r="D207" s="32">
        <v>-2680</v>
      </c>
      <c r="E207" s="32">
        <v>-2560</v>
      </c>
    </row>
    <row r="208" spans="1:5" x14ac:dyDescent="0.25">
      <c r="A208" s="37" t="s">
        <v>42</v>
      </c>
      <c r="B208" s="32">
        <v>-11000</v>
      </c>
      <c r="C208" s="32">
        <v>-11000</v>
      </c>
      <c r="D208" s="32">
        <v>-11000</v>
      </c>
      <c r="E208" s="32">
        <v>-11000</v>
      </c>
    </row>
    <row r="209" spans="1:5" x14ac:dyDescent="0.25">
      <c r="A209" s="37" t="s">
        <v>27</v>
      </c>
      <c r="B209" s="32">
        <v>-3500</v>
      </c>
      <c r="C209" s="32">
        <v>-3500</v>
      </c>
      <c r="D209" s="32">
        <v>-3500</v>
      </c>
      <c r="E209" s="32">
        <v>-3500</v>
      </c>
    </row>
    <row r="210" spans="1:5" x14ac:dyDescent="0.25">
      <c r="A210" s="37" t="s">
        <v>28</v>
      </c>
      <c r="B210" s="32">
        <v>-500</v>
      </c>
      <c r="C210" s="32">
        <v>-750</v>
      </c>
      <c r="D210" s="32">
        <v>-750</v>
      </c>
      <c r="E210" s="32">
        <v>-750</v>
      </c>
    </row>
    <row r="211" spans="1:5" x14ac:dyDescent="0.25">
      <c r="A211" s="37" t="s">
        <v>29</v>
      </c>
      <c r="B211" s="32">
        <v>-9000</v>
      </c>
      <c r="C211" s="32">
        <v>-18000</v>
      </c>
      <c r="D211" s="32">
        <v>-18000</v>
      </c>
      <c r="E211" s="32">
        <v>-18000</v>
      </c>
    </row>
    <row r="212" spans="1:5" x14ac:dyDescent="0.25">
      <c r="A212" s="37" t="s">
        <v>30</v>
      </c>
      <c r="B212" s="32">
        <v>-4000</v>
      </c>
      <c r="C212" s="32">
        <v>-4000</v>
      </c>
      <c r="D212" s="32">
        <v>-4000</v>
      </c>
      <c r="E212" s="32">
        <v>-4000</v>
      </c>
    </row>
    <row r="213" spans="1:5" x14ac:dyDescent="0.25">
      <c r="A213" s="37" t="s">
        <v>31</v>
      </c>
      <c r="B213" s="32">
        <v>-3000</v>
      </c>
      <c r="C213" s="32">
        <v>-3000</v>
      </c>
      <c r="D213" s="32">
        <v>-3000</v>
      </c>
      <c r="E213" s="32">
        <v>-3000</v>
      </c>
    </row>
    <row r="214" spans="1:5" x14ac:dyDescent="0.25">
      <c r="A214" s="37" t="s">
        <v>32</v>
      </c>
      <c r="B214" s="32">
        <v>-1500</v>
      </c>
      <c r="C214" s="32">
        <v>-1500</v>
      </c>
      <c r="D214" s="32">
        <v>-1500</v>
      </c>
      <c r="E214" s="32">
        <v>-1500</v>
      </c>
    </row>
    <row r="215" spans="1:5" x14ac:dyDescent="0.25">
      <c r="A215" s="37" t="s">
        <v>33</v>
      </c>
      <c r="B215" s="32">
        <v>-1000</v>
      </c>
      <c r="C215" s="32">
        <v>-1000</v>
      </c>
      <c r="D215" s="32">
        <v>-1000</v>
      </c>
      <c r="E215" s="32">
        <v>-1000</v>
      </c>
    </row>
    <row r="216" spans="1:5" x14ac:dyDescent="0.25">
      <c r="A216" s="37" t="s">
        <v>34</v>
      </c>
      <c r="B216" s="32">
        <v>-2800</v>
      </c>
      <c r="C216" s="32">
        <v>-2800</v>
      </c>
      <c r="D216" s="32">
        <v>-2800</v>
      </c>
      <c r="E216" s="32">
        <v>-3000</v>
      </c>
    </row>
    <row r="217" spans="1:5" x14ac:dyDescent="0.25">
      <c r="A217" s="37" t="s">
        <v>35</v>
      </c>
      <c r="B217" s="32">
        <v>-1600</v>
      </c>
      <c r="C217" s="32">
        <v>-1600</v>
      </c>
      <c r="D217" s="32">
        <v>-1600</v>
      </c>
      <c r="E217" s="32">
        <v>-2000</v>
      </c>
    </row>
    <row r="218" spans="1:5" x14ac:dyDescent="0.25">
      <c r="A218" s="37" t="s">
        <v>36</v>
      </c>
      <c r="B218" s="32">
        <v>-500</v>
      </c>
      <c r="C218" s="32">
        <v>-500</v>
      </c>
      <c r="D218" s="32">
        <v>-500</v>
      </c>
      <c r="E218" s="32">
        <v>-500</v>
      </c>
    </row>
    <row r="219" spans="1:5" x14ac:dyDescent="0.25">
      <c r="A219" s="37" t="s">
        <v>37</v>
      </c>
      <c r="B219" s="32">
        <v>-4200</v>
      </c>
      <c r="C219" s="32">
        <v>-4000</v>
      </c>
      <c r="D219" s="32">
        <v>-4000</v>
      </c>
      <c r="E219" s="32">
        <v>-4500</v>
      </c>
    </row>
    <row r="220" spans="1:5" x14ac:dyDescent="0.25">
      <c r="A220" s="37" t="s">
        <v>38</v>
      </c>
      <c r="B220" s="32">
        <v>-3000</v>
      </c>
      <c r="C220" s="32">
        <v>-4000</v>
      </c>
      <c r="D220" s="32">
        <v>-4000</v>
      </c>
      <c r="E220" s="32">
        <v>-5000</v>
      </c>
    </row>
    <row r="221" spans="1:5" x14ac:dyDescent="0.25">
      <c r="A221" s="36" t="s">
        <v>432</v>
      </c>
      <c r="B221" s="32">
        <v>-51946.400000000001</v>
      </c>
      <c r="C221" s="32">
        <v>-47000</v>
      </c>
      <c r="D221" s="32">
        <v>-7000</v>
      </c>
      <c r="E221" s="32">
        <v>-28530</v>
      </c>
    </row>
    <row r="222" spans="1:5" x14ac:dyDescent="0.25">
      <c r="A222" s="37" t="s">
        <v>66</v>
      </c>
      <c r="B222" s="32">
        <v>-500</v>
      </c>
      <c r="C222" s="32">
        <v>-1000</v>
      </c>
      <c r="D222" s="32">
        <v>-1000</v>
      </c>
      <c r="E222" s="32">
        <v>-1000</v>
      </c>
    </row>
    <row r="223" spans="1:5" x14ac:dyDescent="0.25">
      <c r="A223" s="37" t="s">
        <v>67</v>
      </c>
      <c r="B223" s="32">
        <v>-1000</v>
      </c>
      <c r="C223" s="32">
        <v>-1000</v>
      </c>
      <c r="D223" s="32">
        <v>-1000</v>
      </c>
      <c r="E223" s="32">
        <v>-1000</v>
      </c>
    </row>
    <row r="224" spans="1:5" x14ac:dyDescent="0.25">
      <c r="A224" s="37" t="s">
        <v>68</v>
      </c>
      <c r="B224" s="32">
        <v>-1000</v>
      </c>
      <c r="C224" s="32">
        <v>-1500</v>
      </c>
      <c r="D224" s="32">
        <v>-1500</v>
      </c>
      <c r="E224" s="32">
        <v>-1500</v>
      </c>
    </row>
    <row r="225" spans="1:5" x14ac:dyDescent="0.25">
      <c r="A225" s="37" t="s">
        <v>69</v>
      </c>
      <c r="B225" s="32">
        <v>-500</v>
      </c>
      <c r="C225" s="32">
        <v>-500</v>
      </c>
      <c r="D225" s="32">
        <v>-500</v>
      </c>
      <c r="E225" s="32">
        <v>-500</v>
      </c>
    </row>
    <row r="226" spans="1:5" x14ac:dyDescent="0.25">
      <c r="A226" s="37" t="s">
        <v>70</v>
      </c>
      <c r="B226" s="32">
        <v>-2000</v>
      </c>
      <c r="C226" s="32">
        <v>-2000</v>
      </c>
      <c r="D226" s="32">
        <v>-2000</v>
      </c>
      <c r="E226" s="32">
        <v>-2000</v>
      </c>
    </row>
    <row r="227" spans="1:5" x14ac:dyDescent="0.25">
      <c r="A227" s="37" t="s">
        <v>452</v>
      </c>
      <c r="B227" s="32">
        <v>-500</v>
      </c>
      <c r="C227" s="32">
        <v>-1000</v>
      </c>
      <c r="D227" s="32">
        <v>-1000</v>
      </c>
      <c r="E227" s="32">
        <v>-1000</v>
      </c>
    </row>
    <row r="228" spans="1:5" x14ac:dyDescent="0.25">
      <c r="A228" s="37" t="s">
        <v>71</v>
      </c>
      <c r="B228" s="32">
        <v>-41600</v>
      </c>
      <c r="C228" s="32">
        <v>-40000</v>
      </c>
      <c r="D228" s="32">
        <v>0</v>
      </c>
      <c r="E228" s="32">
        <v>-20000</v>
      </c>
    </row>
    <row r="229" spans="1:5" x14ac:dyDescent="0.25">
      <c r="A229" s="37" t="s">
        <v>72</v>
      </c>
      <c r="B229" s="32">
        <v>-3182.4</v>
      </c>
      <c r="C229" s="32">
        <v>0</v>
      </c>
      <c r="D229" s="32">
        <v>0</v>
      </c>
      <c r="E229" s="32">
        <v>-1530</v>
      </c>
    </row>
    <row r="230" spans="1:5" x14ac:dyDescent="0.25">
      <c r="A230" s="37" t="s">
        <v>73</v>
      </c>
      <c r="B230" s="32">
        <v>-1664</v>
      </c>
      <c r="C230" s="32">
        <v>0</v>
      </c>
      <c r="D230" s="32">
        <v>0</v>
      </c>
      <c r="E230" s="32">
        <v>0</v>
      </c>
    </row>
    <row r="231" spans="1:5" x14ac:dyDescent="0.25">
      <c r="A231" s="2" t="s">
        <v>473</v>
      </c>
      <c r="B231" s="32">
        <v>-50750</v>
      </c>
      <c r="C231" s="32">
        <v>-34040</v>
      </c>
      <c r="D231" s="32">
        <v>-19811.899402499999</v>
      </c>
      <c r="E231" s="32">
        <v>-19811.899402499999</v>
      </c>
    </row>
    <row r="232" spans="1:5" x14ac:dyDescent="0.25">
      <c r="A232" s="3" t="s">
        <v>615</v>
      </c>
      <c r="B232" s="32">
        <v>-50750</v>
      </c>
      <c r="C232" s="32">
        <v>-34040</v>
      </c>
      <c r="D232" s="32">
        <v>-19811.899402499999</v>
      </c>
      <c r="E232" s="32">
        <v>-19811.899402499999</v>
      </c>
    </row>
    <row r="233" spans="1:5" x14ac:dyDescent="0.25">
      <c r="A233" s="29" t="s">
        <v>5</v>
      </c>
      <c r="B233" s="32">
        <v>22350</v>
      </c>
      <c r="C233" s="32">
        <v>12010</v>
      </c>
      <c r="D233" s="32">
        <v>26238.100597500001</v>
      </c>
      <c r="E233" s="32">
        <v>26238.100597500001</v>
      </c>
    </row>
    <row r="234" spans="1:5" x14ac:dyDescent="0.25">
      <c r="A234" s="36" t="s">
        <v>422</v>
      </c>
      <c r="B234" s="32">
        <v>22350</v>
      </c>
      <c r="C234" s="32">
        <v>12010</v>
      </c>
      <c r="D234" s="32">
        <v>26238.100597500001</v>
      </c>
      <c r="E234" s="32">
        <v>26238.100597500001</v>
      </c>
    </row>
    <row r="235" spans="1:5" x14ac:dyDescent="0.25">
      <c r="A235" s="37" t="s">
        <v>21</v>
      </c>
      <c r="B235" s="32">
        <v>22350</v>
      </c>
      <c r="C235" s="32">
        <v>12010</v>
      </c>
      <c r="D235" s="32">
        <v>26238.100597500001</v>
      </c>
      <c r="E235" s="32">
        <v>26238.100597500001</v>
      </c>
    </row>
    <row r="236" spans="1:5" x14ac:dyDescent="0.25">
      <c r="A236" s="29" t="s">
        <v>26</v>
      </c>
      <c r="B236" s="32">
        <v>-73100</v>
      </c>
      <c r="C236" s="32">
        <v>-46050</v>
      </c>
      <c r="D236" s="32">
        <v>-46050</v>
      </c>
      <c r="E236" s="32">
        <v>-46050</v>
      </c>
    </row>
    <row r="237" spans="1:5" x14ac:dyDescent="0.25">
      <c r="A237" s="36" t="s">
        <v>439</v>
      </c>
      <c r="B237" s="32">
        <v>-34900</v>
      </c>
      <c r="C237" s="32">
        <v>-35600</v>
      </c>
      <c r="D237" s="32">
        <v>-35600</v>
      </c>
      <c r="E237" s="32">
        <v>-35600</v>
      </c>
    </row>
    <row r="238" spans="1:5" x14ac:dyDescent="0.25">
      <c r="A238" s="37" t="s">
        <v>163</v>
      </c>
      <c r="B238" s="32">
        <v>-2200</v>
      </c>
      <c r="C238" s="32">
        <v>-2200</v>
      </c>
      <c r="D238" s="32">
        <v>-2200</v>
      </c>
      <c r="E238" s="32">
        <v>-2200</v>
      </c>
    </row>
    <row r="239" spans="1:5" x14ac:dyDescent="0.25">
      <c r="A239" s="37" t="s">
        <v>462</v>
      </c>
      <c r="B239" s="32"/>
      <c r="C239" s="32">
        <v>-18000</v>
      </c>
      <c r="D239" s="32">
        <v>-18000</v>
      </c>
      <c r="E239" s="32">
        <v>-18000</v>
      </c>
    </row>
    <row r="240" spans="1:5" x14ac:dyDescent="0.25">
      <c r="A240" s="37" t="s">
        <v>156</v>
      </c>
      <c r="B240" s="32">
        <v>-9000</v>
      </c>
      <c r="C240" s="32">
        <v>-9000</v>
      </c>
      <c r="D240" s="32">
        <v>-9000</v>
      </c>
      <c r="E240" s="32">
        <v>-9000</v>
      </c>
    </row>
    <row r="241" spans="1:5" x14ac:dyDescent="0.25">
      <c r="A241" s="37" t="s">
        <v>157</v>
      </c>
      <c r="B241" s="32">
        <v>-5000</v>
      </c>
      <c r="C241" s="32">
        <v>0</v>
      </c>
      <c r="D241" s="32">
        <v>0</v>
      </c>
      <c r="E241" s="32">
        <v>0</v>
      </c>
    </row>
    <row r="242" spans="1:5" x14ac:dyDescent="0.25">
      <c r="A242" s="37" t="s">
        <v>507</v>
      </c>
      <c r="B242" s="32">
        <v>-13000</v>
      </c>
      <c r="C242" s="32">
        <v>-5000</v>
      </c>
      <c r="D242" s="32">
        <v>-5000</v>
      </c>
      <c r="E242" s="32">
        <v>-5000</v>
      </c>
    </row>
    <row r="243" spans="1:5" x14ac:dyDescent="0.25">
      <c r="A243" s="37" t="s">
        <v>454</v>
      </c>
      <c r="B243" s="32">
        <v>-3000</v>
      </c>
      <c r="C243" s="32">
        <v>0</v>
      </c>
      <c r="D243" s="32">
        <v>0</v>
      </c>
      <c r="E243" s="32">
        <v>0</v>
      </c>
    </row>
    <row r="244" spans="1:5" x14ac:dyDescent="0.25">
      <c r="A244" s="37" t="s">
        <v>455</v>
      </c>
      <c r="B244" s="32">
        <v>-1500</v>
      </c>
      <c r="C244" s="32">
        <v>0</v>
      </c>
      <c r="D244" s="32">
        <v>0</v>
      </c>
      <c r="E244" s="32">
        <v>0</v>
      </c>
    </row>
    <row r="245" spans="1:5" x14ac:dyDescent="0.25">
      <c r="A245" s="37" t="s">
        <v>238</v>
      </c>
      <c r="B245" s="32">
        <v>-200</v>
      </c>
      <c r="C245" s="32">
        <v>-400</v>
      </c>
      <c r="D245" s="32">
        <v>-400</v>
      </c>
      <c r="E245" s="32">
        <v>-400</v>
      </c>
    </row>
    <row r="246" spans="1:5" x14ac:dyDescent="0.25">
      <c r="A246" s="37" t="s">
        <v>633</v>
      </c>
      <c r="B246" s="32">
        <v>-1000</v>
      </c>
      <c r="C246" s="32">
        <v>-1000</v>
      </c>
      <c r="D246" s="32">
        <v>-1000</v>
      </c>
      <c r="E246" s="32">
        <v>-1000</v>
      </c>
    </row>
    <row r="247" spans="1:5" x14ac:dyDescent="0.25">
      <c r="A247" s="36" t="s">
        <v>441</v>
      </c>
      <c r="B247" s="32">
        <v>-4000</v>
      </c>
      <c r="C247" s="32">
        <v>-4000</v>
      </c>
      <c r="D247" s="32">
        <v>-4000</v>
      </c>
      <c r="E247" s="32">
        <v>-4000</v>
      </c>
    </row>
    <row r="248" spans="1:5" x14ac:dyDescent="0.25">
      <c r="A248" s="37" t="s">
        <v>457</v>
      </c>
      <c r="B248" s="32">
        <v>-3000</v>
      </c>
      <c r="C248" s="32">
        <v>-3000</v>
      </c>
      <c r="D248" s="32">
        <v>-3000</v>
      </c>
      <c r="E248" s="32">
        <v>-3000</v>
      </c>
    </row>
    <row r="249" spans="1:5" x14ac:dyDescent="0.25">
      <c r="A249" s="37" t="s">
        <v>635</v>
      </c>
      <c r="B249" s="32">
        <v>-1000</v>
      </c>
      <c r="C249" s="32">
        <v>-1000</v>
      </c>
      <c r="D249" s="32">
        <v>-1000</v>
      </c>
      <c r="E249" s="32">
        <v>-1000</v>
      </c>
    </row>
    <row r="250" spans="1:5" x14ac:dyDescent="0.25">
      <c r="A250" s="36" t="s">
        <v>436</v>
      </c>
      <c r="B250" s="32">
        <v>-3200</v>
      </c>
      <c r="C250" s="32">
        <v>-3200</v>
      </c>
      <c r="D250" s="32">
        <v>-3200</v>
      </c>
      <c r="E250" s="32">
        <v>-3200</v>
      </c>
    </row>
    <row r="251" spans="1:5" x14ac:dyDescent="0.25">
      <c r="A251" s="37" t="s">
        <v>97</v>
      </c>
      <c r="B251" s="32">
        <v>-1600</v>
      </c>
      <c r="C251" s="32">
        <v>-1600</v>
      </c>
      <c r="D251" s="32">
        <v>-1600</v>
      </c>
      <c r="E251" s="32">
        <v>-1600</v>
      </c>
    </row>
    <row r="252" spans="1:5" x14ac:dyDescent="0.25">
      <c r="A252" s="37" t="s">
        <v>98</v>
      </c>
      <c r="B252" s="32">
        <v>-1600</v>
      </c>
      <c r="C252" s="32">
        <v>-1600</v>
      </c>
      <c r="D252" s="32">
        <v>-1600</v>
      </c>
      <c r="E252" s="32">
        <v>-1600</v>
      </c>
    </row>
    <row r="253" spans="1:5" x14ac:dyDescent="0.25">
      <c r="A253" s="36" t="s">
        <v>438</v>
      </c>
      <c r="B253" s="32">
        <v>-500</v>
      </c>
      <c r="C253" s="32">
        <v>-1000</v>
      </c>
      <c r="D253" s="32">
        <v>-1000</v>
      </c>
      <c r="E253" s="32">
        <v>-1000</v>
      </c>
    </row>
    <row r="254" spans="1:5" x14ac:dyDescent="0.25">
      <c r="A254" s="37" t="s">
        <v>632</v>
      </c>
      <c r="B254" s="32">
        <v>-500</v>
      </c>
      <c r="C254" s="32">
        <v>-1000</v>
      </c>
      <c r="D254" s="32">
        <v>-1000</v>
      </c>
      <c r="E254" s="32">
        <v>-1000</v>
      </c>
    </row>
    <row r="255" spans="1:5" x14ac:dyDescent="0.25">
      <c r="A255" s="36" t="s">
        <v>430</v>
      </c>
      <c r="B255" s="32">
        <v>-1500</v>
      </c>
      <c r="C255" s="32">
        <v>-750</v>
      </c>
      <c r="D255" s="32">
        <v>-750</v>
      </c>
      <c r="E255" s="32">
        <v>-750</v>
      </c>
    </row>
    <row r="256" spans="1:5" x14ac:dyDescent="0.25">
      <c r="A256" s="37" t="s">
        <v>51</v>
      </c>
      <c r="B256" s="32">
        <v>-1500</v>
      </c>
      <c r="C256" s="32">
        <v>-750</v>
      </c>
      <c r="D256" s="32">
        <v>-750</v>
      </c>
      <c r="E256" s="32">
        <v>-750</v>
      </c>
    </row>
    <row r="257" spans="1:5" x14ac:dyDescent="0.25">
      <c r="A257" s="36" t="s">
        <v>428</v>
      </c>
      <c r="B257" s="32">
        <v>-28000</v>
      </c>
      <c r="C257" s="32">
        <v>-1500</v>
      </c>
      <c r="D257" s="32">
        <v>-1500</v>
      </c>
      <c r="E257" s="32">
        <v>-1500</v>
      </c>
    </row>
    <row r="258" spans="1:5" x14ac:dyDescent="0.25">
      <c r="A258" s="37" t="s">
        <v>458</v>
      </c>
      <c r="B258" s="32">
        <v>-27000</v>
      </c>
      <c r="C258" s="32">
        <v>0</v>
      </c>
      <c r="D258" s="32">
        <v>0</v>
      </c>
      <c r="E258" s="32">
        <v>0</v>
      </c>
    </row>
    <row r="259" spans="1:5" x14ac:dyDescent="0.25">
      <c r="A259" s="37" t="s">
        <v>626</v>
      </c>
      <c r="B259" s="32">
        <v>-1000</v>
      </c>
      <c r="C259" s="32">
        <v>-1000</v>
      </c>
      <c r="D259" s="32">
        <v>-1000</v>
      </c>
      <c r="E259" s="32">
        <v>-1000</v>
      </c>
    </row>
    <row r="260" spans="1:5" x14ac:dyDescent="0.25">
      <c r="A260" s="37" t="s">
        <v>637</v>
      </c>
      <c r="B260" s="32"/>
      <c r="C260" s="32">
        <v>-500</v>
      </c>
      <c r="D260" s="32">
        <v>-500</v>
      </c>
      <c r="E260" s="32">
        <v>-500</v>
      </c>
    </row>
    <row r="261" spans="1:5" x14ac:dyDescent="0.25">
      <c r="A261" s="36" t="s">
        <v>432</v>
      </c>
      <c r="B261" s="32">
        <v>-1000</v>
      </c>
      <c r="C261" s="32">
        <v>0</v>
      </c>
      <c r="D261" s="32">
        <v>0</v>
      </c>
      <c r="E261" s="32">
        <v>0</v>
      </c>
    </row>
    <row r="262" spans="1:5" x14ac:dyDescent="0.25">
      <c r="A262" s="37" t="s">
        <v>627</v>
      </c>
      <c r="B262" s="32">
        <v>-1000</v>
      </c>
      <c r="C262" s="32">
        <v>0</v>
      </c>
      <c r="D262" s="32">
        <v>0</v>
      </c>
      <c r="E262" s="32">
        <v>0</v>
      </c>
    </row>
    <row r="263" spans="1:5" x14ac:dyDescent="0.25">
      <c r="A263" s="2" t="s">
        <v>445</v>
      </c>
      <c r="B263" s="32">
        <v>-2.700000000098953</v>
      </c>
      <c r="C263" s="32">
        <v>-233981.20049999992</v>
      </c>
      <c r="D263" s="32">
        <v>11.575270000103046</v>
      </c>
      <c r="E263" s="32">
        <v>2147.3758200000157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999-DD41-4FED-8B10-332B5E788AA9}">
  <dimension ref="A1:K20"/>
  <sheetViews>
    <sheetView workbookViewId="0">
      <selection activeCell="J19" sqref="J19"/>
    </sheetView>
  </sheetViews>
  <sheetFormatPr defaultRowHeight="15" x14ac:dyDescent="0.25"/>
  <cols>
    <col min="4" max="4" width="29.140625" customWidth="1"/>
    <col min="5" max="5" width="11.7109375" bestFit="1" customWidth="1"/>
    <col min="6" max="6" width="11.5703125" bestFit="1" customWidth="1"/>
    <col min="7" max="7" width="12.7109375" bestFit="1" customWidth="1"/>
    <col min="8" max="8" width="10" bestFit="1" customWidth="1"/>
    <col min="9" max="9" width="11.5703125" bestFit="1" customWidth="1"/>
    <col min="10" max="10" width="11.42578125" customWidth="1"/>
  </cols>
  <sheetData>
    <row r="1" spans="1:10" x14ac:dyDescent="0.25">
      <c r="A1" s="17" t="s">
        <v>1</v>
      </c>
      <c r="B1" s="15">
        <v>45199</v>
      </c>
      <c r="C1" s="16"/>
      <c r="D1" s="16"/>
      <c r="E1" s="52" t="s">
        <v>471</v>
      </c>
      <c r="F1" s="52" t="s">
        <v>472</v>
      </c>
      <c r="G1" s="52" t="s">
        <v>473</v>
      </c>
      <c r="H1" s="52" t="s">
        <v>474</v>
      </c>
      <c r="I1" s="52" t="s">
        <v>475</v>
      </c>
    </row>
    <row r="2" spans="1:10" x14ac:dyDescent="0.25">
      <c r="A2" s="17" t="s">
        <v>476</v>
      </c>
      <c r="B2" s="15">
        <v>0.05</v>
      </c>
      <c r="C2" s="16"/>
      <c r="D2" s="18" t="s">
        <v>477</v>
      </c>
      <c r="E2" s="16">
        <v>3941049</v>
      </c>
      <c r="F2" s="16">
        <v>4807173</v>
      </c>
      <c r="G2" s="16">
        <v>500893</v>
      </c>
      <c r="H2" s="16">
        <v>690871</v>
      </c>
      <c r="I2" s="16">
        <v>9939986</v>
      </c>
    </row>
    <row r="3" spans="1:10" x14ac:dyDescent="0.25">
      <c r="A3" s="15"/>
      <c r="B3" s="15"/>
      <c r="C3" s="16"/>
      <c r="D3" s="18" t="s">
        <v>478</v>
      </c>
      <c r="E3" s="16">
        <v>3549522.4409999996</v>
      </c>
      <c r="F3" s="16">
        <v>4813948.25</v>
      </c>
      <c r="G3" s="16">
        <v>477056.37450000003</v>
      </c>
      <c r="H3" s="16">
        <v>706933.29949999996</v>
      </c>
      <c r="I3" s="16">
        <v>9547460.3650000002</v>
      </c>
    </row>
    <row r="4" spans="1:10" x14ac:dyDescent="0.25">
      <c r="A4" s="15"/>
      <c r="B4" s="15"/>
      <c r="C4" s="16"/>
      <c r="D4" s="18" t="s">
        <v>479</v>
      </c>
      <c r="E4" s="16">
        <v>388000</v>
      </c>
      <c r="F4" s="16">
        <v>264000</v>
      </c>
      <c r="G4" s="16"/>
      <c r="H4" s="16"/>
      <c r="I4" s="16"/>
    </row>
    <row r="5" spans="1:10" x14ac:dyDescent="0.25">
      <c r="A5" s="15"/>
      <c r="B5" s="15"/>
      <c r="C5" s="16"/>
      <c r="D5" s="18" t="s">
        <v>480</v>
      </c>
      <c r="E5" s="16">
        <v>177476.12205000001</v>
      </c>
      <c r="F5" s="19">
        <v>240697.41250000001</v>
      </c>
      <c r="G5" s="19">
        <v>23852.818725000005</v>
      </c>
      <c r="H5" s="19">
        <v>35346.664975</v>
      </c>
      <c r="I5" s="19">
        <v>477373.01825000002</v>
      </c>
    </row>
    <row r="6" spans="1:10" x14ac:dyDescent="0.25">
      <c r="A6" s="15"/>
      <c r="B6" s="15"/>
      <c r="C6" s="16"/>
      <c r="D6" s="18" t="s">
        <v>481</v>
      </c>
      <c r="E6" s="19">
        <v>189161.8995</v>
      </c>
      <c r="F6" s="16" t="s">
        <v>482</v>
      </c>
      <c r="G6" s="16" t="s">
        <v>482</v>
      </c>
      <c r="H6" s="16" t="s">
        <v>482</v>
      </c>
      <c r="I6" s="16" t="s">
        <v>482</v>
      </c>
    </row>
    <row r="7" spans="1:10" x14ac:dyDescent="0.25">
      <c r="A7" s="15"/>
      <c r="B7" s="15"/>
      <c r="C7" s="16"/>
      <c r="D7" s="18" t="s">
        <v>483</v>
      </c>
      <c r="E7" s="16">
        <v>197052.45</v>
      </c>
      <c r="F7" s="16">
        <v>240358.65000000002</v>
      </c>
      <c r="G7" s="16">
        <v>25044.65</v>
      </c>
      <c r="H7" s="16">
        <v>34543.550000000003</v>
      </c>
      <c r="I7" s="16">
        <v>496999.30000000005</v>
      </c>
    </row>
    <row r="8" spans="1:10" x14ac:dyDescent="0.25">
      <c r="A8" s="15"/>
      <c r="B8" s="15"/>
      <c r="C8" s="16"/>
      <c r="D8" s="18" t="s">
        <v>484</v>
      </c>
      <c r="E8" s="16"/>
      <c r="F8" s="16">
        <v>55360.404875</v>
      </c>
      <c r="G8" s="16"/>
      <c r="H8" s="16"/>
      <c r="I8" s="16"/>
    </row>
    <row r="9" spans="1:10" ht="15.75" thickBot="1" x14ac:dyDescent="0.3"/>
    <row r="10" spans="1:10" ht="16.5" thickTop="1" thickBot="1" x14ac:dyDescent="0.3">
      <c r="D10" s="39"/>
      <c r="E10" s="50" t="s">
        <v>471</v>
      </c>
      <c r="F10" s="50" t="s">
        <v>472</v>
      </c>
      <c r="G10" s="50" t="s">
        <v>473</v>
      </c>
      <c r="H10" s="50" t="s">
        <v>474</v>
      </c>
      <c r="I10" s="51" t="s">
        <v>475</v>
      </c>
    </row>
    <row r="11" spans="1:10" ht="16.5" thickTop="1" thickBot="1" x14ac:dyDescent="0.3">
      <c r="D11" s="40" t="s">
        <v>511</v>
      </c>
      <c r="E11" s="41">
        <f>E6/0.05</f>
        <v>3783237.9899999998</v>
      </c>
      <c r="F11" s="41">
        <f>F3</f>
        <v>4813948.25</v>
      </c>
      <c r="G11" s="41">
        <f t="shared" ref="G11:H11" si="0">G3</f>
        <v>477056.37450000003</v>
      </c>
      <c r="H11" s="41">
        <f t="shared" si="0"/>
        <v>706933.29949999996</v>
      </c>
      <c r="I11" s="42">
        <f>SUM(E11:H11)</f>
        <v>9781175.9140000008</v>
      </c>
    </row>
    <row r="12" spans="1:10" ht="15.75" thickTop="1" x14ac:dyDescent="0.25">
      <c r="D12" s="43" t="s">
        <v>535</v>
      </c>
      <c r="E12" s="49">
        <v>0.01</v>
      </c>
      <c r="F12" s="49">
        <f>E12</f>
        <v>0.01</v>
      </c>
      <c r="G12" s="49">
        <f t="shared" ref="G12" si="1">F12</f>
        <v>0.01</v>
      </c>
      <c r="H12" s="49">
        <f t="shared" ref="H12" si="2">G12</f>
        <v>0.01</v>
      </c>
      <c r="I12" s="45">
        <f>I13/I$11</f>
        <v>0.01</v>
      </c>
    </row>
    <row r="13" spans="1:10" ht="15.75" thickBot="1" x14ac:dyDescent="0.3">
      <c r="D13" s="46"/>
      <c r="E13" s="47">
        <f>E12*E$11</f>
        <v>37832.3799</v>
      </c>
      <c r="F13" s="47">
        <f>F12*F$11</f>
        <v>48139.482499999998</v>
      </c>
      <c r="G13" s="47">
        <f>G12*G$11</f>
        <v>4770.5637450000004</v>
      </c>
      <c r="H13" s="47">
        <f>H12*H$11</f>
        <v>7069.3329949999998</v>
      </c>
      <c r="I13" s="48">
        <f>SUM(E13:H13)</f>
        <v>97811.759140000009</v>
      </c>
    </row>
    <row r="14" spans="1:10" ht="15.75" thickTop="1" x14ac:dyDescent="0.25">
      <c r="D14" s="43" t="s">
        <v>536</v>
      </c>
      <c r="E14" s="44">
        <f>E15/E11</f>
        <v>0.05</v>
      </c>
      <c r="F14" s="44">
        <f>F15/F11</f>
        <v>4.0777339058432963E-2</v>
      </c>
      <c r="G14" s="44">
        <f>G15/G11</f>
        <v>2.5175221717952327E-2</v>
      </c>
      <c r="H14" s="44">
        <f>H15/H11</f>
        <v>4.9509621381189445E-2</v>
      </c>
      <c r="I14" s="45">
        <f>I15/I$11</f>
        <v>4.4214714396557775E-2</v>
      </c>
    </row>
    <row r="15" spans="1:10" ht="15.75" thickBot="1" x14ac:dyDescent="0.3">
      <c r="D15" s="46"/>
      <c r="E15" s="47">
        <v>189161.8995</v>
      </c>
      <c r="F15" s="47">
        <v>196300</v>
      </c>
      <c r="G15" s="47">
        <v>12010</v>
      </c>
      <c r="H15" s="47">
        <v>35000</v>
      </c>
      <c r="I15" s="48">
        <f>SUM(E15:H15)</f>
        <v>432471.8995</v>
      </c>
    </row>
    <row r="16" spans="1:10" ht="15.75" thickTop="1" x14ac:dyDescent="0.25">
      <c r="D16" s="43" t="s">
        <v>537</v>
      </c>
      <c r="E16" s="44">
        <v>5.5E-2</v>
      </c>
      <c r="F16" s="44">
        <v>5.5E-2</v>
      </c>
      <c r="G16" s="44">
        <v>5.5E-2</v>
      </c>
      <c r="H16" s="44">
        <v>5.5E-2</v>
      </c>
      <c r="I16" s="45">
        <f>I17/I$11</f>
        <v>5.4999999999999993E-2</v>
      </c>
      <c r="J16" s="2" t="s">
        <v>540</v>
      </c>
    </row>
    <row r="17" spans="4:11" ht="15.75" thickBot="1" x14ac:dyDescent="0.3">
      <c r="D17" s="46"/>
      <c r="E17" s="47">
        <f>E16*E$11</f>
        <v>208078.08945</v>
      </c>
      <c r="F17" s="47">
        <f t="shared" ref="F17:H17" si="3">F16*F$11</f>
        <v>264767.15375</v>
      </c>
      <c r="G17" s="47">
        <f t="shared" si="3"/>
        <v>26238.100597500001</v>
      </c>
      <c r="H17" s="47">
        <f t="shared" si="3"/>
        <v>38881.331472500002</v>
      </c>
      <c r="I17" s="48">
        <f>SUM(E17:H17)</f>
        <v>537964.67527000001</v>
      </c>
      <c r="J17" s="4">
        <f>I17-I15</f>
        <v>105492.77577000001</v>
      </c>
      <c r="K17" t="s">
        <v>539</v>
      </c>
    </row>
    <row r="18" spans="4:11" ht="15.75" thickTop="1" x14ac:dyDescent="0.25">
      <c r="D18" s="43" t="s">
        <v>538</v>
      </c>
      <c r="E18" s="44">
        <v>0.06</v>
      </c>
      <c r="F18" s="44">
        <v>5.5E-2</v>
      </c>
      <c r="G18" s="44">
        <v>5.5E-2</v>
      </c>
      <c r="H18" s="44">
        <v>5.5E-2</v>
      </c>
      <c r="I18" s="45">
        <f>I19/I$11</f>
        <v>5.6933938221367102E-2</v>
      </c>
      <c r="J18" s="2" t="s">
        <v>541</v>
      </c>
    </row>
    <row r="19" spans="4:11" ht="15.75" thickBot="1" x14ac:dyDescent="0.3">
      <c r="D19" s="46"/>
      <c r="E19" s="47">
        <f>E18*E$11</f>
        <v>226994.27939999997</v>
      </c>
      <c r="F19" s="47">
        <f t="shared" ref="F19:H19" si="4">F18*F$11</f>
        <v>264767.15375</v>
      </c>
      <c r="G19" s="47">
        <f t="shared" si="4"/>
        <v>26238.100597500001</v>
      </c>
      <c r="H19" s="47">
        <f t="shared" si="4"/>
        <v>38881.331472500002</v>
      </c>
      <c r="I19" s="48">
        <f>SUM(E19:H19)</f>
        <v>556880.86521999992</v>
      </c>
      <c r="J19" s="4">
        <f>I19-I17</f>
        <v>18916.189949999913</v>
      </c>
    </row>
    <row r="20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BudgetData</vt:lpstr>
      <vt:lpstr>Summary</vt:lpstr>
      <vt:lpstr>GreenSheet</vt:lpstr>
      <vt:lpstr>GreenSheetDetails</vt:lpstr>
      <vt:lpstr>Committee</vt:lpstr>
      <vt:lpstr>CommitteeDetails</vt:lpstr>
      <vt:lpstr>MissionOperationsTerc</vt:lpstr>
      <vt:lpstr>Investments</vt:lpstr>
      <vt:lpstr>CommitteeDetails!Print_Titles</vt:lpstr>
      <vt:lpstr>GreenSheetDetails!Print_Titles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Hjelmar</cp:lastModifiedBy>
  <cp:lastPrinted>2023-12-22T17:39:06Z</cp:lastPrinted>
  <dcterms:created xsi:type="dcterms:W3CDTF">2023-11-12T21:15:25Z</dcterms:created>
  <dcterms:modified xsi:type="dcterms:W3CDTF">2023-12-22T17:54:36Z</dcterms:modified>
</cp:coreProperties>
</file>