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Bai 1_Tien trinh" sheetId="1" r:id="rId1"/>
    <sheet name="Bai 2_Tien trinh" sheetId="2" r:id="rId2"/>
    <sheet name="Bai 3_Tien trinh" sheetId="3" r:id="rId3"/>
    <sheet name="Bai 4_Tien trinh" sheetId="4" r:id="rId4"/>
    <sheet name="Bai 1_Phan trang OPT" sheetId="5" r:id="rId5"/>
    <sheet name="Bai 2_Phan trang LRU" sheetId="6" r:id="rId6"/>
    <sheet name="Bai 3_Phan tra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4" l="1"/>
  <c r="K21" i="4"/>
  <c r="K16" i="4"/>
  <c r="J16" i="4"/>
  <c r="I16" i="4"/>
  <c r="H21" i="4"/>
  <c r="J21" i="4"/>
  <c r="H16" i="4"/>
  <c r="I21" i="4"/>
  <c r="G16" i="4"/>
  <c r="F16" i="4"/>
  <c r="G21" i="4"/>
  <c r="E16" i="4"/>
  <c r="D16" i="4"/>
  <c r="F21" i="4"/>
  <c r="C16" i="4"/>
  <c r="F10" i="4"/>
  <c r="E10" i="4"/>
  <c r="D10" i="4"/>
  <c r="C10" i="4"/>
  <c r="K22" i="1" l="1"/>
  <c r="J27" i="1"/>
  <c r="J22" i="1"/>
  <c r="I22" i="1"/>
  <c r="I27" i="1"/>
  <c r="H22" i="1"/>
  <c r="G22" i="1"/>
  <c r="H27" i="1"/>
  <c r="F22" i="1"/>
  <c r="E22" i="1"/>
  <c r="G27" i="1"/>
  <c r="D22" i="1"/>
  <c r="F27" i="1"/>
</calcChain>
</file>

<file path=xl/sharedStrings.xml><?xml version="1.0" encoding="utf-8"?>
<sst xmlns="http://schemas.openxmlformats.org/spreadsheetml/2006/main" count="355" uniqueCount="100">
  <si>
    <t>P1</t>
  </si>
  <si>
    <t>RL</t>
  </si>
  <si>
    <t>CPU</t>
  </si>
  <si>
    <t>P2</t>
  </si>
  <si>
    <t>P3</t>
  </si>
  <si>
    <t>P4</t>
  </si>
  <si>
    <t>SJF</t>
  </si>
  <si>
    <t>P3=3</t>
  </si>
  <si>
    <t>W1</t>
  </si>
  <si>
    <t>W2</t>
  </si>
  <si>
    <t>W3</t>
  </si>
  <si>
    <t>W4</t>
  </si>
  <si>
    <t>FIFO</t>
  </si>
  <si>
    <t>W: Waiting time</t>
  </si>
  <si>
    <t>T: Turn-around time</t>
  </si>
  <si>
    <t>T2</t>
  </si>
  <si>
    <t>T3</t>
  </si>
  <si>
    <t>T1</t>
  </si>
  <si>
    <t>T4</t>
  </si>
  <si>
    <t>13-1=12</t>
  </si>
  <si>
    <t>45-3=42</t>
  </si>
  <si>
    <t>0</t>
  </si>
  <si>
    <t>50-5=45</t>
  </si>
  <si>
    <t>0+13=13</t>
  </si>
  <si>
    <t>1+32=33</t>
  </si>
  <si>
    <t>3+5=8</t>
  </si>
  <si>
    <t>P1=13</t>
  </si>
  <si>
    <t>P2=32</t>
  </si>
  <si>
    <t>P1=12</t>
  </si>
  <si>
    <t>P3=5</t>
  </si>
  <si>
    <t>P1=10</t>
  </si>
  <si>
    <t>P4=17</t>
  </si>
  <si>
    <t>5+17=22</t>
  </si>
  <si>
    <t>13-0=13</t>
  </si>
  <si>
    <t>45-1=44</t>
  </si>
  <si>
    <t>67-5=62</t>
  </si>
  <si>
    <t>50-3=47</t>
  </si>
  <si>
    <t>P1=7</t>
  </si>
  <si>
    <t>P1=6</t>
  </si>
  <si>
    <t>P2=5</t>
  </si>
  <si>
    <t>P2=4</t>
  </si>
  <si>
    <t>P4=12</t>
  </si>
  <si>
    <t>9-0=9</t>
  </si>
  <si>
    <t>Processes</t>
  </si>
  <si>
    <t>(5-3)-3=0</t>
  </si>
  <si>
    <t>35-1=34</t>
  </si>
  <si>
    <t>0+(8-3)=5</t>
  </si>
  <si>
    <t>18-5=13</t>
  </si>
  <si>
    <t>2-2=0</t>
  </si>
  <si>
    <t>15-5=10</t>
  </si>
  <si>
    <t>(5-1)-1=3</t>
  </si>
  <si>
    <t>0+7=7</t>
  </si>
  <si>
    <t>1+5=6</t>
  </si>
  <si>
    <t>2+3=5</t>
  </si>
  <si>
    <t>5+12=17</t>
  </si>
  <si>
    <t>Wtb</t>
  </si>
  <si>
    <t>Ttb</t>
  </si>
  <si>
    <t>(9+3+0+10)/4=5.5</t>
  </si>
  <si>
    <t>(7+6+5+17)/4=8.75</t>
  </si>
  <si>
    <t>Process</t>
  </si>
  <si>
    <t>7-2=5</t>
  </si>
  <si>
    <t>11-4=7</t>
  </si>
  <si>
    <t>12-5=7</t>
  </si>
  <si>
    <t>7-0=7</t>
  </si>
  <si>
    <t>11-2=9</t>
  </si>
  <si>
    <t>12-4=8</t>
  </si>
  <si>
    <t>16-5=11</t>
  </si>
  <si>
    <t>P1=5</t>
  </si>
  <si>
    <t>P2=2</t>
  </si>
  <si>
    <t>P3=1</t>
  </si>
  <si>
    <t>P4=4</t>
  </si>
  <si>
    <t>RR</t>
  </si>
  <si>
    <t>Q=10.5</t>
  </si>
  <si>
    <t>0+(36.5-10.5)=26</t>
  </si>
  <si>
    <t>(10.5-1)+(39-21)+(56-49.5)=34</t>
  </si>
  <si>
    <t>21-3=18</t>
  </si>
  <si>
    <t>(26-5)+(49.5-36.5)=34</t>
  </si>
  <si>
    <t>T=RL+CPU= tgian kết thúc - RL</t>
  </si>
  <si>
    <t>W=RL= tgian bắt đầu - RL</t>
  </si>
  <si>
    <t>67-1=66</t>
  </si>
  <si>
    <t>26-3=23</t>
  </si>
  <si>
    <t>56-5=51</t>
  </si>
  <si>
    <t>Q=20</t>
  </si>
  <si>
    <t>0+(77-20)+(121-97)=81</t>
  </si>
  <si>
    <t>20-2=18</t>
  </si>
  <si>
    <t>(37-3)+(97-57)+(134-117)=91</t>
  </si>
  <si>
    <t>(57-4)+(117-77)=93</t>
  </si>
  <si>
    <t>1+134=135</t>
  </si>
  <si>
    <t>2+37=39</t>
  </si>
  <si>
    <t>3+162=165</t>
  </si>
  <si>
    <t>4+121=125</t>
  </si>
  <si>
    <t>X</t>
  </si>
  <si>
    <t>OPT: 4 FRAMES</t>
  </si>
  <si>
    <t>thời điểm cuối cùng mà trang được truy xuất</t>
  </si>
  <si>
    <t>chữ màu xanh</t>
  </si>
  <si>
    <t>nền đỏ</t>
  </si>
  <si>
    <t>thay thế số cũ gây ra lỗi trang</t>
  </si>
  <si>
    <t>Số lỗi trang</t>
  </si>
  <si>
    <t>OPT: 3 FRAMES</t>
  </si>
  <si>
    <t>LRU: 4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</si>
</sst>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8" tint="-0.499984740745262"/>
      <name val="Times New Roman"/>
      <family val="1"/>
    </font>
    <font>
      <b/>
      <sz val="14"/>
      <color rgb="FF002060"/>
      <name val="Times New Roman"/>
      <family val="1"/>
    </font>
    <font>
      <b/>
      <sz val="14"/>
      <color theme="3"/>
      <name val="Times New Roman"/>
      <family val="1"/>
    </font>
    <font>
      <sz val="14"/>
      <name val="Times New Roman"/>
      <family val="1"/>
    </font>
    <font>
      <b/>
      <sz val="14"/>
      <color theme="4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49" fontId="1" fillId="4" borderId="1" xfId="0" applyNumberFormat="1" applyFont="1" applyFill="1" applyBorder="1"/>
    <xf numFmtId="49" fontId="3" fillId="3" borderId="1" xfId="0" applyNumberFormat="1" applyFon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3" fillId="8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10" borderId="0" xfId="0" applyFont="1" applyFill="1" applyAlignment="1">
      <alignment horizontal="center" vertical="center"/>
    </xf>
    <xf numFmtId="0" fontId="5" fillId="0" borderId="0" xfId="0" applyFont="1"/>
    <xf numFmtId="0" fontId="5" fillId="10" borderId="0" xfId="0" applyFont="1" applyFill="1"/>
    <xf numFmtId="0" fontId="3" fillId="11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49" fontId="1" fillId="0" borderId="0" xfId="0" applyNumberFormat="1" applyFont="1" applyFill="1" applyBorder="1"/>
    <xf numFmtId="0" fontId="1" fillId="0" borderId="0" xfId="0" applyFont="1" applyFill="1" applyBorder="1"/>
    <xf numFmtId="0" fontId="3" fillId="9" borderId="1" xfId="0" applyFont="1" applyFill="1" applyBorder="1" applyAlignment="1">
      <alignment horizontal="center" vertical="center"/>
    </xf>
    <xf numFmtId="0" fontId="3" fillId="6" borderId="0" xfId="0" applyFont="1" applyFill="1"/>
    <xf numFmtId="0" fontId="6" fillId="0" borderId="0" xfId="0" applyFon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85" zoomScaleNormal="85" workbookViewId="0">
      <selection activeCell="J30" sqref="J30"/>
    </sheetView>
  </sheetViews>
  <sheetFormatPr defaultRowHeight="18.75" x14ac:dyDescent="0.3"/>
  <cols>
    <col min="1" max="1" width="9.85546875" style="1" bestFit="1" customWidth="1"/>
    <col min="2" max="2" width="12.85546875" style="1" bestFit="1" customWidth="1"/>
    <col min="3" max="3" width="12.140625" style="1" bestFit="1" customWidth="1"/>
    <col min="4" max="5" width="9.140625" style="1"/>
    <col min="6" max="6" width="10.85546875" style="1" bestFit="1" customWidth="1"/>
    <col min="7" max="8" width="9.140625" style="1"/>
    <col min="9" max="9" width="10.28515625" style="1" bestFit="1" customWidth="1"/>
    <col min="10" max="10" width="10.28515625" style="1" customWidth="1"/>
    <col min="11" max="12" width="9.140625" style="1"/>
    <col min="13" max="13" width="10.85546875" style="1" bestFit="1" customWidth="1"/>
    <col min="14" max="15" width="9.140625" style="1"/>
    <col min="16" max="16" width="31.140625" style="1" bestFit="1" customWidth="1"/>
    <col min="17" max="17" width="35.28515625" style="1" bestFit="1" customWidth="1"/>
    <col min="18" max="18" width="37.85546875" style="1" bestFit="1" customWidth="1"/>
    <col min="19" max="19" width="11" style="1" bestFit="1" customWidth="1"/>
    <col min="20" max="20" width="9.140625" style="1"/>
    <col min="21" max="21" width="10.85546875" style="1" bestFit="1" customWidth="1"/>
    <col min="22" max="16384" width="9.140625" style="1"/>
  </cols>
  <sheetData>
    <row r="1" spans="1:21" x14ac:dyDescent="0.3">
      <c r="A1" s="3"/>
      <c r="B1" s="3"/>
      <c r="C1" s="3"/>
    </row>
    <row r="2" spans="1:21" x14ac:dyDescent="0.3">
      <c r="A2" s="3"/>
      <c r="B2" s="3"/>
      <c r="C2" s="3"/>
      <c r="D2" s="9">
        <v>67</v>
      </c>
    </row>
    <row r="3" spans="1:21" x14ac:dyDescent="0.3">
      <c r="A3" s="3"/>
      <c r="B3" s="23" t="s">
        <v>43</v>
      </c>
      <c r="C3" s="23" t="s">
        <v>1</v>
      </c>
      <c r="D3" s="23" t="s">
        <v>2</v>
      </c>
      <c r="G3" s="17" t="s">
        <v>12</v>
      </c>
      <c r="H3" s="18" t="s">
        <v>0</v>
      </c>
      <c r="I3" s="18" t="s">
        <v>3</v>
      </c>
      <c r="J3" s="18" t="s">
        <v>4</v>
      </c>
      <c r="K3" s="18" t="s">
        <v>5</v>
      </c>
      <c r="L3" s="18"/>
      <c r="O3" s="10"/>
      <c r="P3" s="10" t="s">
        <v>13</v>
      </c>
      <c r="Q3" s="10"/>
      <c r="R3" s="10" t="s">
        <v>14</v>
      </c>
      <c r="S3" s="10"/>
      <c r="T3" s="44"/>
      <c r="U3" s="45"/>
    </row>
    <row r="4" spans="1:21" x14ac:dyDescent="0.3">
      <c r="A4" s="3"/>
      <c r="B4" s="23" t="s">
        <v>0</v>
      </c>
      <c r="C4" s="22">
        <v>0</v>
      </c>
      <c r="D4" s="22">
        <v>13</v>
      </c>
      <c r="G4" s="19"/>
      <c r="H4" s="19">
        <v>0</v>
      </c>
      <c r="I4" s="19">
        <v>13</v>
      </c>
      <c r="J4" s="19">
        <v>45</v>
      </c>
      <c r="K4" s="19">
        <v>50</v>
      </c>
      <c r="L4" s="19">
        <v>67</v>
      </c>
      <c r="O4" s="11" t="s">
        <v>12</v>
      </c>
      <c r="P4" s="12" t="s">
        <v>78</v>
      </c>
      <c r="Q4" s="13"/>
      <c r="R4" s="12" t="s">
        <v>77</v>
      </c>
      <c r="S4" s="12"/>
      <c r="T4" s="44"/>
      <c r="U4" s="45"/>
    </row>
    <row r="5" spans="1:21" x14ac:dyDescent="0.3">
      <c r="A5" s="3"/>
      <c r="B5" s="23" t="s">
        <v>3</v>
      </c>
      <c r="C5" s="22">
        <v>1</v>
      </c>
      <c r="D5" s="22">
        <v>32</v>
      </c>
      <c r="O5" s="14"/>
      <c r="P5" s="14" t="s">
        <v>8</v>
      </c>
      <c r="Q5" s="15" t="s">
        <v>21</v>
      </c>
      <c r="R5" s="14" t="s">
        <v>17</v>
      </c>
      <c r="S5" s="14" t="s">
        <v>33</v>
      </c>
      <c r="T5" s="44"/>
      <c r="U5" s="45"/>
    </row>
    <row r="6" spans="1:21" x14ac:dyDescent="0.3">
      <c r="B6" s="23" t="s">
        <v>4</v>
      </c>
      <c r="C6" s="22">
        <v>3</v>
      </c>
      <c r="D6" s="22">
        <v>5</v>
      </c>
      <c r="O6" s="14"/>
      <c r="P6" s="14" t="s">
        <v>9</v>
      </c>
      <c r="Q6" s="15" t="s">
        <v>19</v>
      </c>
      <c r="R6" s="14" t="s">
        <v>15</v>
      </c>
      <c r="S6" s="14" t="s">
        <v>34</v>
      </c>
      <c r="T6" s="44"/>
      <c r="U6" s="45"/>
    </row>
    <row r="7" spans="1:21" x14ac:dyDescent="0.3">
      <c r="B7" s="23" t="s">
        <v>5</v>
      </c>
      <c r="C7" s="22">
        <v>5</v>
      </c>
      <c r="D7" s="22">
        <v>17</v>
      </c>
      <c r="O7" s="14"/>
      <c r="P7" s="14" t="s">
        <v>10</v>
      </c>
      <c r="Q7" s="15" t="s">
        <v>20</v>
      </c>
      <c r="R7" s="14" t="s">
        <v>16</v>
      </c>
      <c r="S7" s="14" t="s">
        <v>36</v>
      </c>
      <c r="T7" s="44"/>
      <c r="U7" s="45"/>
    </row>
    <row r="8" spans="1:21" s="3" customFormat="1" x14ac:dyDescent="0.3">
      <c r="O8" s="14"/>
      <c r="P8" s="14" t="s">
        <v>11</v>
      </c>
      <c r="Q8" s="15" t="s">
        <v>22</v>
      </c>
      <c r="R8" s="14" t="s">
        <v>18</v>
      </c>
      <c r="S8" s="14" t="s">
        <v>35</v>
      </c>
      <c r="T8" s="44"/>
      <c r="U8" s="45"/>
    </row>
    <row r="9" spans="1:21" s="3" customFormat="1" x14ac:dyDescent="0.3">
      <c r="O9" s="28"/>
      <c r="P9" s="28"/>
      <c r="Q9" s="29"/>
      <c r="R9" s="28"/>
      <c r="S9" s="28"/>
      <c r="T9" s="28"/>
      <c r="U9" s="30"/>
    </row>
    <row r="11" spans="1:21" s="2" customFormat="1" x14ac:dyDescent="0.3">
      <c r="A11" s="24" t="s">
        <v>6</v>
      </c>
      <c r="B11" s="27" t="s">
        <v>0</v>
      </c>
      <c r="C11" s="27" t="s">
        <v>0</v>
      </c>
      <c r="D11" s="25" t="s">
        <v>4</v>
      </c>
      <c r="E11" s="25" t="s">
        <v>4</v>
      </c>
      <c r="F11" s="27" t="s">
        <v>0</v>
      </c>
      <c r="G11" s="25" t="s">
        <v>5</v>
      </c>
      <c r="H11" s="31" t="s">
        <v>3</v>
      </c>
      <c r="I11" s="25"/>
      <c r="J11" s="7"/>
      <c r="O11" s="10"/>
      <c r="P11" s="10" t="s">
        <v>13</v>
      </c>
      <c r="Q11" s="10"/>
      <c r="R11" s="10" t="s">
        <v>14</v>
      </c>
      <c r="S11" s="10"/>
    </row>
    <row r="12" spans="1:21" s="4" customFormat="1" x14ac:dyDescent="0.3">
      <c r="A12" s="26"/>
      <c r="B12" s="26">
        <v>0</v>
      </c>
      <c r="C12" s="26">
        <v>1</v>
      </c>
      <c r="D12" s="26">
        <v>3</v>
      </c>
      <c r="E12" s="26">
        <v>5</v>
      </c>
      <c r="F12" s="26">
        <v>8</v>
      </c>
      <c r="G12" s="26">
        <v>18</v>
      </c>
      <c r="H12" s="26">
        <v>35</v>
      </c>
      <c r="I12" s="26">
        <v>67</v>
      </c>
      <c r="J12" s="8"/>
      <c r="O12" s="11" t="s">
        <v>6</v>
      </c>
      <c r="P12" s="12" t="s">
        <v>78</v>
      </c>
      <c r="Q12" s="12"/>
      <c r="R12" s="12" t="s">
        <v>77</v>
      </c>
      <c r="S12" s="12"/>
    </row>
    <row r="13" spans="1:21" x14ac:dyDescent="0.3">
      <c r="B13" s="1" t="s">
        <v>26</v>
      </c>
      <c r="C13" s="1" t="s">
        <v>28</v>
      </c>
      <c r="D13" s="1" t="s">
        <v>30</v>
      </c>
      <c r="E13" s="1" t="s">
        <v>30</v>
      </c>
      <c r="F13" s="5" t="s">
        <v>30</v>
      </c>
      <c r="G13" s="1" t="s">
        <v>27</v>
      </c>
      <c r="H13" s="1" t="s">
        <v>27</v>
      </c>
      <c r="O13" s="14"/>
      <c r="P13" s="14" t="s">
        <v>8</v>
      </c>
      <c r="Q13" s="15" t="s">
        <v>46</v>
      </c>
      <c r="R13" s="14" t="s">
        <v>17</v>
      </c>
      <c r="S13" s="16" t="s">
        <v>23</v>
      </c>
    </row>
    <row r="14" spans="1:21" x14ac:dyDescent="0.3">
      <c r="C14" s="1" t="s">
        <v>27</v>
      </c>
      <c r="D14" s="1" t="s">
        <v>27</v>
      </c>
      <c r="E14" s="1" t="s">
        <v>27</v>
      </c>
      <c r="F14" s="1" t="s">
        <v>27</v>
      </c>
      <c r="G14" s="5" t="s">
        <v>31</v>
      </c>
      <c r="O14" s="14"/>
      <c r="P14" s="14" t="s">
        <v>9</v>
      </c>
      <c r="Q14" s="15" t="s">
        <v>45</v>
      </c>
      <c r="R14" s="14" t="s">
        <v>15</v>
      </c>
      <c r="S14" s="14" t="s">
        <v>24</v>
      </c>
    </row>
    <row r="15" spans="1:21" x14ac:dyDescent="0.3">
      <c r="D15" s="1" t="s">
        <v>29</v>
      </c>
      <c r="E15" s="5" t="s">
        <v>7</v>
      </c>
      <c r="F15" s="1" t="s">
        <v>31</v>
      </c>
      <c r="O15" s="14"/>
      <c r="P15" s="14" t="s">
        <v>10</v>
      </c>
      <c r="Q15" s="15" t="s">
        <v>44</v>
      </c>
      <c r="R15" s="14" t="s">
        <v>16</v>
      </c>
      <c r="S15" s="14" t="s">
        <v>25</v>
      </c>
    </row>
    <row r="16" spans="1:21" x14ac:dyDescent="0.3">
      <c r="E16" s="1" t="s">
        <v>31</v>
      </c>
      <c r="O16" s="14"/>
      <c r="P16" s="14" t="s">
        <v>11</v>
      </c>
      <c r="Q16" s="15" t="s">
        <v>47</v>
      </c>
      <c r="R16" s="14" t="s">
        <v>18</v>
      </c>
      <c r="S16" s="14" t="s">
        <v>32</v>
      </c>
    </row>
    <row r="19" spans="1:19" s="37" customFormat="1" x14ac:dyDescent="0.3">
      <c r="A19" s="43" t="s">
        <v>71</v>
      </c>
      <c r="B19" s="42" t="s">
        <v>72</v>
      </c>
      <c r="O19" s="10"/>
      <c r="P19" s="10" t="s">
        <v>13</v>
      </c>
      <c r="Q19" s="10"/>
      <c r="R19" s="10" t="s">
        <v>14</v>
      </c>
      <c r="S19" s="10"/>
    </row>
    <row r="20" spans="1:19" x14ac:dyDescent="0.3">
      <c r="O20" s="11" t="s">
        <v>71</v>
      </c>
      <c r="P20" s="12" t="s">
        <v>78</v>
      </c>
      <c r="Q20" s="12"/>
      <c r="R20" s="12" t="s">
        <v>77</v>
      </c>
      <c r="S20" s="12"/>
    </row>
    <row r="21" spans="1:19" s="6" customFormat="1" x14ac:dyDescent="0.3">
      <c r="B21" s="32" t="s">
        <v>0</v>
      </c>
      <c r="C21" s="33" t="s">
        <v>3</v>
      </c>
      <c r="D21" s="18" t="s">
        <v>4</v>
      </c>
      <c r="E21" s="46" t="s">
        <v>5</v>
      </c>
      <c r="F21" s="32" t="s">
        <v>0</v>
      </c>
      <c r="G21" s="33" t="s">
        <v>3</v>
      </c>
      <c r="H21" s="46" t="s">
        <v>5</v>
      </c>
      <c r="I21" s="33" t="s">
        <v>3</v>
      </c>
      <c r="J21" s="33" t="s">
        <v>3</v>
      </c>
      <c r="K21" s="18"/>
      <c r="O21" s="14"/>
      <c r="P21" s="14" t="s">
        <v>8</v>
      </c>
      <c r="Q21" s="15" t="s">
        <v>73</v>
      </c>
      <c r="R21" s="14" t="s">
        <v>17</v>
      </c>
      <c r="S21" s="16">
        <v>39</v>
      </c>
    </row>
    <row r="22" spans="1:19" s="35" customFormat="1" x14ac:dyDescent="0.3">
      <c r="B22" s="19">
        <v>0</v>
      </c>
      <c r="C22" s="19">
        <v>10.5</v>
      </c>
      <c r="D22" s="19">
        <f>10.5+10.5</f>
        <v>21</v>
      </c>
      <c r="E22" s="19">
        <f>21+5</f>
        <v>26</v>
      </c>
      <c r="F22" s="19">
        <f>26+10.5</f>
        <v>36.5</v>
      </c>
      <c r="G22" s="19">
        <f>36.5+2.5</f>
        <v>39</v>
      </c>
      <c r="H22" s="19">
        <f>39+10.5</f>
        <v>49.5</v>
      </c>
      <c r="I22" s="19">
        <f>49.5+6.5</f>
        <v>56</v>
      </c>
      <c r="J22" s="19">
        <f>56+10.5</f>
        <v>66.5</v>
      </c>
      <c r="K22" s="19">
        <f>66.5+0.5</f>
        <v>67</v>
      </c>
      <c r="O22" s="14"/>
      <c r="P22" s="14" t="s">
        <v>9</v>
      </c>
      <c r="Q22" s="15" t="s">
        <v>74</v>
      </c>
      <c r="R22" s="14" t="s">
        <v>15</v>
      </c>
      <c r="S22" s="14" t="s">
        <v>79</v>
      </c>
    </row>
    <row r="23" spans="1:19" x14ac:dyDescent="0.3">
      <c r="O23" s="14"/>
      <c r="P23" s="14" t="s">
        <v>10</v>
      </c>
      <c r="Q23" s="15" t="s">
        <v>75</v>
      </c>
      <c r="R23" s="14" t="s">
        <v>16</v>
      </c>
      <c r="S23" s="14" t="s">
        <v>80</v>
      </c>
    </row>
    <row r="24" spans="1:19" x14ac:dyDescent="0.3">
      <c r="O24" s="14"/>
      <c r="P24" s="14" t="s">
        <v>11</v>
      </c>
      <c r="Q24" s="15" t="s">
        <v>76</v>
      </c>
      <c r="R24" s="14" t="s">
        <v>18</v>
      </c>
      <c r="S24" s="14" t="s">
        <v>81</v>
      </c>
    </row>
    <row r="25" spans="1:19" s="6" customFormat="1" x14ac:dyDescent="0.25">
      <c r="A25" s="41" t="s">
        <v>1</v>
      </c>
      <c r="B25" s="38" t="s">
        <v>0</v>
      </c>
      <c r="C25" s="38" t="s">
        <v>3</v>
      </c>
      <c r="D25" s="38" t="s">
        <v>4</v>
      </c>
      <c r="E25" s="38" t="s">
        <v>5</v>
      </c>
      <c r="F25" s="38" t="s">
        <v>0</v>
      </c>
      <c r="G25" s="38" t="s">
        <v>3</v>
      </c>
      <c r="H25" s="38" t="s">
        <v>5</v>
      </c>
      <c r="I25" s="38" t="s">
        <v>3</v>
      </c>
      <c r="J25" s="38" t="s">
        <v>3</v>
      </c>
    </row>
    <row r="26" spans="1:19" s="6" customFormat="1" x14ac:dyDescent="0.25">
      <c r="B26" s="38">
        <v>0</v>
      </c>
      <c r="C26" s="38">
        <v>1</v>
      </c>
      <c r="D26" s="38">
        <v>3</v>
      </c>
      <c r="E26" s="38">
        <v>5</v>
      </c>
      <c r="F26" s="38">
        <v>10.5</v>
      </c>
      <c r="G26" s="38">
        <v>21</v>
      </c>
      <c r="H26" s="38">
        <v>36.5</v>
      </c>
      <c r="I26" s="38">
        <v>49.5</v>
      </c>
      <c r="J26" s="38">
        <v>66.5</v>
      </c>
    </row>
    <row r="27" spans="1:19" s="39" customFormat="1" x14ac:dyDescent="0.3">
      <c r="F27" s="40">
        <f>13-10.5</f>
        <v>2.5</v>
      </c>
      <c r="G27" s="40">
        <f>32-10.5</f>
        <v>21.5</v>
      </c>
      <c r="H27" s="40">
        <f>17-10.5</f>
        <v>6.5</v>
      </c>
      <c r="I27" s="40">
        <f>21.5-10.5</f>
        <v>11</v>
      </c>
      <c r="J27" s="40">
        <f>11-10.5</f>
        <v>0.5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85" zoomScaleNormal="85" workbookViewId="0">
      <selection activeCell="Q6" sqref="Q6"/>
    </sheetView>
  </sheetViews>
  <sheetFormatPr defaultRowHeight="18.75" x14ac:dyDescent="0.3"/>
  <cols>
    <col min="1" max="2" width="9.140625" style="1"/>
    <col min="3" max="3" width="11.7109375" style="1" bestFit="1" customWidth="1"/>
    <col min="4" max="6" width="9.140625" style="1"/>
    <col min="7" max="7" width="11" style="1" bestFit="1" customWidth="1"/>
    <col min="8" max="11" width="9.140625" style="1"/>
    <col min="12" max="12" width="21.28515625" style="1" bestFit="1" customWidth="1"/>
    <col min="13" max="13" width="9.140625" style="1"/>
    <col min="14" max="14" width="22.85546875" style="1" bestFit="1" customWidth="1"/>
    <col min="15" max="16384" width="9.140625" style="1"/>
  </cols>
  <sheetData>
    <row r="1" spans="1:14" x14ac:dyDescent="0.3">
      <c r="D1" s="9">
        <v>27</v>
      </c>
    </row>
    <row r="2" spans="1:14" x14ac:dyDescent="0.3">
      <c r="B2" s="20"/>
      <c r="C2" s="21" t="s">
        <v>1</v>
      </c>
      <c r="D2" s="21" t="s">
        <v>2</v>
      </c>
      <c r="K2" s="16" t="s">
        <v>8</v>
      </c>
      <c r="L2" s="16" t="s">
        <v>42</v>
      </c>
      <c r="M2" s="16" t="s">
        <v>17</v>
      </c>
      <c r="N2" s="16" t="s">
        <v>51</v>
      </c>
    </row>
    <row r="3" spans="1:14" x14ac:dyDescent="0.3">
      <c r="B3" s="21" t="s">
        <v>0</v>
      </c>
      <c r="C3" s="22">
        <v>0</v>
      </c>
      <c r="D3" s="22">
        <v>7</v>
      </c>
      <c r="K3" s="16" t="s">
        <v>9</v>
      </c>
      <c r="L3" s="16" t="s">
        <v>50</v>
      </c>
      <c r="M3" s="16" t="s">
        <v>15</v>
      </c>
      <c r="N3" s="16" t="s">
        <v>52</v>
      </c>
    </row>
    <row r="4" spans="1:14" x14ac:dyDescent="0.3">
      <c r="B4" s="21" t="s">
        <v>3</v>
      </c>
      <c r="C4" s="22">
        <v>1</v>
      </c>
      <c r="D4" s="22">
        <v>5</v>
      </c>
      <c r="K4" s="16" t="s">
        <v>10</v>
      </c>
      <c r="L4" s="16" t="s">
        <v>48</v>
      </c>
      <c r="M4" s="16" t="s">
        <v>16</v>
      </c>
      <c r="N4" s="16" t="s">
        <v>53</v>
      </c>
    </row>
    <row r="5" spans="1:14" x14ac:dyDescent="0.3">
      <c r="B5" s="21" t="s">
        <v>4</v>
      </c>
      <c r="C5" s="22">
        <v>2</v>
      </c>
      <c r="D5" s="22">
        <v>3</v>
      </c>
      <c r="K5" s="16" t="s">
        <v>11</v>
      </c>
      <c r="L5" s="16" t="s">
        <v>49</v>
      </c>
      <c r="M5" s="16" t="s">
        <v>18</v>
      </c>
      <c r="N5" s="16" t="s">
        <v>54</v>
      </c>
    </row>
    <row r="6" spans="1:14" x14ac:dyDescent="0.3">
      <c r="B6" s="21" t="s">
        <v>5</v>
      </c>
      <c r="C6" s="22">
        <v>5</v>
      </c>
      <c r="D6" s="22">
        <v>12</v>
      </c>
      <c r="K6" s="16" t="s">
        <v>55</v>
      </c>
      <c r="L6" s="16" t="s">
        <v>57</v>
      </c>
      <c r="M6" s="16" t="s">
        <v>56</v>
      </c>
      <c r="N6" s="16" t="s">
        <v>58</v>
      </c>
    </row>
    <row r="9" spans="1:14" s="6" customFormat="1" x14ac:dyDescent="0.25">
      <c r="A9" s="18" t="s">
        <v>6</v>
      </c>
      <c r="B9" s="32" t="s">
        <v>0</v>
      </c>
      <c r="C9" s="33" t="s">
        <v>3</v>
      </c>
      <c r="D9" s="18" t="s">
        <v>4</v>
      </c>
      <c r="E9" s="33" t="s">
        <v>3</v>
      </c>
      <c r="F9" s="32" t="s">
        <v>0</v>
      </c>
      <c r="G9" s="23" t="s">
        <v>5</v>
      </c>
      <c r="H9" s="18"/>
    </row>
    <row r="10" spans="1:14" s="8" customFormat="1" x14ac:dyDescent="0.3">
      <c r="A10" s="26"/>
      <c r="B10" s="26">
        <v>0</v>
      </c>
      <c r="C10" s="26">
        <v>1</v>
      </c>
      <c r="D10" s="26">
        <v>2</v>
      </c>
      <c r="E10" s="26">
        <v>5</v>
      </c>
      <c r="F10" s="26">
        <v>9</v>
      </c>
      <c r="G10" s="26">
        <v>15</v>
      </c>
      <c r="H10" s="26">
        <v>27</v>
      </c>
    </row>
    <row r="11" spans="1:14" x14ac:dyDescent="0.3">
      <c r="B11" s="1" t="s">
        <v>37</v>
      </c>
      <c r="C11" s="1" t="s">
        <v>38</v>
      </c>
      <c r="D11" s="1" t="s">
        <v>38</v>
      </c>
      <c r="E11" s="1" t="s">
        <v>38</v>
      </c>
      <c r="F11" s="5" t="s">
        <v>38</v>
      </c>
      <c r="G11" s="5" t="s">
        <v>41</v>
      </c>
    </row>
    <row r="12" spans="1:14" x14ac:dyDescent="0.3">
      <c r="C12" s="1" t="s">
        <v>39</v>
      </c>
      <c r="D12" s="1" t="s">
        <v>40</v>
      </c>
      <c r="E12" s="5" t="s">
        <v>40</v>
      </c>
      <c r="F12" s="1" t="s">
        <v>41</v>
      </c>
    </row>
    <row r="13" spans="1:14" x14ac:dyDescent="0.3">
      <c r="D13" s="5" t="s">
        <v>7</v>
      </c>
      <c r="E13" s="1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Q6" sqref="Q6"/>
    </sheetView>
  </sheetViews>
  <sheetFormatPr defaultRowHeight="18.75" x14ac:dyDescent="0.3"/>
  <cols>
    <col min="1" max="1" width="9.140625" style="1"/>
    <col min="2" max="2" width="9.85546875" style="1" bestFit="1" customWidth="1"/>
    <col min="3" max="3" width="9.140625" style="1"/>
    <col min="4" max="4" width="9.140625" style="34"/>
    <col min="5" max="11" width="9.140625" style="1"/>
    <col min="12" max="12" width="10.140625" style="1" bestFit="1" customWidth="1"/>
    <col min="13" max="16384" width="9.140625" style="1"/>
  </cols>
  <sheetData>
    <row r="1" spans="1:19" x14ac:dyDescent="0.3">
      <c r="D1" s="9">
        <v>16</v>
      </c>
    </row>
    <row r="2" spans="1:19" x14ac:dyDescent="0.3">
      <c r="B2" s="18" t="s">
        <v>59</v>
      </c>
      <c r="C2" s="18" t="s">
        <v>1</v>
      </c>
      <c r="D2" s="18" t="s">
        <v>2</v>
      </c>
      <c r="G2" s="18" t="s">
        <v>12</v>
      </c>
      <c r="H2" s="18" t="s">
        <v>0</v>
      </c>
      <c r="I2" s="18" t="s">
        <v>3</v>
      </c>
      <c r="J2" s="18" t="s">
        <v>4</v>
      </c>
      <c r="K2" s="18" t="s">
        <v>5</v>
      </c>
      <c r="L2" s="18"/>
    </row>
    <row r="3" spans="1:19" x14ac:dyDescent="0.3">
      <c r="B3" s="18" t="s">
        <v>0</v>
      </c>
      <c r="C3" s="22">
        <v>0</v>
      </c>
      <c r="D3" s="22">
        <v>7</v>
      </c>
      <c r="G3" s="26"/>
      <c r="H3" s="26">
        <v>0</v>
      </c>
      <c r="I3" s="26">
        <v>7</v>
      </c>
      <c r="J3" s="19">
        <v>11</v>
      </c>
      <c r="K3" s="26">
        <v>12</v>
      </c>
      <c r="L3" s="26">
        <v>16</v>
      </c>
      <c r="O3" s="16" t="s">
        <v>8</v>
      </c>
      <c r="P3" s="16">
        <v>0</v>
      </c>
      <c r="Q3" s="16"/>
      <c r="R3" s="16" t="s">
        <v>17</v>
      </c>
      <c r="S3" s="16" t="s">
        <v>63</v>
      </c>
    </row>
    <row r="4" spans="1:19" x14ac:dyDescent="0.3">
      <c r="B4" s="18" t="s">
        <v>3</v>
      </c>
      <c r="C4" s="22">
        <v>2</v>
      </c>
      <c r="D4" s="22">
        <v>4</v>
      </c>
      <c r="O4" s="16" t="s">
        <v>9</v>
      </c>
      <c r="P4" s="16" t="s">
        <v>60</v>
      </c>
      <c r="Q4" s="16"/>
      <c r="R4" s="16" t="s">
        <v>15</v>
      </c>
      <c r="S4" s="16" t="s">
        <v>64</v>
      </c>
    </row>
    <row r="5" spans="1:19" x14ac:dyDescent="0.3">
      <c r="B5" s="18" t="s">
        <v>4</v>
      </c>
      <c r="C5" s="22">
        <v>4</v>
      </c>
      <c r="D5" s="22">
        <v>1</v>
      </c>
      <c r="O5" s="16" t="s">
        <v>10</v>
      </c>
      <c r="P5" s="16" t="s">
        <v>61</v>
      </c>
      <c r="Q5" s="16"/>
      <c r="R5" s="16" t="s">
        <v>16</v>
      </c>
      <c r="S5" s="16" t="s">
        <v>65</v>
      </c>
    </row>
    <row r="6" spans="1:19" x14ac:dyDescent="0.3">
      <c r="B6" s="18" t="s">
        <v>5</v>
      </c>
      <c r="C6" s="22">
        <v>5</v>
      </c>
      <c r="D6" s="22">
        <v>4</v>
      </c>
      <c r="O6" s="16" t="s">
        <v>11</v>
      </c>
      <c r="P6" s="16" t="s">
        <v>62</v>
      </c>
      <c r="Q6" s="16"/>
      <c r="R6" s="16" t="s">
        <v>18</v>
      </c>
      <c r="S6" s="16" t="s">
        <v>66</v>
      </c>
    </row>
    <row r="10" spans="1:19" s="3" customFormat="1" x14ac:dyDescent="0.25"/>
    <row r="11" spans="1:19" s="6" customFormat="1" x14ac:dyDescent="0.25">
      <c r="A11" s="6" t="s">
        <v>6</v>
      </c>
      <c r="B11" s="6" t="s">
        <v>0</v>
      </c>
      <c r="C11" s="6" t="s">
        <v>3</v>
      </c>
      <c r="D11" s="6" t="s">
        <v>4</v>
      </c>
      <c r="E11" s="6" t="s">
        <v>3</v>
      </c>
      <c r="F11" s="6" t="s">
        <v>5</v>
      </c>
      <c r="G11" s="6" t="s">
        <v>0</v>
      </c>
    </row>
    <row r="12" spans="1:19" s="35" customFormat="1" x14ac:dyDescent="0.25">
      <c r="B12" s="35">
        <v>0</v>
      </c>
      <c r="C12" s="35">
        <v>2</v>
      </c>
      <c r="D12" s="35">
        <v>4</v>
      </c>
      <c r="E12" s="35">
        <v>5</v>
      </c>
      <c r="F12" s="35">
        <v>7</v>
      </c>
      <c r="G12" s="35">
        <v>11</v>
      </c>
      <c r="H12" s="35">
        <v>16</v>
      </c>
    </row>
    <row r="13" spans="1:19" x14ac:dyDescent="0.3">
      <c r="B13" s="1" t="s">
        <v>37</v>
      </c>
      <c r="C13" s="1" t="s">
        <v>67</v>
      </c>
      <c r="D13" s="1" t="s">
        <v>67</v>
      </c>
      <c r="E13" s="1" t="s">
        <v>67</v>
      </c>
      <c r="F13" s="1" t="s">
        <v>67</v>
      </c>
      <c r="G13" s="5" t="s">
        <v>67</v>
      </c>
    </row>
    <row r="14" spans="1:19" x14ac:dyDescent="0.3">
      <c r="C14" s="1" t="s">
        <v>40</v>
      </c>
      <c r="D14" s="34" t="s">
        <v>68</v>
      </c>
      <c r="E14" s="36" t="s">
        <v>68</v>
      </c>
      <c r="F14" s="5" t="s">
        <v>70</v>
      </c>
    </row>
    <row r="15" spans="1:19" x14ac:dyDescent="0.3">
      <c r="D15" s="36" t="s">
        <v>69</v>
      </c>
      <c r="E15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B1" zoomScale="130" zoomScaleNormal="130" workbookViewId="0">
      <selection activeCell="G16" sqref="G16"/>
    </sheetView>
  </sheetViews>
  <sheetFormatPr defaultRowHeight="18.75" x14ac:dyDescent="0.3"/>
  <cols>
    <col min="1" max="1" width="9.140625" style="1"/>
    <col min="2" max="2" width="9.85546875" style="1" bestFit="1" customWidth="1"/>
    <col min="3" max="15" width="9.140625" style="1"/>
    <col min="16" max="16" width="36.140625" style="1" customWidth="1"/>
    <col min="17" max="17" width="9.140625" style="1"/>
    <col min="18" max="18" width="13.5703125" style="1" bestFit="1" customWidth="1"/>
    <col min="19" max="16384" width="9.140625" style="1"/>
  </cols>
  <sheetData>
    <row r="1" spans="1:18" x14ac:dyDescent="0.3">
      <c r="D1" s="9">
        <v>162</v>
      </c>
    </row>
    <row r="2" spans="1:18" x14ac:dyDescent="0.3">
      <c r="B2" s="18" t="s">
        <v>59</v>
      </c>
      <c r="C2" s="18" t="s">
        <v>1</v>
      </c>
      <c r="D2" s="18" t="s">
        <v>2</v>
      </c>
      <c r="O2" s="52" t="s">
        <v>8</v>
      </c>
      <c r="P2" s="16" t="s">
        <v>83</v>
      </c>
      <c r="Q2" s="52" t="s">
        <v>17</v>
      </c>
      <c r="R2" s="16" t="s">
        <v>87</v>
      </c>
    </row>
    <row r="3" spans="1:18" x14ac:dyDescent="0.3">
      <c r="B3" s="18" t="s">
        <v>0</v>
      </c>
      <c r="C3" s="16">
        <v>1</v>
      </c>
      <c r="D3" s="16">
        <v>53</v>
      </c>
      <c r="O3" s="52" t="s">
        <v>9</v>
      </c>
      <c r="P3" s="16" t="s">
        <v>84</v>
      </c>
      <c r="Q3" s="52" t="s">
        <v>15</v>
      </c>
      <c r="R3" s="16" t="s">
        <v>88</v>
      </c>
    </row>
    <row r="4" spans="1:18" x14ac:dyDescent="0.3">
      <c r="B4" s="18" t="s">
        <v>3</v>
      </c>
      <c r="C4" s="16">
        <v>2</v>
      </c>
      <c r="D4" s="16">
        <v>17</v>
      </c>
      <c r="O4" s="52" t="s">
        <v>10</v>
      </c>
      <c r="P4" s="16" t="s">
        <v>85</v>
      </c>
      <c r="Q4" s="52" t="s">
        <v>16</v>
      </c>
      <c r="R4" s="16" t="s">
        <v>89</v>
      </c>
    </row>
    <row r="5" spans="1:18" x14ac:dyDescent="0.3">
      <c r="B5" s="18" t="s">
        <v>4</v>
      </c>
      <c r="C5" s="16">
        <v>3</v>
      </c>
      <c r="D5" s="16">
        <v>68</v>
      </c>
      <c r="O5" s="52" t="s">
        <v>11</v>
      </c>
      <c r="P5" s="16" t="s">
        <v>86</v>
      </c>
      <c r="Q5" s="52" t="s">
        <v>18</v>
      </c>
      <c r="R5" s="16" t="s">
        <v>90</v>
      </c>
    </row>
    <row r="6" spans="1:18" x14ac:dyDescent="0.3">
      <c r="B6" s="18" t="s">
        <v>5</v>
      </c>
      <c r="C6" s="16">
        <v>4</v>
      </c>
      <c r="D6" s="16">
        <v>24</v>
      </c>
    </row>
    <row r="9" spans="1:18" s="6" customFormat="1" x14ac:dyDescent="0.25">
      <c r="A9" s="18" t="s">
        <v>12</v>
      </c>
      <c r="B9" s="18" t="s">
        <v>0</v>
      </c>
      <c r="C9" s="18" t="s">
        <v>3</v>
      </c>
      <c r="D9" s="18" t="s">
        <v>4</v>
      </c>
      <c r="E9" s="18" t="s">
        <v>5</v>
      </c>
      <c r="F9" s="18"/>
    </row>
    <row r="10" spans="1:18" s="35" customFormat="1" x14ac:dyDescent="0.25">
      <c r="A10" s="19"/>
      <c r="B10" s="19">
        <v>0</v>
      </c>
      <c r="C10" s="19">
        <f>0+53</f>
        <v>53</v>
      </c>
      <c r="D10" s="19">
        <f>53+17</f>
        <v>70</v>
      </c>
      <c r="E10" s="19">
        <f>70+68</f>
        <v>138</v>
      </c>
      <c r="F10" s="19">
        <f>138+24</f>
        <v>162</v>
      </c>
    </row>
    <row r="13" spans="1:18" x14ac:dyDescent="0.3">
      <c r="A13" s="37" t="s">
        <v>71</v>
      </c>
      <c r="B13" s="47" t="s">
        <v>82</v>
      </c>
    </row>
    <row r="15" spans="1:18" s="6" customFormat="1" x14ac:dyDescent="0.25">
      <c r="B15" s="32" t="s">
        <v>0</v>
      </c>
      <c r="C15" s="18" t="s">
        <v>3</v>
      </c>
      <c r="D15" s="33" t="s">
        <v>4</v>
      </c>
      <c r="E15" s="46" t="s">
        <v>5</v>
      </c>
      <c r="F15" s="32" t="s">
        <v>0</v>
      </c>
      <c r="G15" s="33" t="s">
        <v>4</v>
      </c>
      <c r="H15" s="46" t="s">
        <v>5</v>
      </c>
      <c r="I15" s="32" t="s">
        <v>0</v>
      </c>
      <c r="J15" s="33" t="s">
        <v>4</v>
      </c>
      <c r="K15" s="33" t="s">
        <v>4</v>
      </c>
      <c r="L15" s="18"/>
    </row>
    <row r="16" spans="1:18" s="35" customFormat="1" x14ac:dyDescent="0.25">
      <c r="B16" s="19">
        <v>0</v>
      </c>
      <c r="C16" s="19">
        <f>0+20</f>
        <v>20</v>
      </c>
      <c r="D16" s="19">
        <f>20+17</f>
        <v>37</v>
      </c>
      <c r="E16" s="19">
        <f>37+20</f>
        <v>57</v>
      </c>
      <c r="F16" s="19">
        <f>57+20</f>
        <v>77</v>
      </c>
      <c r="G16" s="19">
        <f>77+20</f>
        <v>97</v>
      </c>
      <c r="H16" s="19">
        <f>97+20</f>
        <v>117</v>
      </c>
      <c r="I16" s="19">
        <f>117+4</f>
        <v>121</v>
      </c>
      <c r="J16" s="19">
        <f>121+13</f>
        <v>134</v>
      </c>
      <c r="K16" s="19">
        <f>134+20</f>
        <v>154</v>
      </c>
      <c r="L16" s="19">
        <f>154+8</f>
        <v>162</v>
      </c>
    </row>
    <row r="19" spans="1:11" s="6" customFormat="1" x14ac:dyDescent="0.25">
      <c r="A19" s="18" t="s">
        <v>1</v>
      </c>
      <c r="B19" s="49" t="s">
        <v>0</v>
      </c>
      <c r="C19" s="49" t="s">
        <v>3</v>
      </c>
      <c r="D19" s="49" t="s">
        <v>4</v>
      </c>
      <c r="E19" s="49" t="s">
        <v>5</v>
      </c>
      <c r="F19" s="49" t="s">
        <v>0</v>
      </c>
      <c r="G19" s="49" t="s">
        <v>4</v>
      </c>
      <c r="H19" s="49" t="s">
        <v>5</v>
      </c>
      <c r="I19" s="49" t="s">
        <v>0</v>
      </c>
      <c r="J19" s="49" t="s">
        <v>4</v>
      </c>
      <c r="K19" s="49" t="s">
        <v>4</v>
      </c>
    </row>
    <row r="20" spans="1:11" s="6" customFormat="1" x14ac:dyDescent="0.25">
      <c r="A20" s="18"/>
      <c r="B20" s="49">
        <v>1</v>
      </c>
      <c r="C20" s="49">
        <v>2</v>
      </c>
      <c r="D20" s="49">
        <v>3</v>
      </c>
      <c r="E20" s="49">
        <v>4</v>
      </c>
      <c r="F20" s="49">
        <v>20</v>
      </c>
      <c r="G20" s="49">
        <v>57</v>
      </c>
      <c r="H20" s="49">
        <v>77</v>
      </c>
      <c r="I20" s="49">
        <v>97</v>
      </c>
      <c r="J20" s="49">
        <v>117</v>
      </c>
      <c r="K20" s="49">
        <v>154</v>
      </c>
    </row>
    <row r="21" spans="1:11" s="48" customFormat="1" x14ac:dyDescent="0.25">
      <c r="A21" s="50"/>
      <c r="B21" s="50"/>
      <c r="C21" s="50"/>
      <c r="D21" s="50"/>
      <c r="E21" s="50"/>
      <c r="F21" s="51">
        <f>53-20</f>
        <v>33</v>
      </c>
      <c r="G21" s="51">
        <f>68-20</f>
        <v>48</v>
      </c>
      <c r="H21" s="51">
        <f>24-20</f>
        <v>4</v>
      </c>
      <c r="I21" s="51">
        <f>33-20</f>
        <v>13</v>
      </c>
      <c r="J21" s="51">
        <f>48-20</f>
        <v>28</v>
      </c>
      <c r="K21" s="51">
        <f>28-20</f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115" zoomScaleNormal="115" workbookViewId="0">
      <selection activeCell="B8" sqref="B8:I9"/>
    </sheetView>
  </sheetViews>
  <sheetFormatPr defaultRowHeight="18.75" x14ac:dyDescent="0.25"/>
  <cols>
    <col min="1" max="16384" width="9.140625" style="3"/>
  </cols>
  <sheetData>
    <row r="1" spans="1:21" x14ac:dyDescent="0.25">
      <c r="A1" s="68" t="s">
        <v>92</v>
      </c>
      <c r="B1" s="68"/>
      <c r="C1" s="68"/>
    </row>
    <row r="2" spans="1:21" x14ac:dyDescent="0.25">
      <c r="B2" s="46">
        <v>1</v>
      </c>
      <c r="C2" s="46">
        <v>0</v>
      </c>
      <c r="D2" s="46">
        <v>2</v>
      </c>
      <c r="E2" s="46">
        <v>2</v>
      </c>
      <c r="F2" s="46">
        <v>1</v>
      </c>
      <c r="G2" s="46">
        <v>7</v>
      </c>
      <c r="H2" s="46">
        <v>6</v>
      </c>
      <c r="I2" s="46">
        <v>7</v>
      </c>
      <c r="J2" s="46">
        <v>0</v>
      </c>
      <c r="K2" s="46">
        <v>1</v>
      </c>
      <c r="L2" s="46">
        <v>2</v>
      </c>
      <c r="M2" s="46">
        <v>0</v>
      </c>
      <c r="N2" s="46">
        <v>3</v>
      </c>
      <c r="O2" s="46">
        <v>6</v>
      </c>
      <c r="P2" s="46">
        <v>7</v>
      </c>
    </row>
    <row r="3" spans="1:21" x14ac:dyDescent="0.25">
      <c r="B3" s="22">
        <v>1</v>
      </c>
      <c r="C3" s="22">
        <v>1</v>
      </c>
      <c r="D3" s="22">
        <v>1</v>
      </c>
      <c r="E3" s="22"/>
      <c r="F3" s="54" t="s">
        <v>91</v>
      </c>
      <c r="G3" s="22">
        <v>1</v>
      </c>
      <c r="H3" s="61">
        <v>1</v>
      </c>
      <c r="I3" s="22"/>
      <c r="J3" s="22"/>
      <c r="K3" s="54" t="s">
        <v>91</v>
      </c>
      <c r="L3" s="61">
        <v>2</v>
      </c>
      <c r="M3" s="22"/>
      <c r="N3" s="61">
        <v>3</v>
      </c>
      <c r="O3" s="22"/>
      <c r="P3" s="22"/>
    </row>
    <row r="4" spans="1:21" x14ac:dyDescent="0.25">
      <c r="B4" s="22"/>
      <c r="C4" s="22">
        <v>0</v>
      </c>
      <c r="D4" s="22">
        <v>0</v>
      </c>
      <c r="E4" s="22"/>
      <c r="F4" s="22"/>
      <c r="G4" s="22">
        <v>0</v>
      </c>
      <c r="H4" s="22">
        <v>0</v>
      </c>
      <c r="I4" s="22"/>
      <c r="J4" s="54" t="s">
        <v>91</v>
      </c>
      <c r="K4" s="22"/>
      <c r="L4" s="22">
        <v>0</v>
      </c>
      <c r="M4" s="54" t="s">
        <v>91</v>
      </c>
      <c r="N4" s="22">
        <v>0</v>
      </c>
      <c r="O4" s="22"/>
      <c r="P4" s="22"/>
    </row>
    <row r="5" spans="1:21" x14ac:dyDescent="0.25">
      <c r="B5" s="22"/>
      <c r="C5" s="22"/>
      <c r="D5" s="22">
        <v>2</v>
      </c>
      <c r="E5" s="54" t="s">
        <v>91</v>
      </c>
      <c r="F5" s="22"/>
      <c r="G5" s="61">
        <v>2</v>
      </c>
      <c r="H5" s="61">
        <v>6</v>
      </c>
      <c r="I5" s="22"/>
      <c r="J5" s="22"/>
      <c r="K5" s="22"/>
      <c r="L5" s="22">
        <v>6</v>
      </c>
      <c r="M5" s="22"/>
      <c r="N5" s="22">
        <v>6</v>
      </c>
      <c r="O5" s="54" t="s">
        <v>91</v>
      </c>
      <c r="P5" s="22"/>
    </row>
    <row r="6" spans="1:21" x14ac:dyDescent="0.25">
      <c r="B6" s="22"/>
      <c r="C6" s="22"/>
      <c r="D6" s="22"/>
      <c r="E6" s="22"/>
      <c r="F6" s="22"/>
      <c r="G6" s="22">
        <v>7</v>
      </c>
      <c r="H6" s="22">
        <v>7</v>
      </c>
      <c r="I6" s="54" t="s">
        <v>91</v>
      </c>
      <c r="J6" s="22"/>
      <c r="K6" s="22"/>
      <c r="L6" s="22">
        <v>7</v>
      </c>
      <c r="M6" s="22"/>
      <c r="N6" s="22">
        <v>7</v>
      </c>
      <c r="O6" s="22"/>
      <c r="P6" s="54" t="s">
        <v>91</v>
      </c>
    </row>
    <row r="8" spans="1:21" x14ac:dyDescent="0.25">
      <c r="B8" s="71" t="s">
        <v>95</v>
      </c>
      <c r="C8" s="71"/>
      <c r="D8" s="69" t="s">
        <v>93</v>
      </c>
      <c r="E8" s="70"/>
      <c r="F8" s="70"/>
      <c r="G8" s="70"/>
      <c r="H8" s="70"/>
      <c r="I8" s="70"/>
    </row>
    <row r="9" spans="1:21" x14ac:dyDescent="0.25">
      <c r="B9" s="67" t="s">
        <v>94</v>
      </c>
      <c r="C9" s="67"/>
      <c r="D9" s="70" t="s">
        <v>96</v>
      </c>
      <c r="E9" s="70"/>
      <c r="F9" s="70"/>
      <c r="G9" s="70"/>
      <c r="H9" s="70"/>
      <c r="I9" s="70"/>
    </row>
    <row r="10" spans="1:21" x14ac:dyDescent="0.25">
      <c r="B10" s="67" t="s">
        <v>97</v>
      </c>
      <c r="C10" s="67"/>
      <c r="D10" s="3">
        <v>7</v>
      </c>
    </row>
    <row r="13" spans="1:21" x14ac:dyDescent="0.25">
      <c r="A13" s="68" t="s">
        <v>98</v>
      </c>
      <c r="B13" s="68"/>
      <c r="C13" s="68"/>
    </row>
    <row r="14" spans="1:21" x14ac:dyDescent="0.25">
      <c r="B14" s="46">
        <v>5</v>
      </c>
      <c r="C14" s="46">
        <v>0</v>
      </c>
      <c r="D14" s="46">
        <v>1</v>
      </c>
      <c r="E14" s="46">
        <v>0</v>
      </c>
      <c r="F14" s="46">
        <v>2</v>
      </c>
      <c r="G14" s="46">
        <v>5</v>
      </c>
      <c r="H14" s="46">
        <v>3</v>
      </c>
      <c r="I14" s="46">
        <v>0</v>
      </c>
      <c r="J14" s="46">
        <v>4</v>
      </c>
      <c r="K14" s="46">
        <v>2</v>
      </c>
      <c r="L14" s="46">
        <v>3</v>
      </c>
      <c r="M14" s="46">
        <v>4</v>
      </c>
      <c r="N14" s="46">
        <v>3</v>
      </c>
      <c r="O14" s="46">
        <v>2</v>
      </c>
      <c r="P14" s="46">
        <v>1</v>
      </c>
      <c r="Q14" s="46">
        <v>3</v>
      </c>
      <c r="R14" s="46">
        <v>0</v>
      </c>
      <c r="S14" s="46">
        <v>5</v>
      </c>
      <c r="T14" s="46">
        <v>6</v>
      </c>
      <c r="U14" s="46">
        <v>5</v>
      </c>
    </row>
    <row r="15" spans="1:21" x14ac:dyDescent="0.25">
      <c r="B15" s="22">
        <v>5</v>
      </c>
      <c r="C15" s="22">
        <v>5</v>
      </c>
      <c r="D15" s="22">
        <v>5</v>
      </c>
      <c r="E15" s="22"/>
      <c r="F15" s="59">
        <v>5</v>
      </c>
      <c r="G15" s="54" t="s">
        <v>91</v>
      </c>
      <c r="H15" s="60">
        <v>3</v>
      </c>
      <c r="I15" s="22"/>
      <c r="J15" s="22">
        <v>3</v>
      </c>
      <c r="K15" s="22"/>
      <c r="L15" s="54" t="s">
        <v>91</v>
      </c>
      <c r="M15" s="22"/>
      <c r="N15" s="54" t="s">
        <v>91</v>
      </c>
      <c r="O15" s="22"/>
      <c r="P15" s="22">
        <v>3</v>
      </c>
      <c r="Q15" s="22"/>
      <c r="R15" s="58">
        <v>0</v>
      </c>
      <c r="S15" s="22">
        <v>0</v>
      </c>
      <c r="T15" s="22">
        <v>0</v>
      </c>
      <c r="U15" s="22"/>
    </row>
    <row r="16" spans="1:21" x14ac:dyDescent="0.25">
      <c r="B16" s="22"/>
      <c r="C16" s="22">
        <v>0</v>
      </c>
      <c r="D16" s="22">
        <v>0</v>
      </c>
      <c r="E16" s="54" t="s">
        <v>91</v>
      </c>
      <c r="F16" s="22">
        <v>0</v>
      </c>
      <c r="G16" s="22"/>
      <c r="H16" s="22">
        <v>0</v>
      </c>
      <c r="I16" s="54" t="s">
        <v>91</v>
      </c>
      <c r="J16" s="60">
        <v>4</v>
      </c>
      <c r="K16" s="22"/>
      <c r="L16" s="22"/>
      <c r="M16" s="54" t="s">
        <v>91</v>
      </c>
      <c r="N16" s="22"/>
      <c r="O16" s="54" t="s">
        <v>91</v>
      </c>
      <c r="P16" s="60">
        <v>1</v>
      </c>
      <c r="Q16" s="54" t="s">
        <v>91</v>
      </c>
      <c r="R16" s="22">
        <v>1</v>
      </c>
      <c r="S16" s="60">
        <v>5</v>
      </c>
      <c r="T16" s="22">
        <v>5</v>
      </c>
      <c r="U16" s="54" t="s">
        <v>91</v>
      </c>
    </row>
    <row r="17" spans="2:21" x14ac:dyDescent="0.25">
      <c r="B17" s="22"/>
      <c r="C17" s="22"/>
      <c r="D17" s="22">
        <v>1</v>
      </c>
      <c r="E17" s="22"/>
      <c r="F17" s="60">
        <v>2</v>
      </c>
      <c r="G17" s="22"/>
      <c r="H17" s="22">
        <v>2</v>
      </c>
      <c r="I17" s="22"/>
      <c r="J17" s="22">
        <v>2</v>
      </c>
      <c r="K17" s="54" t="s">
        <v>91</v>
      </c>
      <c r="L17" s="22"/>
      <c r="M17" s="22"/>
      <c r="N17" s="22"/>
      <c r="O17" s="22"/>
      <c r="P17" s="22">
        <v>2</v>
      </c>
      <c r="Q17" s="22"/>
      <c r="R17" s="22">
        <v>2</v>
      </c>
      <c r="S17" s="22">
        <v>2</v>
      </c>
      <c r="T17" s="60">
        <v>6</v>
      </c>
      <c r="U17" s="22"/>
    </row>
    <row r="19" spans="2:21" x14ac:dyDescent="0.25">
      <c r="B19" s="67" t="s">
        <v>97</v>
      </c>
      <c r="C19" s="67"/>
      <c r="D19" s="3">
        <v>10</v>
      </c>
    </row>
  </sheetData>
  <mergeCells count="8">
    <mergeCell ref="B19:C19"/>
    <mergeCell ref="A13:C13"/>
    <mergeCell ref="A1:C1"/>
    <mergeCell ref="D8:I8"/>
    <mergeCell ref="B9:C9"/>
    <mergeCell ref="B8:C8"/>
    <mergeCell ref="D9:I9"/>
    <mergeCell ref="B10:C10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zoomScale="85" zoomScaleNormal="85" workbookViewId="0">
      <selection activeCell="N64" sqref="N64"/>
    </sheetView>
  </sheetViews>
  <sheetFormatPr defaultRowHeight="18.75" x14ac:dyDescent="0.3"/>
  <cols>
    <col min="1" max="16384" width="9.140625" style="1"/>
  </cols>
  <sheetData>
    <row r="1" spans="1:21" x14ac:dyDescent="0.3">
      <c r="A1" s="68" t="s">
        <v>99</v>
      </c>
      <c r="B1" s="68"/>
      <c r="C1" s="68"/>
    </row>
    <row r="2" spans="1:21" x14ac:dyDescent="0.3">
      <c r="B2" s="46">
        <v>1</v>
      </c>
      <c r="C2" s="46">
        <v>0</v>
      </c>
      <c r="D2" s="46">
        <v>2</v>
      </c>
      <c r="E2" s="46">
        <v>2</v>
      </c>
      <c r="F2" s="46">
        <v>1</v>
      </c>
      <c r="G2" s="46">
        <v>7</v>
      </c>
      <c r="H2" s="46">
        <v>6</v>
      </c>
      <c r="I2" s="46">
        <v>7</v>
      </c>
      <c r="J2" s="46">
        <v>0</v>
      </c>
      <c r="K2" s="46">
        <v>1</v>
      </c>
      <c r="L2" s="46">
        <v>2</v>
      </c>
      <c r="M2" s="46">
        <v>0</v>
      </c>
      <c r="N2" s="46">
        <v>3</v>
      </c>
      <c r="O2" s="46">
        <v>6</v>
      </c>
      <c r="P2" s="46">
        <v>7</v>
      </c>
    </row>
    <row r="3" spans="1:21" x14ac:dyDescent="0.3">
      <c r="B3" s="22">
        <v>1</v>
      </c>
      <c r="C3" s="22">
        <v>1</v>
      </c>
      <c r="D3" s="22">
        <v>1</v>
      </c>
      <c r="E3" s="22"/>
      <c r="F3" s="54" t="s">
        <v>91</v>
      </c>
      <c r="G3" s="22">
        <v>1</v>
      </c>
      <c r="H3" s="22">
        <v>1</v>
      </c>
      <c r="I3" s="22"/>
      <c r="J3" s="22">
        <v>1</v>
      </c>
      <c r="K3" s="54" t="s">
        <v>91</v>
      </c>
      <c r="L3" s="22">
        <v>1</v>
      </c>
      <c r="M3" s="22"/>
      <c r="N3" s="22">
        <v>1</v>
      </c>
      <c r="O3" s="60">
        <v>6</v>
      </c>
      <c r="P3" s="22">
        <v>6</v>
      </c>
    </row>
    <row r="4" spans="1:21" x14ac:dyDescent="0.3">
      <c r="B4" s="22"/>
      <c r="C4" s="22">
        <v>0</v>
      </c>
      <c r="D4" s="22">
        <v>0</v>
      </c>
      <c r="E4" s="22"/>
      <c r="F4" s="22"/>
      <c r="G4" s="22">
        <v>0</v>
      </c>
      <c r="H4" s="60">
        <v>6</v>
      </c>
      <c r="I4" s="22"/>
      <c r="J4" s="22">
        <v>6</v>
      </c>
      <c r="K4" s="22"/>
      <c r="L4" s="60">
        <v>2</v>
      </c>
      <c r="M4" s="22"/>
      <c r="N4" s="22">
        <v>2</v>
      </c>
      <c r="O4" s="22">
        <v>2</v>
      </c>
      <c r="P4" s="60">
        <v>7</v>
      </c>
    </row>
    <row r="5" spans="1:21" x14ac:dyDescent="0.3">
      <c r="B5" s="22"/>
      <c r="C5" s="22"/>
      <c r="D5" s="22">
        <v>2</v>
      </c>
      <c r="E5" s="54" t="s">
        <v>91</v>
      </c>
      <c r="F5" s="22"/>
      <c r="G5" s="22">
        <v>2</v>
      </c>
      <c r="H5" s="22">
        <v>2</v>
      </c>
      <c r="I5" s="22"/>
      <c r="J5" s="60">
        <v>0</v>
      </c>
      <c r="K5" s="22"/>
      <c r="L5" s="22">
        <v>0</v>
      </c>
      <c r="M5" s="54" t="s">
        <v>91</v>
      </c>
      <c r="N5" s="22">
        <v>0</v>
      </c>
      <c r="O5" s="22">
        <v>0</v>
      </c>
      <c r="P5" s="22">
        <v>0</v>
      </c>
    </row>
    <row r="6" spans="1:21" x14ac:dyDescent="0.3">
      <c r="B6" s="22"/>
      <c r="C6" s="22"/>
      <c r="D6" s="22"/>
      <c r="E6" s="22"/>
      <c r="F6" s="22"/>
      <c r="G6" s="22">
        <v>7</v>
      </c>
      <c r="H6" s="22">
        <v>7</v>
      </c>
      <c r="I6" s="54" t="s">
        <v>91</v>
      </c>
      <c r="J6" s="22">
        <v>7</v>
      </c>
      <c r="K6" s="22"/>
      <c r="L6" s="22">
        <v>7</v>
      </c>
      <c r="M6" s="22"/>
      <c r="N6" s="60">
        <v>3</v>
      </c>
      <c r="O6" s="22">
        <v>3</v>
      </c>
      <c r="P6" s="22">
        <v>3</v>
      </c>
    </row>
    <row r="7" spans="1:21" x14ac:dyDescent="0.3">
      <c r="B7" s="55"/>
      <c r="C7" s="55"/>
      <c r="D7" s="55"/>
      <c r="E7" s="55"/>
      <c r="F7" s="55"/>
      <c r="G7" s="55"/>
      <c r="H7" s="55"/>
      <c r="I7" s="57"/>
      <c r="J7" s="55"/>
      <c r="K7" s="55"/>
      <c r="L7" s="55"/>
      <c r="M7" s="55"/>
      <c r="N7" s="62"/>
      <c r="O7" s="55"/>
      <c r="P7" s="55"/>
    </row>
    <row r="8" spans="1:21" x14ac:dyDescent="0.3">
      <c r="B8" s="71" t="s">
        <v>95</v>
      </c>
      <c r="C8" s="71"/>
      <c r="D8" s="69" t="s">
        <v>93</v>
      </c>
      <c r="E8" s="70"/>
      <c r="F8" s="70"/>
      <c r="G8" s="70"/>
      <c r="H8" s="70"/>
      <c r="I8" s="70"/>
      <c r="J8" s="55"/>
      <c r="K8" s="55"/>
      <c r="L8" s="55"/>
      <c r="M8" s="55"/>
      <c r="N8" s="62"/>
      <c r="O8" s="55"/>
      <c r="P8" s="55"/>
    </row>
    <row r="9" spans="1:21" x14ac:dyDescent="0.3">
      <c r="B9" s="67" t="s">
        <v>94</v>
      </c>
      <c r="C9" s="67"/>
      <c r="D9" s="70" t="s">
        <v>96</v>
      </c>
      <c r="E9" s="70"/>
      <c r="F9" s="70"/>
      <c r="G9" s="70"/>
      <c r="H9" s="70"/>
      <c r="I9" s="70"/>
    </row>
    <row r="10" spans="1:21" x14ac:dyDescent="0.3">
      <c r="B10" s="67" t="s">
        <v>97</v>
      </c>
      <c r="C10" s="67"/>
      <c r="D10" s="53">
        <v>5</v>
      </c>
    </row>
    <row r="13" spans="1:21" x14ac:dyDescent="0.3">
      <c r="A13" s="68" t="s">
        <v>99</v>
      </c>
      <c r="B13" s="68"/>
      <c r="C13" s="68"/>
    </row>
    <row r="14" spans="1:21" x14ac:dyDescent="0.3">
      <c r="B14" s="46">
        <v>5</v>
      </c>
      <c r="C14" s="46">
        <v>0</v>
      </c>
      <c r="D14" s="46">
        <v>1</v>
      </c>
      <c r="E14" s="46">
        <v>0</v>
      </c>
      <c r="F14" s="46">
        <v>2</v>
      </c>
      <c r="G14" s="46">
        <v>5</v>
      </c>
      <c r="H14" s="46">
        <v>3</v>
      </c>
      <c r="I14" s="46">
        <v>0</v>
      </c>
      <c r="J14" s="46">
        <v>4</v>
      </c>
      <c r="K14" s="46">
        <v>2</v>
      </c>
      <c r="L14" s="46">
        <v>3</v>
      </c>
      <c r="M14" s="46">
        <v>4</v>
      </c>
      <c r="N14" s="46">
        <v>3</v>
      </c>
      <c r="O14" s="46">
        <v>2</v>
      </c>
      <c r="P14" s="46">
        <v>1</v>
      </c>
      <c r="Q14" s="46">
        <v>3</v>
      </c>
      <c r="R14" s="46">
        <v>0</v>
      </c>
      <c r="S14" s="46">
        <v>5</v>
      </c>
      <c r="T14" s="46">
        <v>6</v>
      </c>
      <c r="U14" s="46">
        <v>5</v>
      </c>
    </row>
    <row r="15" spans="1:21" x14ac:dyDescent="0.3">
      <c r="B15" s="22">
        <v>5</v>
      </c>
      <c r="C15" s="22">
        <v>5</v>
      </c>
      <c r="D15" s="22">
        <v>5</v>
      </c>
      <c r="E15" s="22"/>
      <c r="F15" s="22">
        <v>5</v>
      </c>
      <c r="G15" s="54" t="s">
        <v>91</v>
      </c>
      <c r="H15" s="22">
        <v>5</v>
      </c>
      <c r="I15" s="22"/>
      <c r="J15" s="22">
        <v>5</v>
      </c>
      <c r="K15" s="60">
        <v>2</v>
      </c>
      <c r="L15" s="22"/>
      <c r="M15" s="22"/>
      <c r="N15" s="22"/>
      <c r="O15" s="54" t="s">
        <v>91</v>
      </c>
      <c r="P15" s="22">
        <v>2</v>
      </c>
      <c r="Q15" s="22"/>
      <c r="R15" s="22">
        <v>2</v>
      </c>
      <c r="S15" s="60">
        <v>5</v>
      </c>
      <c r="T15" s="22">
        <v>5</v>
      </c>
      <c r="U15" s="54" t="s">
        <v>91</v>
      </c>
    </row>
    <row r="16" spans="1:21" x14ac:dyDescent="0.3">
      <c r="B16" s="22"/>
      <c r="C16" s="22">
        <v>0</v>
      </c>
      <c r="D16" s="22">
        <v>0</v>
      </c>
      <c r="E16" s="54" t="s">
        <v>91</v>
      </c>
      <c r="F16" s="22">
        <v>0</v>
      </c>
      <c r="G16" s="22"/>
      <c r="H16" s="22">
        <v>0</v>
      </c>
      <c r="I16" s="54" t="s">
        <v>91</v>
      </c>
      <c r="J16" s="22">
        <v>0</v>
      </c>
      <c r="K16" s="22">
        <v>0</v>
      </c>
      <c r="L16" s="22"/>
      <c r="M16" s="22"/>
      <c r="N16" s="22"/>
      <c r="O16" s="22"/>
      <c r="P16" s="60">
        <v>1</v>
      </c>
      <c r="Q16" s="22"/>
      <c r="R16" s="22">
        <v>1</v>
      </c>
      <c r="S16" s="22">
        <v>1</v>
      </c>
      <c r="T16" s="22">
        <v>6</v>
      </c>
      <c r="U16" s="22"/>
    </row>
    <row r="17" spans="2:21" x14ac:dyDescent="0.3">
      <c r="B17" s="22"/>
      <c r="C17" s="22"/>
      <c r="D17" s="22">
        <v>1</v>
      </c>
      <c r="E17" s="22"/>
      <c r="F17" s="22">
        <v>1</v>
      </c>
      <c r="G17" s="22"/>
      <c r="H17" s="60">
        <v>3</v>
      </c>
      <c r="I17" s="22"/>
      <c r="J17" s="22">
        <v>3</v>
      </c>
      <c r="K17" s="22">
        <v>3</v>
      </c>
      <c r="L17" s="54" t="s">
        <v>91</v>
      </c>
      <c r="M17" s="22"/>
      <c r="N17" s="54" t="s">
        <v>91</v>
      </c>
      <c r="O17" s="22"/>
      <c r="P17" s="22">
        <v>3</v>
      </c>
      <c r="Q17" s="54" t="s">
        <v>91</v>
      </c>
      <c r="R17" s="22">
        <v>3</v>
      </c>
      <c r="S17" s="22">
        <v>3</v>
      </c>
      <c r="T17" s="22">
        <v>3</v>
      </c>
      <c r="U17" s="22"/>
    </row>
    <row r="18" spans="2:21" x14ac:dyDescent="0.3">
      <c r="B18" s="22"/>
      <c r="C18" s="22"/>
      <c r="D18" s="22"/>
      <c r="E18" s="22"/>
      <c r="F18" s="22">
        <v>2</v>
      </c>
      <c r="G18" s="22"/>
      <c r="H18" s="22">
        <v>2</v>
      </c>
      <c r="I18" s="22"/>
      <c r="J18" s="60">
        <v>4</v>
      </c>
      <c r="K18" s="22">
        <v>4</v>
      </c>
      <c r="L18" s="22"/>
      <c r="M18" s="54" t="s">
        <v>91</v>
      </c>
      <c r="N18" s="22"/>
      <c r="O18" s="22"/>
      <c r="P18" s="22">
        <v>4</v>
      </c>
      <c r="Q18" s="22"/>
      <c r="R18" s="60">
        <v>0</v>
      </c>
      <c r="S18" s="22">
        <v>0</v>
      </c>
      <c r="T18" s="22">
        <v>0</v>
      </c>
      <c r="U18" s="22"/>
    </row>
    <row r="20" spans="2:21" x14ac:dyDescent="0.3">
      <c r="B20" s="71" t="s">
        <v>95</v>
      </c>
      <c r="C20" s="71"/>
      <c r="D20" s="69" t="s">
        <v>93</v>
      </c>
      <c r="E20" s="70"/>
      <c r="F20" s="70"/>
      <c r="G20" s="70"/>
      <c r="H20" s="70"/>
      <c r="I20" s="70"/>
    </row>
    <row r="21" spans="2:21" x14ac:dyDescent="0.3">
      <c r="B21" s="67" t="s">
        <v>94</v>
      </c>
      <c r="C21" s="67"/>
      <c r="D21" s="70" t="s">
        <v>96</v>
      </c>
      <c r="E21" s="70"/>
      <c r="F21" s="70"/>
      <c r="G21" s="70"/>
      <c r="H21" s="70"/>
      <c r="I21" s="70"/>
    </row>
    <row r="22" spans="2:21" x14ac:dyDescent="0.3">
      <c r="B22" s="67" t="s">
        <v>97</v>
      </c>
      <c r="C22" s="67"/>
      <c r="D22" s="56">
        <v>9</v>
      </c>
    </row>
  </sheetData>
  <mergeCells count="12">
    <mergeCell ref="B20:C20"/>
    <mergeCell ref="D20:I20"/>
    <mergeCell ref="B21:C21"/>
    <mergeCell ref="D21:I21"/>
    <mergeCell ref="B22:C22"/>
    <mergeCell ref="A1:C1"/>
    <mergeCell ref="B10:C10"/>
    <mergeCell ref="A13:C13"/>
    <mergeCell ref="B8:C8"/>
    <mergeCell ref="D8:I8"/>
    <mergeCell ref="B9:C9"/>
    <mergeCell ref="D9:I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Normal="100" workbookViewId="0">
      <selection activeCell="H34" sqref="H34"/>
    </sheetView>
  </sheetViews>
  <sheetFormatPr defaultRowHeight="18.75" x14ac:dyDescent="0.25"/>
  <cols>
    <col min="1" max="1" width="20.85546875" style="64" bestFit="1" customWidth="1"/>
    <col min="2" max="16384" width="9.140625" style="64"/>
  </cols>
  <sheetData>
    <row r="1" spans="1:21" x14ac:dyDescent="0.25">
      <c r="A1" s="63" t="s">
        <v>92</v>
      </c>
    </row>
    <row r="2" spans="1:21" x14ac:dyDescent="0.25">
      <c r="B2" s="22">
        <v>1</v>
      </c>
      <c r="C2" s="22">
        <v>0</v>
      </c>
      <c r="D2" s="22">
        <v>2</v>
      </c>
      <c r="E2" s="22">
        <v>2</v>
      </c>
      <c r="F2" s="22">
        <v>1</v>
      </c>
      <c r="G2" s="22">
        <v>7</v>
      </c>
      <c r="H2" s="22">
        <v>6</v>
      </c>
      <c r="I2" s="22">
        <v>7</v>
      </c>
      <c r="J2" s="22">
        <v>0</v>
      </c>
      <c r="K2" s="22">
        <v>1</v>
      </c>
      <c r="L2" s="22">
        <v>2</v>
      </c>
      <c r="M2" s="22">
        <v>0</v>
      </c>
      <c r="N2" s="22">
        <v>3</v>
      </c>
      <c r="O2" s="22">
        <v>6</v>
      </c>
      <c r="P2" s="22">
        <v>7</v>
      </c>
    </row>
    <row r="3" spans="1:21" x14ac:dyDescent="0.25">
      <c r="B3" s="22">
        <v>1</v>
      </c>
      <c r="C3" s="22">
        <v>1</v>
      </c>
      <c r="D3" s="22">
        <v>1</v>
      </c>
      <c r="E3" s="22"/>
      <c r="F3" s="22" t="s">
        <v>91</v>
      </c>
      <c r="G3" s="22">
        <v>1</v>
      </c>
      <c r="H3" s="66">
        <v>1</v>
      </c>
      <c r="I3" s="22"/>
      <c r="J3" s="22"/>
      <c r="K3" s="22" t="s">
        <v>91</v>
      </c>
      <c r="L3" s="66">
        <v>2</v>
      </c>
      <c r="M3" s="22"/>
      <c r="N3" s="22">
        <v>2</v>
      </c>
      <c r="O3" s="22"/>
      <c r="P3" s="22"/>
    </row>
    <row r="4" spans="1:21" x14ac:dyDescent="0.25">
      <c r="B4" s="22"/>
      <c r="C4" s="22">
        <v>0</v>
      </c>
      <c r="D4" s="22">
        <v>0</v>
      </c>
      <c r="E4" s="22"/>
      <c r="F4" s="22"/>
      <c r="G4" s="22">
        <v>0</v>
      </c>
      <c r="H4" s="22">
        <v>0</v>
      </c>
      <c r="I4" s="22"/>
      <c r="J4" s="22" t="s">
        <v>91</v>
      </c>
      <c r="K4" s="22"/>
      <c r="L4" s="59">
        <v>0</v>
      </c>
      <c r="M4" s="22" t="s">
        <v>91</v>
      </c>
      <c r="N4" s="66">
        <v>3</v>
      </c>
      <c r="O4" s="22"/>
      <c r="P4" s="22"/>
    </row>
    <row r="5" spans="1:21" x14ac:dyDescent="0.25">
      <c r="B5" s="22"/>
      <c r="C5" s="22"/>
      <c r="D5" s="22">
        <v>2</v>
      </c>
      <c r="E5" s="22" t="s">
        <v>91</v>
      </c>
      <c r="F5" s="22"/>
      <c r="G5" s="66">
        <v>2</v>
      </c>
      <c r="H5" s="22">
        <v>6</v>
      </c>
      <c r="I5" s="22"/>
      <c r="J5" s="22"/>
      <c r="K5" s="22"/>
      <c r="L5" s="22">
        <v>6</v>
      </c>
      <c r="M5" s="22"/>
      <c r="N5" s="22">
        <v>6</v>
      </c>
      <c r="O5" s="22" t="s">
        <v>91</v>
      </c>
      <c r="P5" s="22"/>
    </row>
    <row r="6" spans="1:21" x14ac:dyDescent="0.25">
      <c r="B6" s="22"/>
      <c r="C6" s="22"/>
      <c r="D6" s="22"/>
      <c r="E6" s="22"/>
      <c r="F6" s="22"/>
      <c r="G6" s="22">
        <v>7</v>
      </c>
      <c r="H6" s="22">
        <v>7</v>
      </c>
      <c r="I6" s="22" t="s">
        <v>91</v>
      </c>
      <c r="J6" s="22"/>
      <c r="K6" s="22"/>
      <c r="L6" s="22">
        <v>7</v>
      </c>
      <c r="M6" s="22"/>
      <c r="N6" s="22">
        <v>7</v>
      </c>
      <c r="O6" s="22"/>
      <c r="P6" s="22" t="s">
        <v>91</v>
      </c>
    </row>
    <row r="10" spans="1:21" x14ac:dyDescent="0.25">
      <c r="A10" s="63" t="s">
        <v>98</v>
      </c>
    </row>
    <row r="11" spans="1:21" x14ac:dyDescent="0.25">
      <c r="B11" s="22">
        <v>5</v>
      </c>
      <c r="C11" s="22">
        <v>0</v>
      </c>
      <c r="D11" s="22">
        <v>1</v>
      </c>
      <c r="E11" s="22">
        <v>0</v>
      </c>
      <c r="F11" s="22">
        <v>2</v>
      </c>
      <c r="G11" s="22">
        <v>5</v>
      </c>
      <c r="H11" s="22">
        <v>3</v>
      </c>
      <c r="I11" s="22">
        <v>0</v>
      </c>
      <c r="J11" s="22">
        <v>4</v>
      </c>
      <c r="K11" s="22">
        <v>2</v>
      </c>
      <c r="L11" s="22">
        <v>3</v>
      </c>
      <c r="M11" s="22">
        <v>4</v>
      </c>
      <c r="N11" s="22">
        <v>3</v>
      </c>
      <c r="O11" s="22">
        <v>2</v>
      </c>
      <c r="P11" s="22">
        <v>1</v>
      </c>
      <c r="Q11" s="22">
        <v>3</v>
      </c>
      <c r="R11" s="22">
        <v>0</v>
      </c>
      <c r="S11" s="22">
        <v>5</v>
      </c>
      <c r="T11" s="22">
        <v>6</v>
      </c>
      <c r="U11" s="22">
        <v>5</v>
      </c>
    </row>
    <row r="12" spans="1:21" x14ac:dyDescent="0.25">
      <c r="B12" s="22">
        <v>5</v>
      </c>
      <c r="C12" s="22">
        <v>5</v>
      </c>
      <c r="D12" s="22">
        <v>5</v>
      </c>
      <c r="E12" s="22"/>
      <c r="F12" s="22">
        <v>5</v>
      </c>
      <c r="G12" s="72" t="s">
        <v>91</v>
      </c>
      <c r="H12" s="66">
        <v>3</v>
      </c>
      <c r="I12" s="22"/>
      <c r="J12" s="22">
        <v>3</v>
      </c>
      <c r="K12" s="22"/>
      <c r="L12" s="72" t="s">
        <v>91</v>
      </c>
      <c r="M12" s="22"/>
      <c r="N12" s="72" t="s">
        <v>91</v>
      </c>
      <c r="O12" s="22"/>
      <c r="P12" s="22">
        <v>3</v>
      </c>
      <c r="Q12" s="72" t="s">
        <v>91</v>
      </c>
      <c r="R12" s="66">
        <v>0</v>
      </c>
      <c r="S12" s="22">
        <v>0</v>
      </c>
      <c r="T12" s="22">
        <v>0</v>
      </c>
      <c r="U12" s="22"/>
    </row>
    <row r="13" spans="1:21" x14ac:dyDescent="0.25">
      <c r="B13" s="22"/>
      <c r="C13" s="22">
        <v>0</v>
      </c>
      <c r="D13" s="22">
        <v>0</v>
      </c>
      <c r="E13" s="72" t="s">
        <v>91</v>
      </c>
      <c r="F13" s="22">
        <v>0</v>
      </c>
      <c r="G13" s="22"/>
      <c r="H13" s="22">
        <v>0</v>
      </c>
      <c r="I13" s="72" t="s">
        <v>91</v>
      </c>
      <c r="J13" s="66">
        <v>4</v>
      </c>
      <c r="K13" s="22"/>
      <c r="L13" s="22"/>
      <c r="M13" s="72" t="s">
        <v>91</v>
      </c>
      <c r="N13" s="22"/>
      <c r="O13" s="22"/>
      <c r="P13" s="22">
        <v>4</v>
      </c>
      <c r="Q13" s="22"/>
      <c r="R13" s="22">
        <v>4</v>
      </c>
      <c r="S13" s="66">
        <v>5</v>
      </c>
      <c r="T13" s="22">
        <v>5</v>
      </c>
      <c r="U13" s="72" t="s">
        <v>91</v>
      </c>
    </row>
    <row r="14" spans="1:21" x14ac:dyDescent="0.25">
      <c r="B14" s="22"/>
      <c r="C14" s="22"/>
      <c r="D14" s="22">
        <v>1</v>
      </c>
      <c r="E14" s="22"/>
      <c r="F14" s="66">
        <v>2</v>
      </c>
      <c r="G14" s="22"/>
      <c r="H14" s="22">
        <v>2</v>
      </c>
      <c r="I14" s="22"/>
      <c r="J14" s="22">
        <v>2</v>
      </c>
      <c r="K14" s="72" t="s">
        <v>91</v>
      </c>
      <c r="L14" s="22"/>
      <c r="M14" s="22"/>
      <c r="N14" s="22"/>
      <c r="O14" s="72" t="s">
        <v>91</v>
      </c>
      <c r="P14" s="66">
        <v>1</v>
      </c>
      <c r="Q14" s="22"/>
      <c r="R14" s="22">
        <v>1</v>
      </c>
      <c r="S14" s="22">
        <v>1</v>
      </c>
      <c r="T14" s="66">
        <v>6</v>
      </c>
      <c r="U14" s="22"/>
    </row>
    <row r="16" spans="1:21" x14ac:dyDescent="0.25">
      <c r="C16" s="64" t="s">
        <v>97</v>
      </c>
      <c r="E16" s="64">
        <v>10</v>
      </c>
    </row>
    <row r="18" spans="1:19" x14ac:dyDescent="0.25">
      <c r="A18" s="65" t="s">
        <v>98</v>
      </c>
    </row>
    <row r="19" spans="1:19" x14ac:dyDescent="0.25">
      <c r="B19" s="22">
        <v>5</v>
      </c>
      <c r="C19" s="22">
        <v>1</v>
      </c>
      <c r="D19" s="22">
        <v>1</v>
      </c>
      <c r="E19" s="22">
        <v>0</v>
      </c>
      <c r="F19" s="22">
        <v>2</v>
      </c>
      <c r="G19" s="22">
        <v>5</v>
      </c>
      <c r="H19" s="22">
        <v>3</v>
      </c>
      <c r="I19" s="22">
        <v>0</v>
      </c>
      <c r="J19" s="22">
        <v>4</v>
      </c>
      <c r="K19" s="22">
        <v>2</v>
      </c>
      <c r="L19" s="22">
        <v>3</v>
      </c>
      <c r="M19" s="22">
        <v>2</v>
      </c>
      <c r="N19" s="22">
        <v>1</v>
      </c>
      <c r="O19" s="22">
        <v>3</v>
      </c>
      <c r="P19" s="22">
        <v>0</v>
      </c>
      <c r="Q19" s="22">
        <v>5</v>
      </c>
      <c r="R19" s="22">
        <v>6</v>
      </c>
      <c r="S19" s="22">
        <v>4</v>
      </c>
    </row>
    <row r="20" spans="1:19" x14ac:dyDescent="0.25">
      <c r="B20" s="22">
        <v>5</v>
      </c>
      <c r="C20" s="22">
        <v>5</v>
      </c>
      <c r="D20" s="22"/>
      <c r="E20" s="22">
        <v>5</v>
      </c>
      <c r="F20" s="22">
        <v>5</v>
      </c>
      <c r="G20" s="22" t="s">
        <v>91</v>
      </c>
      <c r="H20" s="66">
        <v>3</v>
      </c>
      <c r="I20" s="22"/>
      <c r="J20" s="22">
        <v>3</v>
      </c>
      <c r="K20" s="22"/>
      <c r="L20" s="72" t="s">
        <v>91</v>
      </c>
      <c r="M20" s="22"/>
      <c r="N20" s="22">
        <v>3</v>
      </c>
      <c r="O20" s="72" t="s">
        <v>91</v>
      </c>
      <c r="P20" s="66">
        <v>0</v>
      </c>
      <c r="Q20" s="22">
        <v>0</v>
      </c>
      <c r="R20" s="66">
        <v>6</v>
      </c>
      <c r="S20" s="22"/>
    </row>
    <row r="21" spans="1:19" x14ac:dyDescent="0.25">
      <c r="B21" s="22"/>
      <c r="C21" s="22">
        <v>1</v>
      </c>
      <c r="D21" s="72" t="s">
        <v>91</v>
      </c>
      <c r="E21" s="22">
        <v>1</v>
      </c>
      <c r="F21" s="66">
        <v>2</v>
      </c>
      <c r="G21" s="22"/>
      <c r="H21" s="22">
        <v>2</v>
      </c>
      <c r="I21" s="22"/>
      <c r="J21" s="22">
        <v>2</v>
      </c>
      <c r="K21" s="72" t="s">
        <v>91</v>
      </c>
      <c r="L21" s="22"/>
      <c r="M21" s="72" t="s">
        <v>91</v>
      </c>
      <c r="N21" s="66">
        <v>1</v>
      </c>
      <c r="O21" s="22"/>
      <c r="P21" s="22">
        <v>1</v>
      </c>
      <c r="Q21" s="66">
        <v>5</v>
      </c>
      <c r="R21" s="22">
        <v>5</v>
      </c>
      <c r="S21" s="22"/>
    </row>
    <row r="22" spans="1:19" x14ac:dyDescent="0.25">
      <c r="B22" s="22"/>
      <c r="C22" s="22"/>
      <c r="D22" s="22"/>
      <c r="E22" s="22">
        <v>0</v>
      </c>
      <c r="F22" s="22">
        <v>0</v>
      </c>
      <c r="G22" s="22"/>
      <c r="H22" s="22">
        <v>0</v>
      </c>
      <c r="I22" s="72" t="s">
        <v>91</v>
      </c>
      <c r="J22" s="66">
        <v>4</v>
      </c>
      <c r="K22" s="22"/>
      <c r="L22" s="22"/>
      <c r="M22" s="22"/>
      <c r="N22" s="59">
        <v>4</v>
      </c>
      <c r="O22" s="22"/>
      <c r="P22" s="22">
        <v>4</v>
      </c>
      <c r="Q22" s="22">
        <v>4</v>
      </c>
      <c r="R22" s="22">
        <v>4</v>
      </c>
      <c r="S22" s="72" t="s">
        <v>91</v>
      </c>
    </row>
    <row r="24" spans="1:19" x14ac:dyDescent="0.25">
      <c r="C24" s="64" t="s">
        <v>97</v>
      </c>
      <c r="E24" s="64">
        <v>7</v>
      </c>
    </row>
    <row r="26" spans="1:19" x14ac:dyDescent="0.25">
      <c r="A26" s="65" t="s">
        <v>92</v>
      </c>
    </row>
    <row r="27" spans="1:19" x14ac:dyDescent="0.25">
      <c r="B27" s="22">
        <v>5</v>
      </c>
      <c r="C27" s="22">
        <v>1</v>
      </c>
      <c r="D27" s="22">
        <v>1</v>
      </c>
      <c r="E27" s="22">
        <v>0</v>
      </c>
      <c r="F27" s="22">
        <v>2</v>
      </c>
      <c r="G27" s="22">
        <v>5</v>
      </c>
      <c r="H27" s="22">
        <v>3</v>
      </c>
      <c r="I27" s="22">
        <v>0</v>
      </c>
      <c r="J27" s="22">
        <v>4</v>
      </c>
      <c r="K27" s="22">
        <v>2</v>
      </c>
      <c r="L27" s="22">
        <v>3</v>
      </c>
      <c r="M27" s="22">
        <v>2</v>
      </c>
      <c r="N27" s="22">
        <v>1</v>
      </c>
      <c r="O27" s="22">
        <v>3</v>
      </c>
      <c r="P27" s="22">
        <v>0</v>
      </c>
      <c r="Q27" s="22">
        <v>5</v>
      </c>
      <c r="R27" s="22">
        <v>6</v>
      </c>
      <c r="S27" s="22">
        <v>4</v>
      </c>
    </row>
    <row r="28" spans="1:19" x14ac:dyDescent="0.25">
      <c r="B28" s="22">
        <v>5</v>
      </c>
      <c r="C28" s="22">
        <v>5</v>
      </c>
      <c r="D28" s="22"/>
      <c r="E28" s="22">
        <v>5</v>
      </c>
      <c r="F28" s="22">
        <v>5</v>
      </c>
      <c r="G28" s="72" t="s">
        <v>91</v>
      </c>
      <c r="H28" s="66">
        <v>3</v>
      </c>
      <c r="I28" s="22"/>
      <c r="J28" s="22">
        <v>3</v>
      </c>
      <c r="K28" s="22"/>
      <c r="L28" s="72" t="s">
        <v>91</v>
      </c>
      <c r="M28" s="22"/>
      <c r="N28" s="22"/>
      <c r="O28" s="72" t="s">
        <v>91</v>
      </c>
      <c r="P28" s="22">
        <v>3</v>
      </c>
      <c r="Q28" s="22">
        <v>3</v>
      </c>
      <c r="R28" s="66">
        <v>6</v>
      </c>
      <c r="S28" s="22"/>
    </row>
    <row r="29" spans="1:19" x14ac:dyDescent="0.25">
      <c r="B29" s="22"/>
      <c r="C29" s="22">
        <v>1</v>
      </c>
      <c r="D29" s="72" t="s">
        <v>91</v>
      </c>
      <c r="E29" s="22">
        <v>1</v>
      </c>
      <c r="F29" s="22">
        <v>1</v>
      </c>
      <c r="G29" s="22"/>
      <c r="H29" s="59">
        <v>1</v>
      </c>
      <c r="I29" s="22"/>
      <c r="J29" s="22">
        <v>1</v>
      </c>
      <c r="K29" s="22"/>
      <c r="L29" s="22"/>
      <c r="M29" s="22"/>
      <c r="N29" s="72" t="s">
        <v>91</v>
      </c>
      <c r="O29" s="22"/>
      <c r="P29" s="66">
        <v>0</v>
      </c>
      <c r="Q29" s="22">
        <v>0</v>
      </c>
      <c r="R29" s="22">
        <v>0</v>
      </c>
      <c r="S29" s="22"/>
    </row>
    <row r="30" spans="1:19" x14ac:dyDescent="0.25">
      <c r="B30" s="22"/>
      <c r="C30" s="22"/>
      <c r="D30" s="22"/>
      <c r="E30" s="22">
        <v>0</v>
      </c>
      <c r="F30" s="22">
        <v>0</v>
      </c>
      <c r="G30" s="22"/>
      <c r="H30" s="22">
        <v>0</v>
      </c>
      <c r="I30" s="72" t="s">
        <v>91</v>
      </c>
      <c r="J30" s="66">
        <v>4</v>
      </c>
      <c r="K30" s="22"/>
      <c r="L30" s="22"/>
      <c r="M30" s="22"/>
      <c r="N30" s="22"/>
      <c r="O30" s="22"/>
      <c r="P30" s="22">
        <v>4</v>
      </c>
      <c r="Q30" s="22">
        <v>4</v>
      </c>
      <c r="R30" s="22">
        <v>4</v>
      </c>
      <c r="S30" s="72" t="s">
        <v>91</v>
      </c>
    </row>
    <row r="31" spans="1:19" x14ac:dyDescent="0.25">
      <c r="B31" s="22"/>
      <c r="C31" s="22"/>
      <c r="D31" s="22"/>
      <c r="E31" s="22"/>
      <c r="F31" s="22">
        <v>2</v>
      </c>
      <c r="G31" s="22"/>
      <c r="H31" s="22">
        <v>2</v>
      </c>
      <c r="I31" s="22"/>
      <c r="J31" s="22">
        <v>2</v>
      </c>
      <c r="K31" s="72" t="s">
        <v>91</v>
      </c>
      <c r="L31" s="22"/>
      <c r="M31" s="72" t="s">
        <v>91</v>
      </c>
      <c r="N31" s="22"/>
      <c r="O31" s="22"/>
      <c r="P31" s="22">
        <v>2</v>
      </c>
      <c r="Q31" s="66">
        <v>5</v>
      </c>
      <c r="R31" s="22">
        <v>5</v>
      </c>
      <c r="S31" s="22"/>
    </row>
    <row r="33" spans="3:5" x14ac:dyDescent="0.25">
      <c r="C33" s="64" t="s">
        <v>97</v>
      </c>
      <c r="E33" s="64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Bai 1_Tien trinh</vt:lpstr>
      <vt:lpstr>Bai 2_Tien trinh</vt:lpstr>
      <vt:lpstr>Bai 3_Tien trinh</vt:lpstr>
      <vt:lpstr>Bai 4_Tien trinh</vt:lpstr>
      <vt:lpstr>Bai 1_Phan trang OPT</vt:lpstr>
      <vt:lpstr>Bai 2_Phan trang LRU</vt:lpstr>
      <vt:lpstr>Bai 3_Phan trang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2022-05-12T00:56:05Z</dcterms:modified>
</cp:coreProperties>
</file>