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D:\Raj\Excel\Dashboards\"/>
    </mc:Choice>
  </mc:AlternateContent>
  <xr:revisionPtr revIDLastSave="0" documentId="13_ncr:1_{A42DF86A-B4E5-4575-983C-9108DC1824E4}" xr6:coauthVersionLast="47" xr6:coauthVersionMax="47" xr10:uidLastSave="{00000000-0000-0000-0000-000000000000}"/>
  <bookViews>
    <workbookView xWindow="-108" yWindow="-108" windowWidth="23256" windowHeight="12456" xr2:uid="{593549C9-2AAF-4213-958C-289DACFB0133}"/>
  </bookViews>
  <sheets>
    <sheet name="Dashboard" sheetId="7" r:id="rId1"/>
    <sheet name="Analysis" sheetId="3" r:id="rId2"/>
    <sheet name="KpI" sheetId="5" r:id="rId3"/>
    <sheet name="Charts" sheetId="4" r:id="rId4"/>
    <sheet name="RawData" sheetId="1" r:id="rId5"/>
  </sheets>
  <definedNames>
    <definedName name="_xlchart.v1.0" hidden="1">Analysis!$H$4:$H$7</definedName>
    <definedName name="_xlchart.v1.1" hidden="1">Analysis!$I$3</definedName>
    <definedName name="_xlchart.v1.11" hidden="1">Analysis!$H$4:$H$7</definedName>
    <definedName name="_xlchart.v1.12" hidden="1">Analysis!$I$3</definedName>
    <definedName name="_xlchart.v1.13" hidden="1">Analysis!$I$4:$I$7</definedName>
    <definedName name="_xlchart.v1.2" hidden="1">Analysis!$I$4:$I$7</definedName>
    <definedName name="_xlchart.v5.10" hidden="1">Analysis!$E$20:$E$38</definedName>
    <definedName name="_xlchart.v5.3" hidden="1">Analysis!$D$19</definedName>
    <definedName name="_xlchart.v5.4" hidden="1">Analysis!$D$20:$D$38</definedName>
    <definedName name="_xlchart.v5.5" hidden="1">Analysis!$E$19</definedName>
    <definedName name="_xlchart.v5.6" hidden="1">Analysis!$E$20:$E$38</definedName>
    <definedName name="_xlchart.v5.7" hidden="1">Analysis!$D$19</definedName>
    <definedName name="_xlchart.v5.8" hidden="1">Analysis!$D$20:$D$38</definedName>
    <definedName name="_xlchart.v5.9" hidden="1">Analysis!$E$19</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1" i="3" l="1"/>
  <c r="D22" i="3"/>
  <c r="D23" i="3"/>
  <c r="D24" i="3"/>
  <c r="D25" i="3"/>
  <c r="D26" i="3"/>
  <c r="D27" i="3"/>
  <c r="D28" i="3"/>
  <c r="D29" i="3"/>
  <c r="D30" i="3"/>
  <c r="D31" i="3"/>
  <c r="D32" i="3"/>
  <c r="D33" i="3"/>
  <c r="D34" i="3"/>
  <c r="D35" i="3"/>
  <c r="D36" i="3"/>
  <c r="D37" i="3"/>
  <c r="D38" i="3"/>
  <c r="D20" i="3"/>
  <c r="H7" i="3"/>
  <c r="H5" i="3"/>
  <c r="H6" i="3"/>
  <c r="H4" i="3"/>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2" i="1"/>
  <c r="T4" i="5"/>
  <c r="S4" i="5"/>
  <c r="E32" i="3"/>
  <c r="E30" i="3"/>
  <c r="E37" i="3"/>
  <c r="R4" i="5"/>
  <c r="E23" i="3"/>
  <c r="E31" i="3"/>
  <c r="E35" i="3"/>
  <c r="E20" i="3"/>
  <c r="I6" i="3"/>
  <c r="E22" i="5"/>
  <c r="Q4" i="5"/>
  <c r="N22" i="5"/>
  <c r="E24" i="3"/>
  <c r="I5" i="3"/>
  <c r="E25" i="3"/>
  <c r="K22" i="5"/>
  <c r="H22" i="5"/>
  <c r="B22" i="5"/>
  <c r="E26" i="3"/>
  <c r="E21" i="3"/>
  <c r="E38" i="3"/>
  <c r="E27" i="3"/>
  <c r="E22" i="3"/>
  <c r="E28" i="3"/>
  <c r="E34" i="3"/>
  <c r="E36" i="3"/>
  <c r="I4" i="3"/>
  <c r="E33" i="3"/>
  <c r="U4" i="5"/>
  <c r="E29" i="3"/>
  <c r="Q5" i="5" l="1"/>
  <c r="R5" i="5"/>
  <c r="S5" i="5"/>
  <c r="T5" i="5"/>
  <c r="U5" i="5"/>
  <c r="I7" i="3"/>
</calcChain>
</file>

<file path=xl/sharedStrings.xml><?xml version="1.0" encoding="utf-8"?>
<sst xmlns="http://schemas.openxmlformats.org/spreadsheetml/2006/main" count="15161" uniqueCount="1166">
  <si>
    <t>Order ID</t>
  </si>
  <si>
    <t>Amount</t>
  </si>
  <si>
    <t>Profit</t>
  </si>
  <si>
    <t>Quantity</t>
  </si>
  <si>
    <t>Category</t>
  </si>
  <si>
    <t>Sub-Category</t>
  </si>
  <si>
    <t>Furniture</t>
  </si>
  <si>
    <t>Bookcases</t>
  </si>
  <si>
    <t>Clothing</t>
  </si>
  <si>
    <t>Stole</t>
  </si>
  <si>
    <t>Hankerchief</t>
  </si>
  <si>
    <t>Electronics</t>
  </si>
  <si>
    <t>Electronic Games</t>
  </si>
  <si>
    <t>Phones</t>
  </si>
  <si>
    <t>Saree</t>
  </si>
  <si>
    <t>Trousers</t>
  </si>
  <si>
    <t>Chairs</t>
  </si>
  <si>
    <t>Kurti</t>
  </si>
  <si>
    <t>T-shirt</t>
  </si>
  <si>
    <t>Shirt</t>
  </si>
  <si>
    <t>Leggings</t>
  </si>
  <si>
    <t>Tables</t>
  </si>
  <si>
    <t>Printers</t>
  </si>
  <si>
    <t>Accessories</t>
  </si>
  <si>
    <t>Furnishings</t>
  </si>
  <si>
    <t>Skirt</t>
  </si>
  <si>
    <t>Order Date</t>
  </si>
  <si>
    <t>CustomerName</t>
  </si>
  <si>
    <t>State</t>
  </si>
  <si>
    <t>City</t>
  </si>
  <si>
    <t>Year</t>
  </si>
  <si>
    <t>Day</t>
  </si>
  <si>
    <t>Revune</t>
  </si>
  <si>
    <t>Month</t>
  </si>
  <si>
    <t>RowID</t>
  </si>
  <si>
    <t>Region</t>
  </si>
  <si>
    <t>South</t>
  </si>
  <si>
    <t>West</t>
  </si>
  <si>
    <t>Central</t>
  </si>
  <si>
    <t>East</t>
  </si>
  <si>
    <t>North</t>
  </si>
  <si>
    <t>Rajasthan</t>
  </si>
  <si>
    <t>Madhya Pradesh</t>
  </si>
  <si>
    <t>Maharashtra</t>
  </si>
  <si>
    <t>Uttar Pradesh</t>
  </si>
  <si>
    <t>Gujarat</t>
  </si>
  <si>
    <t>Karnataka</t>
  </si>
  <si>
    <t>Andhra Pradesh</t>
  </si>
  <si>
    <t>Tamil Nadu</t>
  </si>
  <si>
    <t>Bihar</t>
  </si>
  <si>
    <t>West Bengal</t>
  </si>
  <si>
    <t>Himachal Pradesh</t>
  </si>
  <si>
    <t>Punjab</t>
  </si>
  <si>
    <t>Haryana</t>
  </si>
  <si>
    <t>Jammu and Kashmir</t>
  </si>
  <si>
    <t>Nagaland</t>
  </si>
  <si>
    <t>Sikkim</t>
  </si>
  <si>
    <t>Goa</t>
  </si>
  <si>
    <t>Chandigarh</t>
  </si>
  <si>
    <t>April</t>
  </si>
  <si>
    <t>Sunday</t>
  </si>
  <si>
    <t>Bharat</t>
  </si>
  <si>
    <t>Ahmedabad</t>
  </si>
  <si>
    <t>Pearl</t>
  </si>
  <si>
    <t>Pune</t>
  </si>
  <si>
    <t>Tuesday</t>
  </si>
  <si>
    <t>Jahan</t>
  </si>
  <si>
    <t>Bhopal</t>
  </si>
  <si>
    <t>Divsha</t>
  </si>
  <si>
    <t>Jaipur</t>
  </si>
  <si>
    <t>Thursday</t>
  </si>
  <si>
    <t>Kasheen</t>
  </si>
  <si>
    <t>Kolkata</t>
  </si>
  <si>
    <t>Friday</t>
  </si>
  <si>
    <t>Hazel</t>
  </si>
  <si>
    <t>Bangalore</t>
  </si>
  <si>
    <t>Sonakshi</t>
  </si>
  <si>
    <t>Kashmir</t>
  </si>
  <si>
    <t>Aarushi</t>
  </si>
  <si>
    <t>Chennai</t>
  </si>
  <si>
    <t>Monday</t>
  </si>
  <si>
    <t>Jitesh</t>
  </si>
  <si>
    <t>Lucknow</t>
  </si>
  <si>
    <t>Yogesh</t>
  </si>
  <si>
    <t>Patna</t>
  </si>
  <si>
    <t>Wednesday</t>
  </si>
  <si>
    <t>Anita</t>
  </si>
  <si>
    <t xml:space="preserve">Kerala </t>
  </si>
  <si>
    <t>Thiruvananthapuram</t>
  </si>
  <si>
    <t>Shrichand</t>
  </si>
  <si>
    <t>Mukesh</t>
  </si>
  <si>
    <t>Vandana</t>
  </si>
  <si>
    <t>Simla</t>
  </si>
  <si>
    <t>Bhavna</t>
  </si>
  <si>
    <t>Gangtok</t>
  </si>
  <si>
    <t>Kanak</t>
  </si>
  <si>
    <t>Sagar</t>
  </si>
  <si>
    <t>Kohima</t>
  </si>
  <si>
    <t>Manju</t>
  </si>
  <si>
    <t>Hyderabad</t>
  </si>
  <si>
    <t>Ramesh</t>
  </si>
  <si>
    <t>Sarita</t>
  </si>
  <si>
    <t>Deepak</t>
  </si>
  <si>
    <t>Monisha</t>
  </si>
  <si>
    <t>Atharv</t>
  </si>
  <si>
    <t>Vini</t>
  </si>
  <si>
    <t>Pinky</t>
  </si>
  <si>
    <t>Bhishm</t>
  </si>
  <si>
    <t>Mumbai</t>
  </si>
  <si>
    <t>Hitika</t>
  </si>
  <si>
    <t>Indore</t>
  </si>
  <si>
    <t>Pooja</t>
  </si>
  <si>
    <t>Hemant</t>
  </si>
  <si>
    <t>Sahil</t>
  </si>
  <si>
    <t>Ritu</t>
  </si>
  <si>
    <t>Manish</t>
  </si>
  <si>
    <t>Amit</t>
  </si>
  <si>
    <t>Sanjay</t>
  </si>
  <si>
    <t>Nidhi</t>
  </si>
  <si>
    <t>Nishi</t>
  </si>
  <si>
    <t>Ashmi</t>
  </si>
  <si>
    <t>Parth</t>
  </si>
  <si>
    <t>Lisha</t>
  </si>
  <si>
    <t>Paridhi</t>
  </si>
  <si>
    <t>Parishi</t>
  </si>
  <si>
    <t>Saturday</t>
  </si>
  <si>
    <t>Ajay</t>
  </si>
  <si>
    <t>Kirti</t>
  </si>
  <si>
    <t>Mayank</t>
  </si>
  <si>
    <t>May</t>
  </si>
  <si>
    <t>Yaanvi</t>
  </si>
  <si>
    <t>Sonal</t>
  </si>
  <si>
    <t>Sharda</t>
  </si>
  <si>
    <t>Aditya</t>
  </si>
  <si>
    <t>Rachna</t>
  </si>
  <si>
    <t>Chirag</t>
  </si>
  <si>
    <t>Anurag</t>
  </si>
  <si>
    <t>Tushina</t>
  </si>
  <si>
    <t>Farah</t>
  </si>
  <si>
    <t>Sabah</t>
  </si>
  <si>
    <t>Nida</t>
  </si>
  <si>
    <t>Priyanka</t>
  </si>
  <si>
    <t>Tulika</t>
  </si>
  <si>
    <t>Shefali</t>
  </si>
  <si>
    <t>Sanskriti</t>
  </si>
  <si>
    <t>Shruti</t>
  </si>
  <si>
    <t>Subhashree</t>
  </si>
  <si>
    <t>Sweta</t>
  </si>
  <si>
    <t>Pournamasi</t>
  </si>
  <si>
    <t>Pratyusmita</t>
  </si>
  <si>
    <t>Chayanika</t>
  </si>
  <si>
    <t>Tanvi</t>
  </si>
  <si>
    <t>Anjali</t>
  </si>
  <si>
    <t>Rhea</t>
  </si>
  <si>
    <t>Piyali</t>
  </si>
  <si>
    <t>Charika</t>
  </si>
  <si>
    <t>Mitali</t>
  </si>
  <si>
    <t>Akanksha</t>
  </si>
  <si>
    <t>Arsheen</t>
  </si>
  <si>
    <t>Mahima</t>
  </si>
  <si>
    <t>Shreya</t>
  </si>
  <si>
    <t>June</t>
  </si>
  <si>
    <t>Chandni</t>
  </si>
  <si>
    <t>Ekta</t>
  </si>
  <si>
    <t>Bathina</t>
  </si>
  <si>
    <t>Avni</t>
  </si>
  <si>
    <t>Aayushi</t>
  </si>
  <si>
    <t>Bhawna</t>
  </si>
  <si>
    <t>Krutika</t>
  </si>
  <si>
    <t>Samiksha</t>
  </si>
  <si>
    <t>Sheetal</t>
  </si>
  <si>
    <t>Sanjna</t>
  </si>
  <si>
    <t>Swetha</t>
  </si>
  <si>
    <t>Bhaggyasree</t>
  </si>
  <si>
    <t>Gunjan</t>
  </si>
  <si>
    <t>Akancha</t>
  </si>
  <si>
    <t>Rashmi</t>
  </si>
  <si>
    <t>Parna</t>
  </si>
  <si>
    <t>Subhasmita</t>
  </si>
  <si>
    <t>Suhani</t>
  </si>
  <si>
    <t>Noopur</t>
  </si>
  <si>
    <t>Vijay</t>
  </si>
  <si>
    <t>Amisha</t>
  </si>
  <si>
    <t>Kritika</t>
  </si>
  <si>
    <t>Shubhi</t>
  </si>
  <si>
    <t>Maithilee</t>
  </si>
  <si>
    <t>Shaily</t>
  </si>
  <si>
    <t>Riya</t>
  </si>
  <si>
    <t>Shweta</t>
  </si>
  <si>
    <t>July</t>
  </si>
  <si>
    <t>Swetlana</t>
  </si>
  <si>
    <t>Shivani</t>
  </si>
  <si>
    <t>Kishwar</t>
  </si>
  <si>
    <t>Aakanksha</t>
  </si>
  <si>
    <t>Megha</t>
  </si>
  <si>
    <t>Sakshi</t>
  </si>
  <si>
    <t>Adhvaita</t>
  </si>
  <si>
    <t>Raksha</t>
  </si>
  <si>
    <t>Stuti</t>
  </si>
  <si>
    <t>Srishti</t>
  </si>
  <si>
    <t>Surabhi</t>
  </si>
  <si>
    <t>Manshul</t>
  </si>
  <si>
    <t>Namrata</t>
  </si>
  <si>
    <t>Anchal</t>
  </si>
  <si>
    <t>Inderpreet</t>
  </si>
  <si>
    <t>Wale</t>
  </si>
  <si>
    <t>Anisha</t>
  </si>
  <si>
    <t>Kiran</t>
  </si>
  <si>
    <t>Turumella</t>
  </si>
  <si>
    <t>Ameesha</t>
  </si>
  <si>
    <t>Madhulika</t>
  </si>
  <si>
    <t>Rishabh</t>
  </si>
  <si>
    <t>Akash</t>
  </si>
  <si>
    <t>Anubhaw</t>
  </si>
  <si>
    <t>Dhirajendu</t>
  </si>
  <si>
    <t>Pranav</t>
  </si>
  <si>
    <t>Arindam</t>
  </si>
  <si>
    <t>Akshat</t>
  </si>
  <si>
    <t>August</t>
  </si>
  <si>
    <t>Shubham</t>
  </si>
  <si>
    <t>Ayush</t>
  </si>
  <si>
    <t>Daksh</t>
  </si>
  <si>
    <t>Rane</t>
  </si>
  <si>
    <t>Navdeep</t>
  </si>
  <si>
    <t>Ashwin</t>
  </si>
  <si>
    <t>Aman</t>
  </si>
  <si>
    <t>Devendra</t>
  </si>
  <si>
    <t>Kartik</t>
  </si>
  <si>
    <t>Shivam</t>
  </si>
  <si>
    <t>Harsh</t>
  </si>
  <si>
    <t>Nitant</t>
  </si>
  <si>
    <t>Priyanshu</t>
  </si>
  <si>
    <t>Nishant</t>
  </si>
  <si>
    <t>Vaibhav</t>
  </si>
  <si>
    <t>Akshay</t>
  </si>
  <si>
    <t>Shourya</t>
  </si>
  <si>
    <t>Mohan</t>
  </si>
  <si>
    <t>Mohit</t>
  </si>
  <si>
    <t>Soumya</t>
  </si>
  <si>
    <t>Anudeep</t>
  </si>
  <si>
    <t>Noshiba</t>
  </si>
  <si>
    <t>Sanjova</t>
  </si>
  <si>
    <t>Meghana</t>
  </si>
  <si>
    <t>Ashmeet</t>
  </si>
  <si>
    <t>September</t>
  </si>
  <si>
    <t>Shreyoshe</t>
  </si>
  <si>
    <t>Surbhi</t>
  </si>
  <si>
    <t>Vaibhavi</t>
  </si>
  <si>
    <t>Sanjana</t>
  </si>
  <si>
    <t>Snehal</t>
  </si>
  <si>
    <t>Duhita</t>
  </si>
  <si>
    <t>Mousam</t>
  </si>
  <si>
    <t>Aditi</t>
  </si>
  <si>
    <t>Savi</t>
  </si>
  <si>
    <t>Teena</t>
  </si>
  <si>
    <t>Rutuja</t>
  </si>
  <si>
    <t>Shivangi</t>
  </si>
  <si>
    <t>Rohit</t>
  </si>
  <si>
    <t>Abhishek</t>
  </si>
  <si>
    <t>Asish</t>
  </si>
  <si>
    <t>Dinesh</t>
  </si>
  <si>
    <t>Sajal</t>
  </si>
  <si>
    <t>Avish</t>
  </si>
  <si>
    <t>Siddharth</t>
  </si>
  <si>
    <t>Sukant</t>
  </si>
  <si>
    <t>Sukrith</t>
  </si>
  <si>
    <t>Sauptik</t>
  </si>
  <si>
    <t>October</t>
  </si>
  <si>
    <t>Shishu</t>
  </si>
  <si>
    <t>Divyansh</t>
  </si>
  <si>
    <t>Ishit</t>
  </si>
  <si>
    <t>Aryan</t>
  </si>
  <si>
    <t>Yash</t>
  </si>
  <si>
    <t>Shivanshu</t>
  </si>
  <si>
    <t>Sudheer</t>
  </si>
  <si>
    <t>Ankit</t>
  </si>
  <si>
    <t>Dhanraj</t>
  </si>
  <si>
    <t>Vipul</t>
  </si>
  <si>
    <t>Apsingekar</t>
  </si>
  <si>
    <t>Suman</t>
  </si>
  <si>
    <t>Nripraj</t>
  </si>
  <si>
    <t>Utsav</t>
  </si>
  <si>
    <t>Kshitij</t>
  </si>
  <si>
    <t>Hrisheekesh</t>
  </si>
  <si>
    <t>Swapnil</t>
  </si>
  <si>
    <t>Mane</t>
  </si>
  <si>
    <t>Praneet</t>
  </si>
  <si>
    <t>Sandeep</t>
  </si>
  <si>
    <t>Ankur</t>
  </si>
  <si>
    <t>Dheeraj</t>
  </si>
  <si>
    <t>Tejas</t>
  </si>
  <si>
    <t>Rohan</t>
  </si>
  <si>
    <t>Shyam</t>
  </si>
  <si>
    <t>Tanushree</t>
  </si>
  <si>
    <t>Nikita</t>
  </si>
  <si>
    <t>Apoorva</t>
  </si>
  <si>
    <t>Aastha</t>
  </si>
  <si>
    <t>Harshita</t>
  </si>
  <si>
    <t>Krishna</t>
  </si>
  <si>
    <t>Ananya</t>
  </si>
  <si>
    <t>Moumita</t>
  </si>
  <si>
    <t>Arti</t>
  </si>
  <si>
    <t>Palak</t>
  </si>
  <si>
    <t>Pranjali</t>
  </si>
  <si>
    <t>Sneha</t>
  </si>
  <si>
    <t>November</t>
  </si>
  <si>
    <t>Ashvini</t>
  </si>
  <si>
    <t>Mrunal</t>
  </si>
  <si>
    <t>Swati</t>
  </si>
  <si>
    <t>Snel</t>
  </si>
  <si>
    <t>Soodesh</t>
  </si>
  <si>
    <t>Aniket</t>
  </si>
  <si>
    <t>K</t>
  </si>
  <si>
    <t>Kushal</t>
  </si>
  <si>
    <t>Soumyabrata</t>
  </si>
  <si>
    <t>Gaurav</t>
  </si>
  <si>
    <t>Abhijeet</t>
  </si>
  <si>
    <t>Anand</t>
  </si>
  <si>
    <t>Chikku</t>
  </si>
  <si>
    <t>Aayush</t>
  </si>
  <si>
    <t>Amol</t>
  </si>
  <si>
    <t>Manibalan</t>
  </si>
  <si>
    <t>Aromal</t>
  </si>
  <si>
    <t>Arun</t>
  </si>
  <si>
    <t>Komal</t>
  </si>
  <si>
    <t>Vikash</t>
  </si>
  <si>
    <t>Parakh</t>
  </si>
  <si>
    <t>Gunjal</t>
  </si>
  <si>
    <t>Surat</t>
  </si>
  <si>
    <t>Saurabh</t>
  </si>
  <si>
    <t>Divyeta</t>
  </si>
  <si>
    <t>Udaipur</t>
  </si>
  <si>
    <t>Divyeshkumar</t>
  </si>
  <si>
    <t>Allahabad</t>
  </si>
  <si>
    <t>Bhosale</t>
  </si>
  <si>
    <t>Amritsar</t>
  </si>
  <si>
    <t>Dashyam</t>
  </si>
  <si>
    <t>Mrinal</t>
  </si>
  <si>
    <t>Apoorv</t>
  </si>
  <si>
    <t>Masurkar</t>
  </si>
  <si>
    <t>Saptadeep</t>
  </si>
  <si>
    <t>Sumeet</t>
  </si>
  <si>
    <t>Shatayu</t>
  </si>
  <si>
    <t>Brijesh</t>
  </si>
  <si>
    <t>December</t>
  </si>
  <si>
    <t>Vedant</t>
  </si>
  <si>
    <t>Divyansha</t>
  </si>
  <si>
    <t>Aashna</t>
  </si>
  <si>
    <t>Monu</t>
  </si>
  <si>
    <t>Sathya</t>
  </si>
  <si>
    <t>Aishwarya</t>
  </si>
  <si>
    <t>Suraj</t>
  </si>
  <si>
    <t>Ishpreet</t>
  </si>
  <si>
    <t>Amlan</t>
  </si>
  <si>
    <t>Delhi</t>
  </si>
  <si>
    <t>Bhargav</t>
  </si>
  <si>
    <t>Abhijit</t>
  </si>
  <si>
    <t>Jaydeep</t>
  </si>
  <si>
    <t>Pradeep</t>
  </si>
  <si>
    <t>Sujay</t>
  </si>
  <si>
    <t>Jay</t>
  </si>
  <si>
    <t>Phalguni</t>
  </si>
  <si>
    <t>Preksha</t>
  </si>
  <si>
    <t>Geetanjali</t>
  </si>
  <si>
    <t>Kajal</t>
  </si>
  <si>
    <t>Sukruta</t>
  </si>
  <si>
    <t>Utkarsh</t>
  </si>
  <si>
    <t>Karandeep</t>
  </si>
  <si>
    <t>Neha</t>
  </si>
  <si>
    <t>Jayanti</t>
  </si>
  <si>
    <t>Sandra</t>
  </si>
  <si>
    <t>Akshata</t>
  </si>
  <si>
    <t>Vishakha</t>
  </si>
  <si>
    <t>Prajakta</t>
  </si>
  <si>
    <t>Dipali</t>
  </si>
  <si>
    <t>January</t>
  </si>
  <si>
    <t>Smriti</t>
  </si>
  <si>
    <t>Girase</t>
  </si>
  <si>
    <t>Monica</t>
  </si>
  <si>
    <t>Sidharth</t>
  </si>
  <si>
    <t>Bhutekar</t>
  </si>
  <si>
    <t>Shikhar</t>
  </si>
  <si>
    <t>Rahul</t>
  </si>
  <si>
    <t>Sudhir</t>
  </si>
  <si>
    <t>Nikhil</t>
  </si>
  <si>
    <t>Vineet</t>
  </si>
  <si>
    <t>Vivek</t>
  </si>
  <si>
    <t>Jaideep</t>
  </si>
  <si>
    <t>Shardul</t>
  </si>
  <si>
    <t>Syed</t>
  </si>
  <si>
    <t>Mhatre</t>
  </si>
  <si>
    <t>Chetan</t>
  </si>
  <si>
    <t>Mukund</t>
  </si>
  <si>
    <t>Shantanu</t>
  </si>
  <si>
    <t>Jesal</t>
  </si>
  <si>
    <t>Trupti</t>
  </si>
  <si>
    <t>Aparajita</t>
  </si>
  <si>
    <t>Muskan</t>
  </si>
  <si>
    <t>Tejeswini</t>
  </si>
  <si>
    <t>Pratiksha</t>
  </si>
  <si>
    <t>Oshin</t>
  </si>
  <si>
    <t>Saloni</t>
  </si>
  <si>
    <t>Paromita</t>
  </si>
  <si>
    <t>Shreyshi</t>
  </si>
  <si>
    <t>Jesslyn</t>
  </si>
  <si>
    <t>Seema</t>
  </si>
  <si>
    <t>Manisha</t>
  </si>
  <si>
    <t>Piyam</t>
  </si>
  <si>
    <t>Parin</t>
  </si>
  <si>
    <t>Amruta</t>
  </si>
  <si>
    <t>Hemangi</t>
  </si>
  <si>
    <t>Atul</t>
  </si>
  <si>
    <t>Ginny</t>
  </si>
  <si>
    <t>Manjiri</t>
  </si>
  <si>
    <t>Nirja</t>
  </si>
  <si>
    <t>February</t>
  </si>
  <si>
    <t>Mugdha</t>
  </si>
  <si>
    <t>Mansi</t>
  </si>
  <si>
    <t>Harshal</t>
  </si>
  <si>
    <t>Omkar</t>
  </si>
  <si>
    <t>Yohann</t>
  </si>
  <si>
    <t>Prashant</t>
  </si>
  <si>
    <t>Anmol</t>
  </si>
  <si>
    <t>Diwakar</t>
  </si>
  <si>
    <t>Patil</t>
  </si>
  <si>
    <t>Hitesh</t>
  </si>
  <si>
    <t>Nandita</t>
  </si>
  <si>
    <t>Parnavi</t>
  </si>
  <si>
    <t>Arpita</t>
  </si>
  <si>
    <t>Kalyani</t>
  </si>
  <si>
    <t>Kartikay</t>
  </si>
  <si>
    <t>March</t>
  </si>
  <si>
    <t>Ankita</t>
  </si>
  <si>
    <t>CA-2013-152156</t>
  </si>
  <si>
    <t>CA-2013-138688</t>
  </si>
  <si>
    <t>US-2012-108966</t>
  </si>
  <si>
    <t>CA-2011-115812</t>
  </si>
  <si>
    <t>CA-2014-114412</t>
  </si>
  <si>
    <t>CA-2013-161389</t>
  </si>
  <si>
    <t>US-2012-118983</t>
  </si>
  <si>
    <t>CA-2011-105893</t>
  </si>
  <si>
    <t>CA-2011-167164</t>
  </si>
  <si>
    <t>CA-2011-143336</t>
  </si>
  <si>
    <t>CA-2013-137330</t>
  </si>
  <si>
    <t>US-2014-156909</t>
  </si>
  <si>
    <t>CA-2012-106320</t>
  </si>
  <si>
    <t>CA-2013-121755</t>
  </si>
  <si>
    <t>US-2012-150630</t>
  </si>
  <si>
    <t>CA-2014-107727</t>
  </si>
  <si>
    <t>CA-2013-117590</t>
  </si>
  <si>
    <t>CA-2012-117415</t>
  </si>
  <si>
    <t>CA-2014-120999</t>
  </si>
  <si>
    <t>CA-2013-101343</t>
  </si>
  <si>
    <t>CA-2014-139619</t>
  </si>
  <si>
    <t>CA-2013-118255</t>
  </si>
  <si>
    <t>CA-2011-146703</t>
  </si>
  <si>
    <t>CA-2013-169194</t>
  </si>
  <si>
    <t>CA-2012-115742</t>
  </si>
  <si>
    <t>CA-2013-105816</t>
  </si>
  <si>
    <t>CA-2013-111682</t>
  </si>
  <si>
    <t>CA-2012-135545</t>
  </si>
  <si>
    <t>US-2012-164175</t>
  </si>
  <si>
    <t>CA-2011-106376</t>
  </si>
  <si>
    <t>CA-2013-119823</t>
  </si>
  <si>
    <t>CA-2013-106075</t>
  </si>
  <si>
    <t>CA-2014-114440</t>
  </si>
  <si>
    <t>US-2012-134026</t>
  </si>
  <si>
    <t>US-2014-118038</t>
  </si>
  <si>
    <t>US-2011-147606</t>
  </si>
  <si>
    <t>CA-2013-127208</t>
  </si>
  <si>
    <t>CA-2011-139451</t>
  </si>
  <si>
    <t>CA-2012-149734</t>
  </si>
  <si>
    <t>US-2014-119662</t>
  </si>
  <si>
    <t>CA-2014-140088</t>
  </si>
  <si>
    <t>CA-2014-155558</t>
  </si>
  <si>
    <t>CA-2013-159695</t>
  </si>
  <si>
    <t>CA-2013-109806</t>
  </si>
  <si>
    <t>CA-2012-149587</t>
  </si>
  <si>
    <t>US-2014-109484</t>
  </si>
  <si>
    <t>CA-2014-161018</t>
  </si>
  <si>
    <t>CA-2014-157833</t>
  </si>
  <si>
    <t>CA-2013-149223</t>
  </si>
  <si>
    <t>CA-2013-158568</t>
  </si>
  <si>
    <t>CA-2013-129903</t>
  </si>
  <si>
    <t>US-2012-156867</t>
  </si>
  <si>
    <t>CA-2014-119004</t>
  </si>
  <si>
    <t>CA-2012-129476</t>
  </si>
  <si>
    <t>CA-2014-146780</t>
  </si>
  <si>
    <t>CA-2013-128867</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</si>
  <si>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</si>
  <si>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</si>
  <si>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</si>
  <si>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</si>
  <si>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</si>
  <si>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</si>
  <si>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</si>
  <si>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</si>
  <si>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</si>
  <si>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</si>
  <si>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</si>
  <si>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</si>
  <si>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</si>
  <si>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</si>
  <si>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</si>
  <si>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</si>
  <si>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</si>
  <si>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</si>
  <si>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</si>
  <si>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</si>
  <si>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</si>
  <si>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</si>
  <si>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</si>
  <si>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</si>
  <si>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</si>
  <si>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CA-2011-139892</t>
  </si>
  <si>
    <t>CA-2011-118962</t>
  </si>
  <si>
    <t>US-2011-100853</t>
  </si>
  <si>
    <t>US-2014-152366</t>
  </si>
  <si>
    <t>US-2012-101511</t>
  </si>
  <si>
    <t>CA-2012-137225</t>
  </si>
  <si>
    <t>CA-2011-166191</t>
  </si>
  <si>
    <t>CA-2011-158274</t>
  </si>
  <si>
    <t>CA-2013-105018</t>
  </si>
  <si>
    <t>CA-2011-123260</t>
  </si>
  <si>
    <t>CA-2013-157000</t>
  </si>
  <si>
    <t>CA-2012-102281</t>
  </si>
  <si>
    <t>CA-2012-131457</t>
  </si>
  <si>
    <t>CA-2011-140004</t>
  </si>
  <si>
    <t>CA-2014-107720</t>
  </si>
  <si>
    <t>US-2014-124303</t>
  </si>
  <si>
    <t>CA-2014-105074</t>
  </si>
  <si>
    <t>CA-2011-133690</t>
  </si>
  <si>
    <t>US-2014-116701</t>
  </si>
  <si>
    <t>CA-2014-126382</t>
  </si>
  <si>
    <t>CA-2014-108329</t>
  </si>
  <si>
    <t>CA-2014-135860</t>
  </si>
  <si>
    <t>CA-2012-101007</t>
  </si>
  <si>
    <t>CA-2012-146262</t>
  </si>
  <si>
    <t>CA-2013-130162</t>
  </si>
  <si>
    <t>CA-2012-169397</t>
  </si>
  <si>
    <t>CA-2012-163055</t>
  </si>
  <si>
    <t>US-2012-145436</t>
  </si>
  <si>
    <t>US-2011-156216</t>
  </si>
  <si>
    <t>US-2014-100930</t>
  </si>
  <si>
    <t>CA-2014-160514</t>
  </si>
  <si>
    <t>CA-2013-157749</t>
  </si>
  <si>
    <t>CA-2011-131926</t>
  </si>
  <si>
    <t>CA-2013-154739</t>
  </si>
  <si>
    <t>CA-2013-145625</t>
  </si>
  <si>
    <t>CA-2013-146941</t>
  </si>
  <si>
    <t>US-2012-159982</t>
  </si>
  <si>
    <t>CA-2014-163139</t>
  </si>
  <si>
    <t>US-2014-155299</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</si>
  <si>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</si>
  <si>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</si>
  <si>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</si>
  <si>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</si>
  <si>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</si>
  <si>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</si>
  <si>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</si>
  <si>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</si>
  <si>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</si>
  <si>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</si>
  <si>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</si>
  <si>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</si>
  <si>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</si>
  <si>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</si>
  <si>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</si>
  <si>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</si>
  <si>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</si>
  <si>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</si>
  <si>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</si>
  <si>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</si>
  <si>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</si>
  <si>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</si>
  <si>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</si>
  <si>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</si>
  <si>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</si>
  <si>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</si>
  <si>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</si>
  <si>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</si>
  <si>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</si>
  <si>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</si>
  <si>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</si>
  <si>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</si>
  <si>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</si>
  <si>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</si>
  <si>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</si>
  <si>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</si>
  <si>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</si>
  <si>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</si>
  <si>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</si>
  <si>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</si>
  <si>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CA-2013-138520</t>
  </si>
  <si>
    <t>CA-2013-130001</t>
  </si>
  <si>
    <t>CA-2014-155698</t>
  </si>
  <si>
    <t>CA-2014-144904</t>
  </si>
  <si>
    <t>CA-2011-123344</t>
  </si>
  <si>
    <t>CA-2013-155516</t>
  </si>
  <si>
    <t>CA-2014-104745</t>
  </si>
  <si>
    <t>US-2011-119137</t>
  </si>
  <si>
    <t>US-2013-134656</t>
  </si>
  <si>
    <t>US-2014-134481</t>
  </si>
  <si>
    <t>CA-2012-130792</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</si>
  <si>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</si>
  <si>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</si>
  <si>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</si>
  <si>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</si>
  <si>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</si>
  <si>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</si>
  <si>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</si>
  <si>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</si>
  <si>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</si>
  <si>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</si>
  <si>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</si>
  <si>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</si>
  <si>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</si>
  <si>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</si>
  <si>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</si>
  <si>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</si>
  <si>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</si>
  <si>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</si>
  <si>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</si>
  <si>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</si>
  <si>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</si>
  <si>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</si>
  <si>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</si>
  <si>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CA-2014-155705</t>
  </si>
  <si>
    <t>CA-2014-149160</t>
  </si>
  <si>
    <t>CA-2011-101476</t>
  </si>
  <si>
    <t>CA-2014-152275</t>
  </si>
  <si>
    <t>US-2013-123750</t>
  </si>
  <si>
    <t>CA-2013-127369</t>
  </si>
  <si>
    <t>US-2011-150574</t>
  </si>
  <si>
    <t>CA-2013-147375</t>
  </si>
  <si>
    <t>CA-2014-130043</t>
  </si>
  <si>
    <t>CA-2014-157252</t>
  </si>
  <si>
    <t>CA-2013-115756</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</si>
  <si>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</si>
  <si>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</si>
  <si>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</si>
  <si>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</si>
  <si>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</si>
  <si>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</si>
  <si>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</si>
  <si>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</si>
  <si>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</si>
  <si>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</si>
  <si>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</si>
  <si>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</si>
  <si>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</si>
  <si>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</si>
  <si>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</si>
  <si>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</si>
  <si>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</si>
  <si>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</si>
  <si>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CA-2014-140963</t>
  </si>
  <si>
    <t>CA-2011-154627</t>
  </si>
  <si>
    <t>CA-2011-133753</t>
  </si>
  <si>
    <t>CA-2011-113362</t>
  </si>
  <si>
    <t>CA-2013-169166</t>
  </si>
  <si>
    <t>US-2013-120929</t>
  </si>
  <si>
    <t>CA-2012-134782</t>
  </si>
  <si>
    <t>CA-2013-126158</t>
  </si>
  <si>
    <t>US-2013-105578</t>
  </si>
  <si>
    <t>CA-2014-134978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</si>
  <si>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</si>
  <si>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</si>
  <si>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</si>
  <si>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</si>
  <si>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</si>
  <si>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</si>
  <si>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</si>
  <si>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</si>
  <si>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</si>
  <si>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</si>
  <si>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</si>
  <si>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</si>
  <si>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</si>
  <si>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</si>
  <si>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</si>
  <si>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</si>
  <si>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</si>
  <si>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</si>
  <si>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</si>
  <si>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</si>
  <si>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</si>
  <si>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</si>
  <si>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</si>
  <si>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</si>
  <si>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</si>
  <si>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</si>
  <si>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CA-2014-101945</t>
  </si>
  <si>
    <t>CA-2014-100650</t>
  </si>
  <si>
    <t>CA-2011-155852</t>
  </si>
  <si>
    <t>CA-2013-113243</t>
  </si>
  <si>
    <t>CA-2014-118731</t>
  </si>
  <si>
    <t>CA-2011-145576</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</si>
  <si>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</si>
  <si>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</si>
  <si>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</si>
  <si>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</si>
  <si>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</si>
  <si>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</si>
  <si>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</si>
  <si>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</si>
  <si>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</si>
  <si>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</si>
  <si>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</si>
  <si>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</si>
  <si>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</si>
  <si>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CA-2013-120180</t>
  </si>
  <si>
    <t>US-2013-100720</t>
  </si>
  <si>
    <t>CA-2011-149958</t>
  </si>
  <si>
    <t>US-2011-105767</t>
  </si>
  <si>
    <t>CA-2013-161816</t>
  </si>
  <si>
    <t>CA-2013-121223</t>
  </si>
  <si>
    <t>CA-2014-138611</t>
  </si>
  <si>
    <t>CA-2014-117947</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</si>
  <si>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</si>
  <si>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</si>
  <si>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</si>
  <si>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</si>
  <si>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</si>
  <si>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</si>
  <si>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</si>
  <si>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</si>
  <si>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</si>
  <si>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</si>
  <si>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</si>
  <si>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</si>
  <si>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</si>
  <si>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</si>
  <si>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</si>
  <si>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</si>
  <si>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</si>
  <si>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</si>
  <si>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</si>
  <si>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</si>
  <si>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</si>
  <si>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</si>
  <si>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</si>
  <si>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</si>
  <si>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</si>
  <si>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</si>
  <si>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</si>
  <si>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</si>
  <si>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</si>
  <si>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</si>
  <si>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</si>
  <si>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</si>
  <si>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</si>
  <si>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CA-2014-161480</t>
  </si>
  <si>
    <t>US-2011-117135</t>
  </si>
  <si>
    <t>CA-2012-131534</t>
  </si>
  <si>
    <t>CA-2012-119291</t>
  </si>
  <si>
    <t>CA-2014-114552</t>
  </si>
  <si>
    <t>CA-2013-163755</t>
  </si>
  <si>
    <t>CA-2012-142027</t>
  </si>
  <si>
    <t>CA-2011-138527</t>
  </si>
  <si>
    <t>CA-2011-112158</t>
  </si>
  <si>
    <t>CA-2011-113887</t>
  </si>
  <si>
    <t>CA-2014-146136</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</si>
  <si>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</si>
  <si>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</si>
  <si>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</si>
  <si>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</si>
  <si>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</si>
  <si>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</si>
  <si>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</si>
  <si>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</si>
  <si>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</si>
  <si>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</si>
  <si>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</si>
  <si>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</si>
  <si>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</si>
  <si>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</si>
  <si>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</si>
  <si>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</si>
  <si>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</si>
  <si>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</si>
  <si>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</si>
  <si>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</si>
  <si>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</si>
  <si>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</si>
  <si>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</si>
  <si>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</si>
  <si>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</si>
  <si>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</si>
  <si>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</si>
  <si>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</si>
  <si>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</si>
  <si>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</si>
  <si>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</si>
  <si>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</si>
  <si>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</si>
  <si>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</si>
  <si>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</si>
  <si>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</si>
  <si>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</si>
  <si>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</si>
  <si>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</si>
  <si>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</si>
  <si>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</si>
  <si>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</si>
  <si>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</si>
  <si>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</si>
  <si>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</si>
  <si>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</si>
  <si>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</si>
  <si>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</si>
  <si>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CA-2012-140921</t>
  </si>
  <si>
    <t>CA-2011-151995</t>
  </si>
  <si>
    <t>CA-2014-143686</t>
  </si>
  <si>
    <t>CA-2012-106565</t>
  </si>
  <si>
    <t>CA-2013-149370</t>
  </si>
  <si>
    <t>CA-2011-140858</t>
  </si>
  <si>
    <t>CA-2014-101434</t>
  </si>
  <si>
    <t>US-2011-102071</t>
  </si>
  <si>
    <t>CA-2014-126956</t>
  </si>
  <si>
    <t>CA-2014-129462</t>
  </si>
  <si>
    <t>CA-2013-165316</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</si>
  <si>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</si>
  <si>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</si>
  <si>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</si>
  <si>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</si>
  <si>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</si>
  <si>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</si>
  <si>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</si>
  <si>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</si>
  <si>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</si>
  <si>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</si>
  <si>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</si>
  <si>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</si>
  <si>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</si>
  <si>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</si>
  <si>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</si>
  <si>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</si>
  <si>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</si>
  <si>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CA-2011-136742</t>
  </si>
  <si>
    <t>CA-2013-158099</t>
  </si>
  <si>
    <t>CA-2012-131128</t>
  </si>
  <si>
    <t>CA-2011-148488</t>
  </si>
  <si>
    <t>CA-2014-114636</t>
  </si>
  <si>
    <t>CA-2013-116736</t>
  </si>
  <si>
    <t>US-2011-158638</t>
  </si>
  <si>
    <t>CA-2014-111689</t>
  </si>
  <si>
    <t>CA-2012-129098</t>
  </si>
  <si>
    <t>US-2014-123463</t>
  </si>
  <si>
    <t>CA-2013-165148</t>
  </si>
  <si>
    <t>CA-2011-134061</t>
  </si>
  <si>
    <t>CA-2012-143602</t>
  </si>
  <si>
    <t>CA-2014-115364</t>
  </si>
  <si>
    <t>CA-2014-150707</t>
  </si>
  <si>
    <t>CA-2011-104976</t>
  </si>
  <si>
    <t>CA-2014-132934</t>
  </si>
  <si>
    <t>CA-2014-133256</t>
  </si>
  <si>
    <t>CA-2013-105494</t>
  </si>
  <si>
    <t>CA-2013-140634</t>
  </si>
  <si>
    <t>CA-2011-144407</t>
  </si>
  <si>
    <t>CA-2014-160983</t>
  </si>
  <si>
    <t>US-2013-114622</t>
  </si>
  <si>
    <t>CA-2014-150959</t>
  </si>
  <si>
    <t>CA-2014-132353</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</si>
  <si>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</si>
  <si>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</si>
  <si>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</si>
  <si>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</si>
  <si>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</si>
  <si>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</si>
  <si>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</si>
  <si>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</si>
  <si>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</si>
  <si>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</si>
  <si>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</si>
  <si>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</si>
  <si>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</si>
  <si>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</si>
  <si>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</si>
  <si>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</si>
  <si>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</si>
  <si>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</si>
  <si>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</si>
  <si>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</si>
  <si>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</si>
  <si>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</si>
  <si>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</si>
  <si>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</si>
  <si>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</si>
  <si>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</si>
  <si>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</si>
  <si>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</si>
  <si>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</si>
  <si>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</si>
  <si>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</si>
  <si>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</si>
  <si>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</si>
  <si>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</si>
  <si>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</si>
  <si>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</si>
  <si>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</si>
  <si>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</si>
  <si>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</si>
  <si>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</si>
  <si>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</si>
  <si>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</si>
  <si>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CA-2014-167899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</si>
  <si>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</si>
  <si>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</si>
  <si>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</si>
  <si>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</si>
  <si>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</si>
  <si>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</si>
  <si>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</si>
  <si>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</si>
  <si>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</si>
  <si>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</si>
  <si>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</si>
  <si>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</si>
  <si>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</si>
  <si>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</si>
  <si>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</si>
  <si>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CA-2012-133025</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</si>
  <si>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</si>
  <si>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</si>
  <si>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</si>
  <si>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</si>
  <si>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</si>
  <si>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</si>
  <si>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</si>
  <si>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</si>
  <si>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</si>
  <si>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</si>
  <si>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</si>
  <si>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</si>
  <si>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</si>
  <si>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</si>
  <si>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</si>
  <si>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</si>
  <si>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</si>
  <si>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</si>
  <si>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</si>
  <si>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</si>
  <si>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</si>
  <si>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</si>
  <si>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</si>
  <si>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</si>
  <si>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</si>
  <si>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</si>
  <si>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</si>
  <si>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CA-2014-106943</t>
  </si>
  <si>
    <t>CA-2013-134348</t>
  </si>
  <si>
    <t>CA-2013-161781</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</si>
  <si>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</si>
  <si>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</si>
  <si>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</si>
  <si>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</si>
  <si>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</si>
  <si>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</si>
  <si>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</si>
  <si>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</si>
  <si>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</si>
  <si>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</si>
  <si>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</si>
  <si>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</si>
  <si>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</si>
  <si>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</si>
  <si>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</si>
  <si>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</si>
  <si>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</si>
  <si>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</si>
  <si>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</si>
  <si>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</si>
  <si>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</si>
  <si>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</si>
  <si>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</si>
  <si>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</si>
  <si>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</si>
  <si>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</si>
  <si>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</si>
  <si>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</si>
  <si>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</si>
  <si>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</si>
  <si>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</si>
  <si>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</si>
  <si>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</si>
  <si>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</si>
  <si>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</si>
  <si>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</si>
  <si>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</si>
  <si>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</si>
  <si>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</si>
  <si>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</si>
  <si>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</si>
  <si>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</si>
  <si>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</si>
  <si>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</si>
  <si>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</si>
  <si>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</si>
  <si>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</si>
  <si>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</si>
  <si>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</si>
  <si>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</si>
  <si>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</si>
  <si>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</si>
  <si>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</si>
  <si>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</si>
  <si>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</si>
  <si>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</si>
  <si>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</si>
  <si>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</si>
  <si>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</si>
  <si>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CA-2013-144344</t>
  </si>
  <si>
    <t>CA-2011-127012</t>
  </si>
  <si>
    <t>CA-2013-128727</t>
  </si>
  <si>
    <t>US-2013-162859</t>
  </si>
  <si>
    <t>CA-2014-133641</t>
  </si>
  <si>
    <t>CA-2011-168494</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</si>
  <si>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</si>
  <si>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</si>
  <si>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</si>
  <si>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</si>
  <si>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</si>
  <si>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</si>
  <si>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</si>
  <si>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</si>
  <si>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</si>
  <si>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</si>
  <si>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</si>
  <si>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</si>
  <si>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</si>
  <si>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</si>
  <si>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</si>
  <si>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</si>
  <si>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</si>
  <si>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</si>
  <si>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</si>
  <si>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</si>
  <si>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CA-2012-124268</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</si>
  <si>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</si>
  <si>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</si>
  <si>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</si>
  <si>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</si>
  <si>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</si>
  <si>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</si>
  <si>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</si>
  <si>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</si>
  <si>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</si>
  <si>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</si>
  <si>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</si>
  <si>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</si>
  <si>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</si>
  <si>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</si>
  <si>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CA-2013-145919</t>
  </si>
  <si>
    <t>CA-2014-157651</t>
  </si>
  <si>
    <t>CA-2011-160773</t>
  </si>
  <si>
    <t>CA-2014-167703</t>
  </si>
  <si>
    <t>CA-2014-121804</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</si>
  <si>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</si>
  <si>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</si>
  <si>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</si>
  <si>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</si>
  <si>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</si>
  <si>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</si>
  <si>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</si>
  <si>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</si>
  <si>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</si>
  <si>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</si>
  <si>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</si>
  <si>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</si>
  <si>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</si>
  <si>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</si>
  <si>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</si>
  <si>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</si>
  <si>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</si>
  <si>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</si>
  <si>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</si>
  <si>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</si>
  <si>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</si>
  <si>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</si>
  <si>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</si>
  <si>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</si>
  <si>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</si>
  <si>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</si>
  <si>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</si>
  <si>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</si>
  <si>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</si>
  <si>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</si>
  <si>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</si>
  <si>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</si>
  <si>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</si>
  <si>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</si>
  <si>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</si>
  <si>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</si>
  <si>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</si>
  <si>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</si>
  <si>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</si>
  <si>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</si>
  <si>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</si>
  <si>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</si>
  <si>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</si>
  <si>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</si>
  <si>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</si>
  <si>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</si>
  <si>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</si>
  <si>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</si>
  <si>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</si>
  <si>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</si>
  <si>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</si>
  <si>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</si>
  <si>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</si>
  <si>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</si>
  <si>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</si>
  <si>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</si>
  <si>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</si>
  <si>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</si>
  <si>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</si>
  <si>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</si>
  <si>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</si>
  <si>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</si>
  <si>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</si>
  <si>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</si>
  <si>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</si>
  <si>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</si>
  <si>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</si>
  <si>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</si>
  <si>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</si>
  <si>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</si>
  <si>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</si>
  <si>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</si>
  <si>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</si>
  <si>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</si>
  <si>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</si>
  <si>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CA-2014-164959</t>
  </si>
  <si>
    <t>US-2012-105676</t>
  </si>
  <si>
    <t>CA-2013-113138</t>
  </si>
  <si>
    <t>US-2014-104955</t>
  </si>
  <si>
    <t>CA-2013-121958</t>
  </si>
  <si>
    <t>CA-2014-121468</t>
  </si>
  <si>
    <t>US-2013-108455</t>
  </si>
  <si>
    <t>CA-2014-101210</t>
  </si>
  <si>
    <t>US-2013-108098</t>
  </si>
  <si>
    <t>CA-2011-119032</t>
  </si>
  <si>
    <t>CA-2012-140410</t>
  </si>
  <si>
    <t>CA-2011-136280</t>
  </si>
  <si>
    <t>CA-2014-151911</t>
  </si>
  <si>
    <t>CA-2014-166436</t>
  </si>
  <si>
    <t>CA-2014-139661</t>
  </si>
  <si>
    <t>CA-2011-123925</t>
  </si>
  <si>
    <t>CA-2014-152485</t>
  </si>
  <si>
    <t>CA-2013-141586</t>
  </si>
  <si>
    <t>CA-2014-130386</t>
  </si>
  <si>
    <t>Segment</t>
  </si>
  <si>
    <t>Consumer</t>
  </si>
  <si>
    <t>Corporate</t>
  </si>
  <si>
    <t>Home Office</t>
  </si>
  <si>
    <t>Sum of Revune</t>
  </si>
  <si>
    <t>Sum of Profit</t>
  </si>
  <si>
    <t>Row Labels</t>
  </si>
  <si>
    <t>Grand Total</t>
  </si>
  <si>
    <t>States</t>
  </si>
  <si>
    <t>Sales</t>
  </si>
  <si>
    <t>Sum of Quantity</t>
  </si>
  <si>
    <t>Count of Order ID</t>
  </si>
  <si>
    <t>Sum of Profti Margin</t>
  </si>
  <si>
    <t>[Green}↑0.00%;[Red]↓0.00%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</si>
</sst>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quot;₹&quot;\ 0.00,&quot;K&quot;"/>
    <numFmt numFmtId="165" formatCode="&quot;#&quot;\ 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0" fillId="0" borderId="14" xfId="0" applyBorder="1" applyAlignment="1">
      <alignment horizontal="center" vertical="center"/>
    </xf>
    <xf numFmtId="0" fontId="0" fillId="0" borderId="10" xfId="0" applyBorder="1" applyAlignment="1">
      <alignment horizontal="center" vertical="center"/>
    </xf>
    <xf numFmtId="14" fontId="0" fillId="0" borderId="10" xfId="0" applyNumberFormat="1"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14" fontId="0" fillId="0" borderId="17" xfId="0" applyNumberForma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13" xfId="0" applyFont="1" applyBorder="1" applyAlignment="1">
      <alignment horizontal="center" vertical="center"/>
    </xf>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16" fillId="0" borderId="0" xfId="0" applyFont="1"/>
    <xf numFmtId="44" fontId="16" fillId="0" borderId="0" xfId="1" applyFont="1"/>
    <xf numFmtId="165" fontId="16" fillId="0" borderId="0" xfId="0" applyNumberFormat="1" applyFont="1"/>
    <xf numFmtId="10" fontId="16" fillId="0" borderId="0" xfId="2" applyNumberFormat="1" applyFont="1"/>
    <xf numFmtId="0" fontId="18" fillId="0" borderId="0" xfId="0" applyFont="1"/>
    <xf numFmtId="0" fontId="0" fillId="0" borderId="0" xfId="0" applyNumberForma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36">
    <dxf>
      <numFmt numFmtId="164" formatCode="&quot;₹&quot;\ 0.00,&quot;K&quot;"/>
    </dxf>
    <dxf>
      <numFmt numFmtId="164" formatCode="&quot;₹&quot;\ 0.00,&quot;K&quot;"/>
    </dxf>
    <dxf>
      <numFmt numFmtId="164" formatCode="&quot;₹&quot;\ 0.00,&quot;K&quot;"/>
    </dxf>
    <dxf>
      <numFmt numFmtId="14" formatCode="0.00%"/>
    </dxf>
    <dxf>
      <numFmt numFmtId="164" formatCode="&quot;₹&quot;\ 0.00,&quot;K&quot;"/>
    </dxf>
    <dxf>
      <numFmt numFmtId="164" formatCode="&quot;₹&quot;\ 0.00,&quot;K&quot;"/>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bottom style="thin">
          <color indexed="64"/>
        </bottom>
      </border>
    </dxf>
    <dxf>
      <font>
        <b/>
      </font>
      <alignment horizontal="center" vertical="center" textRotation="0" wrapText="0" indent="0" justifyLastLine="0" shrinkToFit="0" readingOrder="0"/>
      <border diagonalUp="0" diagonalDown="0" outline="0">
        <left style="thin">
          <color indexed="64"/>
        </left>
        <right style="thin">
          <color indexed="64"/>
        </right>
        <top/>
        <bottom/>
      </border>
    </dxf>
    <dxf>
      <numFmt numFmtId="164" formatCode="&quot;₹&quot;\ 0.00,&quot;K&quot;"/>
    </dxf>
    <dxf>
      <numFmt numFmtId="164" formatCode="&quot;₹&quot;\ 0.00,&quot;K&quot;"/>
    </dxf>
    <dxf>
      <numFmt numFmtId="14" formatCode="0.00%"/>
    </dxf>
    <dxf>
      <numFmt numFmtId="164" formatCode="&quot;₹&quot;\ 0.00,&quot;K&quot;"/>
    </dxf>
    <dxf>
      <numFmt numFmtId="164" formatCode="&quot;₹&quot;\ 0.00,&quot;K&quot;"/>
    </dxf>
    <dxf>
      <numFmt numFmtId="164" formatCode="&quot;₹&quot;\ 0.00,&quot;K&quot;"/>
    </dxf>
    <dxf>
      <font>
        <name val="Calibri"/>
        <family val="2"/>
        <scheme val="minor"/>
      </font>
      <fill>
        <patternFill>
          <bgColor theme="0" tint="-4.9989318521683403E-2"/>
        </patternFill>
      </fill>
      <border>
        <left style="thin">
          <color auto="1"/>
        </left>
        <right style="thin">
          <color auto="1"/>
        </right>
        <top style="thin">
          <color auto="1"/>
        </top>
        <bottom style="thin">
          <color auto="1"/>
        </bottom>
      </border>
    </dxf>
    <dxf>
      <font>
        <b/>
        <i val="0"/>
        <name val="Calibri"/>
        <family val="2"/>
        <scheme val="minor"/>
      </font>
      <fill>
        <patternFill>
          <bgColor theme="1" tint="0.34998626667073579"/>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5" xr9:uid="{3F225563-31EE-4CFD-972D-05D4091B6D6D}">
      <tableStyleElement type="wholeTable" dxfId="35"/>
      <tableStyleElement type="headerRow" dxfId="34"/>
    </tableStyle>
  </tableStyles>
  <colors>
    <mruColors>
      <color rgb="FFF13B2D"/>
      <color rgb="FFF4E1DA"/>
    </mruColors>
  </colors>
  <extLst>
    <ext xmlns:x14="http://schemas.microsoft.com/office/spreadsheetml/2009/9/main" uri="{46F421CA-312F-682f-3DD2-61675219B42D}">
      <x14:dxfs count="3">
        <dxf>
          <font>
            <b/>
            <i val="0"/>
            <strike/>
            <name val="Calibri"/>
            <family val="2"/>
            <scheme val="minor"/>
          </font>
          <fill>
            <patternFill>
              <bgColor theme="0" tint="-0.14996795556505021"/>
            </patternFill>
          </fill>
          <border>
            <left style="thin">
              <color auto="1"/>
            </left>
            <right style="thin">
              <color auto="1"/>
            </right>
            <top style="thin">
              <color auto="1"/>
            </top>
            <bottom style="thin">
              <color auto="1"/>
            </bottom>
          </border>
        </dxf>
        <dxf>
          <font>
            <name val="Calibri Light"/>
            <family val="2"/>
            <scheme val="major"/>
          </font>
          <fill>
            <patternFill>
              <bgColor theme="0" tint="-0.24994659260841701"/>
            </patternFill>
          </fill>
          <border>
            <left style="thin">
              <color auto="1"/>
            </left>
            <right style="thin">
              <color auto="1"/>
            </right>
            <top style="thin">
              <color auto="1"/>
            </top>
            <bottom style="thin">
              <color auto="1"/>
            </bottom>
          </border>
        </dxf>
        <dxf>
          <font>
            <strike/>
            <name val="Calibri"/>
            <family val="2"/>
            <scheme val="minor"/>
          </font>
          <fill>
            <patternFill>
              <bgColor theme="0" tint="-0.24994659260841701"/>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Data.xlsx]KpI!KPI Sales</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c:f>
              <c:strCache>
                <c:ptCount val="1"/>
                <c:pt idx="0">
                  <c:v>Total</c:v>
                </c:pt>
              </c:strCache>
            </c:strRef>
          </c:tx>
          <c:spPr>
            <a:ln w="34925" cap="rnd">
              <a:solidFill>
                <a:schemeClr val="bg1">
                  <a:lumMod val="75000"/>
                </a:schemeClr>
              </a:solidFill>
              <a:round/>
            </a:ln>
            <a:effectLst/>
          </c:spPr>
          <c:marker>
            <c:symbol val="none"/>
          </c:marker>
          <c:cat>
            <c:strRef>
              <c:f>KpI!$A$2:$A$14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KpI!$B$2:$B$14</c:f>
              <c:numCache>
                <c:formatCode>General</c:formatCode>
                <c:ptCount val="12"/>
                <c:pt idx="0">
                  <c:v>147274.22900000005</c:v>
                </c:pt>
                <c:pt idx="1">
                  <c:v>124163.20849999999</c:v>
                </c:pt>
                <c:pt idx="2">
                  <c:v>146371.91100000005</c:v>
                </c:pt>
                <c:pt idx="3">
                  <c:v>74730.938400000043</c:v>
                </c:pt>
                <c:pt idx="4">
                  <c:v>108200.65400000001</c:v>
                </c:pt>
                <c:pt idx="5">
                  <c:v>96338.703499999945</c:v>
                </c:pt>
                <c:pt idx="6">
                  <c:v>46019.639999999985</c:v>
                </c:pt>
                <c:pt idx="7">
                  <c:v>94004.345099999962</c:v>
                </c:pt>
                <c:pt idx="8">
                  <c:v>67515.364999999991</c:v>
                </c:pt>
                <c:pt idx="9">
                  <c:v>138797.61000000002</c:v>
                </c:pt>
                <c:pt idx="10">
                  <c:v>94655.145000000019</c:v>
                </c:pt>
                <c:pt idx="11">
                  <c:v>82179.338399999993</c:v>
                </c:pt>
              </c:numCache>
            </c:numRef>
          </c:val>
          <c:smooth val="0"/>
          <c:extLst>
            <c:ext xmlns:c16="http://schemas.microsoft.com/office/drawing/2014/chart" uri="{C3380CC4-5D6E-409C-BE32-E72D297353CC}">
              <c16:uniqueId val="{00000000-9CEB-4731-871F-00CA13D94EBF}"/>
            </c:ext>
          </c:extLst>
        </c:ser>
        <c:dLbls>
          <c:showLegendKey val="0"/>
          <c:showVal val="0"/>
          <c:showCatName val="0"/>
          <c:showSerName val="0"/>
          <c:showPercent val="0"/>
          <c:showBubbleSize val="0"/>
        </c:dLbls>
        <c:smooth val="0"/>
        <c:axId val="1763267823"/>
        <c:axId val="1763270223"/>
      </c:lineChart>
      <c:catAx>
        <c:axId val="1763267823"/>
        <c:scaling>
          <c:orientation val="minMax"/>
        </c:scaling>
        <c:delete val="1"/>
        <c:axPos val="b"/>
        <c:numFmt formatCode="General" sourceLinked="1"/>
        <c:majorTickMark val="none"/>
        <c:minorTickMark val="none"/>
        <c:tickLblPos val="nextTo"/>
        <c:crossAx val="1763270223"/>
        <c:crosses val="autoZero"/>
        <c:auto val="1"/>
        <c:lblAlgn val="ctr"/>
        <c:lblOffset val="100"/>
        <c:noMultiLvlLbl val="0"/>
      </c:catAx>
      <c:valAx>
        <c:axId val="1763270223"/>
        <c:scaling>
          <c:orientation val="minMax"/>
        </c:scaling>
        <c:delete val="1"/>
        <c:axPos val="l"/>
        <c:numFmt formatCode="General" sourceLinked="1"/>
        <c:majorTickMark val="none"/>
        <c:minorTickMark val="none"/>
        <c:tickLblPos val="nextTo"/>
        <c:crossAx val="176326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Data.xlsx]KpI!KPI Profit</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c:f>
              <c:strCache>
                <c:ptCount val="1"/>
                <c:pt idx="0">
                  <c:v>Total</c:v>
                </c:pt>
              </c:strCache>
            </c:strRef>
          </c:tx>
          <c:spPr>
            <a:ln w="28575" cap="rnd">
              <a:solidFill>
                <a:schemeClr val="bg1">
                  <a:lumMod val="75000"/>
                </a:schemeClr>
              </a:solidFill>
              <a:round/>
            </a:ln>
            <a:effectLst/>
          </c:spPr>
          <c:marker>
            <c:symbol val="none"/>
          </c:marker>
          <c:cat>
            <c:strRef>
              <c:f>KpI!$D$2:$D$14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KpI!$E$2:$E$14</c:f>
              <c:numCache>
                <c:formatCode>General</c:formatCode>
                <c:ptCount val="12"/>
                <c:pt idx="0">
                  <c:v>10532.817399999994</c:v>
                </c:pt>
                <c:pt idx="1">
                  <c:v>1758.7082999999993</c:v>
                </c:pt>
                <c:pt idx="2">
                  <c:v>3985.389000000001</c:v>
                </c:pt>
                <c:pt idx="3">
                  <c:v>-112.6879999999997</c:v>
                </c:pt>
                <c:pt idx="4">
                  <c:v>-1305.9952999999996</c:v>
                </c:pt>
                <c:pt idx="5">
                  <c:v>3216.7073</c:v>
                </c:pt>
                <c:pt idx="6">
                  <c:v>1882.5395000000001</c:v>
                </c:pt>
                <c:pt idx="7">
                  <c:v>1704.1030999999998</c:v>
                </c:pt>
                <c:pt idx="8">
                  <c:v>5591.4817999999987</c:v>
                </c:pt>
                <c:pt idx="9">
                  <c:v>-1860.3275999999998</c:v>
                </c:pt>
                <c:pt idx="10">
                  <c:v>4732.0022999999992</c:v>
                </c:pt>
                <c:pt idx="11">
                  <c:v>2007.3188000000011</c:v>
                </c:pt>
              </c:numCache>
            </c:numRef>
          </c:val>
          <c:smooth val="0"/>
          <c:extLst>
            <c:ext xmlns:c16="http://schemas.microsoft.com/office/drawing/2014/chart" uri="{C3380CC4-5D6E-409C-BE32-E72D297353CC}">
              <c16:uniqueId val="{00000000-0120-4036-A941-5B5665E56224}"/>
            </c:ext>
          </c:extLst>
        </c:ser>
        <c:dLbls>
          <c:showLegendKey val="0"/>
          <c:showVal val="0"/>
          <c:showCatName val="0"/>
          <c:showSerName val="0"/>
          <c:showPercent val="0"/>
          <c:showBubbleSize val="0"/>
        </c:dLbls>
        <c:smooth val="0"/>
        <c:axId val="1763272143"/>
        <c:axId val="1842226895"/>
      </c:lineChart>
      <c:catAx>
        <c:axId val="1763272143"/>
        <c:scaling>
          <c:orientation val="minMax"/>
        </c:scaling>
        <c:delete val="1"/>
        <c:axPos val="b"/>
        <c:numFmt formatCode="General" sourceLinked="1"/>
        <c:majorTickMark val="none"/>
        <c:minorTickMark val="none"/>
        <c:tickLblPos val="nextTo"/>
        <c:crossAx val="1842226895"/>
        <c:crosses val="autoZero"/>
        <c:auto val="1"/>
        <c:lblAlgn val="ctr"/>
        <c:lblOffset val="100"/>
        <c:noMultiLvlLbl val="0"/>
      </c:catAx>
      <c:valAx>
        <c:axId val="1842226895"/>
        <c:scaling>
          <c:orientation val="minMax"/>
        </c:scaling>
        <c:delete val="1"/>
        <c:axPos val="l"/>
        <c:numFmt formatCode="General" sourceLinked="1"/>
        <c:majorTickMark val="none"/>
        <c:minorTickMark val="none"/>
        <c:tickLblPos val="nextTo"/>
        <c:crossAx val="1763272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Data.xlsx]KpI!KPI Quantity</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bg1">
                  <a:lumMod val="75000"/>
                </a:schemeClr>
              </a:solidFill>
              <a:round/>
            </a:ln>
            <a:effectLst/>
          </c:spPr>
          <c:marker>
            <c:symbol val="none"/>
          </c:marker>
          <c:cat>
            <c:strRef>
              <c:f>KpI!$G$2:$G$14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KpI!$H$2:$H$14</c:f>
              <c:numCache>
                <c:formatCode>General</c:formatCode>
                <c:ptCount val="12"/>
                <c:pt idx="0">
                  <c:v>745</c:v>
                </c:pt>
                <c:pt idx="1">
                  <c:v>512</c:v>
                </c:pt>
                <c:pt idx="2">
                  <c:v>751</c:v>
                </c:pt>
                <c:pt idx="3">
                  <c:v>389</c:v>
                </c:pt>
                <c:pt idx="4">
                  <c:v>423</c:v>
                </c:pt>
                <c:pt idx="5">
                  <c:v>369</c:v>
                </c:pt>
                <c:pt idx="6">
                  <c:v>240</c:v>
                </c:pt>
                <c:pt idx="7">
                  <c:v>446</c:v>
                </c:pt>
                <c:pt idx="8">
                  <c:v>331</c:v>
                </c:pt>
                <c:pt idx="9">
                  <c:v>419</c:v>
                </c:pt>
                <c:pt idx="10">
                  <c:v>578</c:v>
                </c:pt>
                <c:pt idx="11">
                  <c:v>412</c:v>
                </c:pt>
              </c:numCache>
            </c:numRef>
          </c:val>
          <c:smooth val="0"/>
          <c:extLst>
            <c:ext xmlns:c16="http://schemas.microsoft.com/office/drawing/2014/chart" uri="{C3380CC4-5D6E-409C-BE32-E72D297353CC}">
              <c16:uniqueId val="{00000000-051E-4DC8-96EB-FA355EFC8909}"/>
            </c:ext>
          </c:extLst>
        </c:ser>
        <c:dLbls>
          <c:showLegendKey val="0"/>
          <c:showVal val="0"/>
          <c:showCatName val="0"/>
          <c:showSerName val="0"/>
          <c:showPercent val="0"/>
          <c:showBubbleSize val="0"/>
        </c:dLbls>
        <c:smooth val="0"/>
        <c:axId val="1826574975"/>
        <c:axId val="1826587455"/>
      </c:lineChart>
      <c:catAx>
        <c:axId val="1826574975"/>
        <c:scaling>
          <c:orientation val="minMax"/>
        </c:scaling>
        <c:delete val="1"/>
        <c:axPos val="b"/>
        <c:numFmt formatCode="General" sourceLinked="1"/>
        <c:majorTickMark val="none"/>
        <c:minorTickMark val="none"/>
        <c:tickLblPos val="nextTo"/>
        <c:crossAx val="1826587455"/>
        <c:crosses val="autoZero"/>
        <c:auto val="1"/>
        <c:lblAlgn val="ctr"/>
        <c:lblOffset val="100"/>
        <c:noMultiLvlLbl val="0"/>
      </c:catAx>
      <c:valAx>
        <c:axId val="1826587455"/>
        <c:scaling>
          <c:orientation val="minMax"/>
        </c:scaling>
        <c:delete val="1"/>
        <c:axPos val="l"/>
        <c:numFmt formatCode="General" sourceLinked="1"/>
        <c:majorTickMark val="none"/>
        <c:minorTickMark val="none"/>
        <c:tickLblPos val="nextTo"/>
        <c:crossAx val="182657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Data.xlsx]KpI!KPI Order</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c:f>
              <c:strCache>
                <c:ptCount val="1"/>
                <c:pt idx="0">
                  <c:v>Total</c:v>
                </c:pt>
              </c:strCache>
            </c:strRef>
          </c:tx>
          <c:spPr>
            <a:ln w="28575" cap="rnd">
              <a:solidFill>
                <a:schemeClr val="bg1">
                  <a:lumMod val="75000"/>
                </a:schemeClr>
              </a:solidFill>
              <a:round/>
            </a:ln>
            <a:effectLst/>
          </c:spPr>
          <c:marker>
            <c:symbol val="none"/>
          </c:marker>
          <c:cat>
            <c:strRef>
              <c:f>KpI!$J$2:$J$14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KpI!$K$2:$K$14</c:f>
              <c:numCache>
                <c:formatCode>General</c:formatCode>
                <c:ptCount val="12"/>
                <c:pt idx="0">
                  <c:v>192</c:v>
                </c:pt>
                <c:pt idx="1">
                  <c:v>140</c:v>
                </c:pt>
                <c:pt idx="2">
                  <c:v>205</c:v>
                </c:pt>
                <c:pt idx="3">
                  <c:v>101</c:v>
                </c:pt>
                <c:pt idx="4">
                  <c:v>118</c:v>
                </c:pt>
                <c:pt idx="5">
                  <c:v>101</c:v>
                </c:pt>
                <c:pt idx="6">
                  <c:v>64</c:v>
                </c:pt>
                <c:pt idx="7">
                  <c:v>120</c:v>
                </c:pt>
                <c:pt idx="8">
                  <c:v>83</c:v>
                </c:pt>
                <c:pt idx="9">
                  <c:v>106</c:v>
                </c:pt>
                <c:pt idx="10">
                  <c:v>159</c:v>
                </c:pt>
                <c:pt idx="11">
                  <c:v>111</c:v>
                </c:pt>
              </c:numCache>
            </c:numRef>
          </c:val>
          <c:smooth val="0"/>
          <c:extLst>
            <c:ext xmlns:c16="http://schemas.microsoft.com/office/drawing/2014/chart" uri="{C3380CC4-5D6E-409C-BE32-E72D297353CC}">
              <c16:uniqueId val="{00000000-05FA-4E3C-A2EB-0803201320B5}"/>
            </c:ext>
          </c:extLst>
        </c:ser>
        <c:dLbls>
          <c:showLegendKey val="0"/>
          <c:showVal val="0"/>
          <c:showCatName val="0"/>
          <c:showSerName val="0"/>
          <c:showPercent val="0"/>
          <c:showBubbleSize val="0"/>
        </c:dLbls>
        <c:smooth val="0"/>
        <c:axId val="1854535535"/>
        <c:axId val="1826589855"/>
      </c:lineChart>
      <c:catAx>
        <c:axId val="1854535535"/>
        <c:scaling>
          <c:orientation val="minMax"/>
        </c:scaling>
        <c:delete val="1"/>
        <c:axPos val="b"/>
        <c:numFmt formatCode="General" sourceLinked="1"/>
        <c:majorTickMark val="none"/>
        <c:minorTickMark val="none"/>
        <c:tickLblPos val="nextTo"/>
        <c:crossAx val="1826589855"/>
        <c:crosses val="autoZero"/>
        <c:auto val="1"/>
        <c:lblAlgn val="ctr"/>
        <c:lblOffset val="100"/>
        <c:noMultiLvlLbl val="0"/>
      </c:catAx>
      <c:valAx>
        <c:axId val="1826589855"/>
        <c:scaling>
          <c:orientation val="minMax"/>
        </c:scaling>
        <c:delete val="1"/>
        <c:axPos val="l"/>
        <c:numFmt formatCode="General" sourceLinked="1"/>
        <c:majorTickMark val="none"/>
        <c:minorTickMark val="none"/>
        <c:tickLblPos val="nextTo"/>
        <c:crossAx val="185453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Data.xlsx]Analysis!Sales and Profit</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Analysis!$C$3</c:f>
              <c:strCache>
                <c:ptCount val="1"/>
                <c:pt idx="0">
                  <c:v>Sum of Profit</c:v>
                </c:pt>
              </c:strCache>
            </c:strRef>
          </c:tx>
          <c:spPr>
            <a:solidFill>
              <a:schemeClr val="accent2">
                <a:lumMod val="75000"/>
              </a:schemeClr>
            </a:solidFill>
            <a:ln>
              <a:noFill/>
            </a:ln>
            <a:effectLst/>
          </c:spPr>
          <c:cat>
            <c:strRef>
              <c:f>Analysis!$A$4:$A$16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Analysis!$C$4:$C$16</c:f>
              <c:numCache>
                <c:formatCode>"₹"\ 0.00,"K"</c:formatCode>
                <c:ptCount val="12"/>
                <c:pt idx="0">
                  <c:v>10532.817399999994</c:v>
                </c:pt>
                <c:pt idx="1">
                  <c:v>1758.7082999999993</c:v>
                </c:pt>
                <c:pt idx="2">
                  <c:v>3985.389000000001</c:v>
                </c:pt>
                <c:pt idx="3">
                  <c:v>-112.6879999999997</c:v>
                </c:pt>
                <c:pt idx="4">
                  <c:v>-1305.9952999999996</c:v>
                </c:pt>
                <c:pt idx="5">
                  <c:v>3216.7073</c:v>
                </c:pt>
                <c:pt idx="6">
                  <c:v>1882.5395000000001</c:v>
                </c:pt>
                <c:pt idx="7">
                  <c:v>1704.1030999999998</c:v>
                </c:pt>
                <c:pt idx="8">
                  <c:v>5591.4817999999987</c:v>
                </c:pt>
                <c:pt idx="9">
                  <c:v>-1860.3275999999998</c:v>
                </c:pt>
                <c:pt idx="10">
                  <c:v>4732.0022999999992</c:v>
                </c:pt>
                <c:pt idx="11">
                  <c:v>2007.3188000000011</c:v>
                </c:pt>
              </c:numCache>
            </c:numRef>
          </c:val>
          <c:extLst>
            <c:ext xmlns:c16="http://schemas.microsoft.com/office/drawing/2014/chart" uri="{C3380CC4-5D6E-409C-BE32-E72D297353CC}">
              <c16:uniqueId val="{00000000-B1A6-4FDE-AD4E-FF3BF1061ACF}"/>
            </c:ext>
          </c:extLst>
        </c:ser>
        <c:dLbls>
          <c:showLegendKey val="0"/>
          <c:showVal val="0"/>
          <c:showCatName val="0"/>
          <c:showSerName val="0"/>
          <c:showPercent val="0"/>
          <c:showBubbleSize val="0"/>
        </c:dLbls>
        <c:axId val="1623972399"/>
        <c:axId val="1623971919"/>
      </c:areaChart>
      <c:barChart>
        <c:barDir val="col"/>
        <c:grouping val="clustered"/>
        <c:varyColors val="0"/>
        <c:ser>
          <c:idx val="0"/>
          <c:order val="0"/>
          <c:tx>
            <c:strRef>
              <c:f>Analysis!$B$3</c:f>
              <c:strCache>
                <c:ptCount val="1"/>
                <c:pt idx="0">
                  <c:v>Sum of Revune</c:v>
                </c:pt>
              </c:strCache>
            </c:strRef>
          </c:tx>
          <c:spPr>
            <a:solidFill>
              <a:schemeClr val="accent1"/>
            </a:solidFill>
            <a:ln>
              <a:noFill/>
            </a:ln>
            <a:effectLst/>
          </c:spPr>
          <c:invertIfNegative val="0"/>
          <c:cat>
            <c:strRef>
              <c:f>Analysis!$A$4:$A$16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Analysis!$B$4:$B$16</c:f>
              <c:numCache>
                <c:formatCode>"₹"\ 0.00,"K"</c:formatCode>
                <c:ptCount val="12"/>
                <c:pt idx="0">
                  <c:v>147274.22900000005</c:v>
                </c:pt>
                <c:pt idx="1">
                  <c:v>124163.20849999999</c:v>
                </c:pt>
                <c:pt idx="2">
                  <c:v>146371.91100000005</c:v>
                </c:pt>
                <c:pt idx="3">
                  <c:v>74730.938400000043</c:v>
                </c:pt>
                <c:pt idx="4">
                  <c:v>108200.65400000001</c:v>
                </c:pt>
                <c:pt idx="5">
                  <c:v>96338.703499999945</c:v>
                </c:pt>
                <c:pt idx="6">
                  <c:v>46019.639999999985</c:v>
                </c:pt>
                <c:pt idx="7">
                  <c:v>94004.345099999962</c:v>
                </c:pt>
                <c:pt idx="8">
                  <c:v>67515.364999999991</c:v>
                </c:pt>
                <c:pt idx="9">
                  <c:v>138797.61000000002</c:v>
                </c:pt>
                <c:pt idx="10">
                  <c:v>94655.145000000019</c:v>
                </c:pt>
                <c:pt idx="11">
                  <c:v>82179.338399999993</c:v>
                </c:pt>
              </c:numCache>
            </c:numRef>
          </c:val>
          <c:extLst>
            <c:ext xmlns:c16="http://schemas.microsoft.com/office/drawing/2014/chart" uri="{C3380CC4-5D6E-409C-BE32-E72D297353CC}">
              <c16:uniqueId val="{00000001-B1A6-4FDE-AD4E-FF3BF1061ACF}"/>
            </c:ext>
          </c:extLst>
        </c:ser>
        <c:dLbls>
          <c:showLegendKey val="0"/>
          <c:showVal val="0"/>
          <c:showCatName val="0"/>
          <c:showSerName val="0"/>
          <c:showPercent val="0"/>
          <c:showBubbleSize val="0"/>
        </c:dLbls>
        <c:gapWidth val="114"/>
        <c:overlap val="-27"/>
        <c:axId val="1821620559"/>
        <c:axId val="1821622479"/>
      </c:barChart>
      <c:catAx>
        <c:axId val="182162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1622479"/>
        <c:crosses val="autoZero"/>
        <c:auto val="1"/>
        <c:lblAlgn val="ctr"/>
        <c:lblOffset val="100"/>
        <c:noMultiLvlLbl val="0"/>
      </c:catAx>
      <c:valAx>
        <c:axId val="18216224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bg1"/>
                    </a:solidFill>
                  </a:rPr>
                  <a:t>Sales</a:t>
                </a:r>
              </a:p>
            </c:rich>
          </c:tx>
          <c:layout>
            <c:manualLayout>
              <c:xMode val="edge"/>
              <c:yMode val="edge"/>
              <c:x val="1.6693161662285884E-2"/>
              <c:y val="0.390003224204910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1620559"/>
        <c:crosses val="autoZero"/>
        <c:crossBetween val="between"/>
      </c:valAx>
      <c:valAx>
        <c:axId val="162397191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a:solidFill>
                      <a:schemeClr val="bg1"/>
                    </a:solidFill>
                  </a:rPr>
                  <a:t>Profit</a:t>
                </a:r>
                <a:endParaRPr lang="en-IN">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3972399"/>
        <c:crosses val="max"/>
        <c:crossBetween val="between"/>
      </c:valAx>
      <c:catAx>
        <c:axId val="1623972399"/>
        <c:scaling>
          <c:orientation val="minMax"/>
        </c:scaling>
        <c:delete val="1"/>
        <c:axPos val="b"/>
        <c:numFmt formatCode="General" sourceLinked="1"/>
        <c:majorTickMark val="out"/>
        <c:minorTickMark val="none"/>
        <c:tickLblPos val="nextTo"/>
        <c:crossAx val="162397191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Data.xlsx]Analysis!Category_sales</c:name>
    <c:fmtId val="1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lumMod val="50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lumMod val="60000"/>
              <a:lumOff val="40000"/>
            </a:schemeClr>
          </a:solidFill>
          <a:ln w="19050">
            <a:solidFill>
              <a:schemeClr val="lt1"/>
            </a:solidFill>
          </a:ln>
          <a:effectLst/>
        </c:spPr>
      </c:pivotFmt>
    </c:pivotFmts>
    <c:plotArea>
      <c:layout>
        <c:manualLayout>
          <c:layoutTarget val="inner"/>
          <c:xMode val="edge"/>
          <c:yMode val="edge"/>
          <c:x val="0.31406193660236853"/>
          <c:y val="0.19702966798013888"/>
          <c:w val="0.47361111111111109"/>
          <c:h val="0.77500000000000002"/>
        </c:manualLayout>
      </c:layout>
      <c:doughnutChart>
        <c:varyColors val="1"/>
        <c:ser>
          <c:idx val="0"/>
          <c:order val="0"/>
          <c:tx>
            <c:strRef>
              <c:f>Analysis!$F$9</c:f>
              <c:strCache>
                <c:ptCount val="1"/>
                <c:pt idx="0">
                  <c:v>Total</c:v>
                </c:pt>
              </c:strCache>
            </c:strRef>
          </c:tx>
          <c:explosion val="4"/>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800E-4E4F-9EBF-DA1F6EF6B290}"/>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800E-4E4F-9EBF-DA1F6EF6B290}"/>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800E-4E4F-9EBF-DA1F6EF6B29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Analysis!$E$10:$E$13</c:f>
              <c:strCache>
                <c:ptCount val="3"/>
                <c:pt idx="0">
                  <c:v>Clothing</c:v>
                </c:pt>
                <c:pt idx="1">
                  <c:v>Electronics</c:v>
                </c:pt>
                <c:pt idx="2">
                  <c:v>Furniture</c:v>
                </c:pt>
              </c:strCache>
            </c:strRef>
          </c:cat>
          <c:val>
            <c:numRef>
              <c:f>Analysis!$F$10:$F$13</c:f>
              <c:numCache>
                <c:formatCode>0.00%</c:formatCode>
                <c:ptCount val="3"/>
                <c:pt idx="0">
                  <c:v>0.61872255848533397</c:v>
                </c:pt>
                <c:pt idx="1">
                  <c:v>0.2505404714091547</c:v>
                </c:pt>
                <c:pt idx="2">
                  <c:v>0.13073697010551139</c:v>
                </c:pt>
              </c:numCache>
            </c:numRef>
          </c:val>
          <c:extLst>
            <c:ext xmlns:c16="http://schemas.microsoft.com/office/drawing/2014/chart" uri="{C3380CC4-5D6E-409C-BE32-E72D297353CC}">
              <c16:uniqueId val="{00000006-800E-4E4F-9EBF-DA1F6EF6B290}"/>
            </c:ext>
          </c:extLst>
        </c:ser>
        <c:dLbls>
          <c:showLegendKey val="0"/>
          <c:showVal val="0"/>
          <c:showCatName val="0"/>
          <c:showSerName val="0"/>
          <c:showPercent val="0"/>
          <c:showBubbleSize val="0"/>
          <c:showLeaderLines val="1"/>
        </c:dLbls>
        <c:firstSliceAng val="153"/>
        <c:holeSize val="50"/>
      </c:doughnutChart>
      <c:spPr>
        <a:noFill/>
        <a:ln>
          <a:noFill/>
        </a:ln>
        <a:effectLst/>
      </c:spPr>
    </c:plotArea>
    <c:legend>
      <c:legendPos val="t"/>
      <c:layout>
        <c:manualLayout>
          <c:xMode val="edge"/>
          <c:yMode val="edge"/>
          <c:x val="0.15759082132415647"/>
          <c:y val="3.5433059881871197E-2"/>
          <c:w val="0.73768180264348449"/>
          <c:h val="0.140994748281124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Data.xlsx]Analysis!Top 5</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Analysis!$G$18:$G$23</c:f>
              <c:strCache>
                <c:ptCount val="5"/>
                <c:pt idx="0">
                  <c:v>Furnishings</c:v>
                </c:pt>
                <c:pt idx="1">
                  <c:v>Printers</c:v>
                </c:pt>
                <c:pt idx="2">
                  <c:v>Hankerchief</c:v>
                </c:pt>
                <c:pt idx="3">
                  <c:v>Saree</c:v>
                </c:pt>
                <c:pt idx="4">
                  <c:v>Stole</c:v>
                </c:pt>
              </c:strCache>
            </c:strRef>
          </c:cat>
          <c:val>
            <c:numRef>
              <c:f>Analysis!$H$18:$H$23</c:f>
              <c:numCache>
                <c:formatCode>"₹"\ 0.00,"K"</c:formatCode>
                <c:ptCount val="5"/>
                <c:pt idx="0">
                  <c:v>68813.046000000002</c:v>
                </c:pt>
                <c:pt idx="1">
                  <c:v>132848.79239999998</c:v>
                </c:pt>
                <c:pt idx="2">
                  <c:v>145054.38740000009</c:v>
                </c:pt>
                <c:pt idx="3">
                  <c:v>167965.09699999989</c:v>
                </c:pt>
                <c:pt idx="4">
                  <c:v>215714.23699999996</c:v>
                </c:pt>
              </c:numCache>
            </c:numRef>
          </c:val>
          <c:extLst>
            <c:ext xmlns:c16="http://schemas.microsoft.com/office/drawing/2014/chart" uri="{C3380CC4-5D6E-409C-BE32-E72D297353CC}">
              <c16:uniqueId val="{00000000-8E83-4AC1-A6F5-58562F048011}"/>
            </c:ext>
          </c:extLst>
        </c:ser>
        <c:dLbls>
          <c:dLblPos val="inEnd"/>
          <c:showLegendKey val="0"/>
          <c:showVal val="1"/>
          <c:showCatName val="0"/>
          <c:showSerName val="0"/>
          <c:showPercent val="0"/>
          <c:showBubbleSize val="0"/>
        </c:dLbls>
        <c:gapWidth val="65"/>
        <c:axId val="1842229295"/>
        <c:axId val="1843987679"/>
      </c:barChart>
      <c:catAx>
        <c:axId val="1842229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43987679"/>
        <c:crosses val="autoZero"/>
        <c:auto val="1"/>
        <c:lblAlgn val="ctr"/>
        <c:lblOffset val="100"/>
        <c:noMultiLvlLbl val="0"/>
      </c:catAx>
      <c:valAx>
        <c:axId val="1843987679"/>
        <c:scaling>
          <c:orientation val="minMax"/>
        </c:scaling>
        <c:delete val="1"/>
        <c:axPos val="b"/>
        <c:numFmt formatCode="&quot;₹&quot;\ 0.00,&quot;K&quot;" sourceLinked="1"/>
        <c:majorTickMark val="none"/>
        <c:minorTickMark val="none"/>
        <c:tickLblPos val="nextTo"/>
        <c:crossAx val="184222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schemeClr>
        </a:gs>
        <a:gs pos="100000">
          <a:schemeClr val="tx1">
            <a:lumMod val="75000"/>
            <a:lumOff val="2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Data.xlsx]KpI!KPI Sales</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KpI!$B$2:$B$14</c:f>
              <c:numCache>
                <c:formatCode>General</c:formatCode>
                <c:ptCount val="12"/>
                <c:pt idx="0">
                  <c:v>147274.22900000005</c:v>
                </c:pt>
                <c:pt idx="1">
                  <c:v>124163.20849999999</c:v>
                </c:pt>
                <c:pt idx="2">
                  <c:v>146371.91100000005</c:v>
                </c:pt>
                <c:pt idx="3">
                  <c:v>74730.938400000043</c:v>
                </c:pt>
                <c:pt idx="4">
                  <c:v>108200.65400000001</c:v>
                </c:pt>
                <c:pt idx="5">
                  <c:v>96338.703499999945</c:v>
                </c:pt>
                <c:pt idx="6">
                  <c:v>46019.639999999985</c:v>
                </c:pt>
                <c:pt idx="7">
                  <c:v>94004.345099999962</c:v>
                </c:pt>
                <c:pt idx="8">
                  <c:v>67515.364999999991</c:v>
                </c:pt>
                <c:pt idx="9">
                  <c:v>138797.61000000002</c:v>
                </c:pt>
                <c:pt idx="10">
                  <c:v>94655.145000000019</c:v>
                </c:pt>
                <c:pt idx="11">
                  <c:v>82179.338399999993</c:v>
                </c:pt>
              </c:numCache>
            </c:numRef>
          </c:val>
          <c:smooth val="0"/>
          <c:extLst>
            <c:ext xmlns:c16="http://schemas.microsoft.com/office/drawing/2014/chart" uri="{C3380CC4-5D6E-409C-BE32-E72D297353CC}">
              <c16:uniqueId val="{00000000-15A4-4500-9500-BAE97A5034CE}"/>
            </c:ext>
          </c:extLst>
        </c:ser>
        <c:dLbls>
          <c:showLegendKey val="0"/>
          <c:showVal val="0"/>
          <c:showCatName val="0"/>
          <c:showSerName val="0"/>
          <c:showPercent val="0"/>
          <c:showBubbleSize val="0"/>
        </c:dLbls>
        <c:smooth val="0"/>
        <c:axId val="1763267823"/>
        <c:axId val="1763270223"/>
      </c:lineChart>
      <c:catAx>
        <c:axId val="1763267823"/>
        <c:scaling>
          <c:orientation val="minMax"/>
        </c:scaling>
        <c:delete val="1"/>
        <c:axPos val="b"/>
        <c:numFmt formatCode="General" sourceLinked="1"/>
        <c:majorTickMark val="none"/>
        <c:minorTickMark val="none"/>
        <c:tickLblPos val="nextTo"/>
        <c:crossAx val="1763270223"/>
        <c:crosses val="autoZero"/>
        <c:auto val="1"/>
        <c:lblAlgn val="ctr"/>
        <c:lblOffset val="100"/>
        <c:noMultiLvlLbl val="0"/>
      </c:catAx>
      <c:valAx>
        <c:axId val="1763270223"/>
        <c:scaling>
          <c:orientation val="minMax"/>
        </c:scaling>
        <c:delete val="1"/>
        <c:axPos val="l"/>
        <c:numFmt formatCode="General" sourceLinked="1"/>
        <c:majorTickMark val="none"/>
        <c:minorTickMark val="none"/>
        <c:tickLblPos val="nextTo"/>
        <c:crossAx val="176326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Data.xlsx]KpI!KPI Profit</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c:f>
              <c:strCache>
                <c:ptCount val="1"/>
                <c:pt idx="0">
                  <c:v>Total</c:v>
                </c:pt>
              </c:strCache>
            </c:strRef>
          </c:tx>
          <c:spPr>
            <a:ln w="28575" cap="rnd">
              <a:solidFill>
                <a:schemeClr val="accent1"/>
              </a:solidFill>
              <a:round/>
            </a:ln>
            <a:effectLst/>
          </c:spPr>
          <c:marker>
            <c:symbol val="none"/>
          </c:marker>
          <c:cat>
            <c:strRef>
              <c:f>KpI!$D$2:$D$14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KpI!$E$2:$E$14</c:f>
              <c:numCache>
                <c:formatCode>General</c:formatCode>
                <c:ptCount val="12"/>
                <c:pt idx="0">
                  <c:v>10532.817399999994</c:v>
                </c:pt>
                <c:pt idx="1">
                  <c:v>1758.7082999999993</c:v>
                </c:pt>
                <c:pt idx="2">
                  <c:v>3985.389000000001</c:v>
                </c:pt>
                <c:pt idx="3">
                  <c:v>-112.6879999999997</c:v>
                </c:pt>
                <c:pt idx="4">
                  <c:v>-1305.9952999999996</c:v>
                </c:pt>
                <c:pt idx="5">
                  <c:v>3216.7073</c:v>
                </c:pt>
                <c:pt idx="6">
                  <c:v>1882.5395000000001</c:v>
                </c:pt>
                <c:pt idx="7">
                  <c:v>1704.1030999999998</c:v>
                </c:pt>
                <c:pt idx="8">
                  <c:v>5591.4817999999987</c:v>
                </c:pt>
                <c:pt idx="9">
                  <c:v>-1860.3275999999998</c:v>
                </c:pt>
                <c:pt idx="10">
                  <c:v>4732.0022999999992</c:v>
                </c:pt>
                <c:pt idx="11">
                  <c:v>2007.3188000000011</c:v>
                </c:pt>
              </c:numCache>
            </c:numRef>
          </c:val>
          <c:smooth val="0"/>
          <c:extLst>
            <c:ext xmlns:c16="http://schemas.microsoft.com/office/drawing/2014/chart" uri="{C3380CC4-5D6E-409C-BE32-E72D297353CC}">
              <c16:uniqueId val="{00000000-777C-4A8F-8B0A-709E9A632FD3}"/>
            </c:ext>
          </c:extLst>
        </c:ser>
        <c:dLbls>
          <c:showLegendKey val="0"/>
          <c:showVal val="0"/>
          <c:showCatName val="0"/>
          <c:showSerName val="0"/>
          <c:showPercent val="0"/>
          <c:showBubbleSize val="0"/>
        </c:dLbls>
        <c:smooth val="0"/>
        <c:axId val="1763272143"/>
        <c:axId val="1842226895"/>
      </c:lineChart>
      <c:catAx>
        <c:axId val="1763272143"/>
        <c:scaling>
          <c:orientation val="minMax"/>
        </c:scaling>
        <c:delete val="1"/>
        <c:axPos val="b"/>
        <c:numFmt formatCode="General" sourceLinked="1"/>
        <c:majorTickMark val="none"/>
        <c:minorTickMark val="none"/>
        <c:tickLblPos val="nextTo"/>
        <c:crossAx val="1842226895"/>
        <c:crosses val="autoZero"/>
        <c:auto val="1"/>
        <c:lblAlgn val="ctr"/>
        <c:lblOffset val="100"/>
        <c:noMultiLvlLbl val="0"/>
      </c:catAx>
      <c:valAx>
        <c:axId val="1842226895"/>
        <c:scaling>
          <c:orientation val="minMax"/>
        </c:scaling>
        <c:delete val="1"/>
        <c:axPos val="l"/>
        <c:numFmt formatCode="General" sourceLinked="1"/>
        <c:majorTickMark val="none"/>
        <c:minorTickMark val="none"/>
        <c:tickLblPos val="nextTo"/>
        <c:crossAx val="1763272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Data.xlsx]KpI!KPI Quantity</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accent1"/>
              </a:solidFill>
              <a:round/>
            </a:ln>
            <a:effectLst/>
          </c:spPr>
          <c:marker>
            <c:symbol val="none"/>
          </c:marker>
          <c:cat>
            <c:strRef>
              <c:f>KpI!$G$2:$G$14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KpI!$H$2:$H$14</c:f>
              <c:numCache>
                <c:formatCode>General</c:formatCode>
                <c:ptCount val="12"/>
                <c:pt idx="0">
                  <c:v>745</c:v>
                </c:pt>
                <c:pt idx="1">
                  <c:v>512</c:v>
                </c:pt>
                <c:pt idx="2">
                  <c:v>751</c:v>
                </c:pt>
                <c:pt idx="3">
                  <c:v>389</c:v>
                </c:pt>
                <c:pt idx="4">
                  <c:v>423</c:v>
                </c:pt>
                <c:pt idx="5">
                  <c:v>369</c:v>
                </c:pt>
                <c:pt idx="6">
                  <c:v>240</c:v>
                </c:pt>
                <c:pt idx="7">
                  <c:v>446</c:v>
                </c:pt>
                <c:pt idx="8">
                  <c:v>331</c:v>
                </c:pt>
                <c:pt idx="9">
                  <c:v>419</c:v>
                </c:pt>
                <c:pt idx="10">
                  <c:v>578</c:v>
                </c:pt>
                <c:pt idx="11">
                  <c:v>412</c:v>
                </c:pt>
              </c:numCache>
            </c:numRef>
          </c:val>
          <c:smooth val="0"/>
          <c:extLst>
            <c:ext xmlns:c16="http://schemas.microsoft.com/office/drawing/2014/chart" uri="{C3380CC4-5D6E-409C-BE32-E72D297353CC}">
              <c16:uniqueId val="{00000000-E088-4C17-9004-9B3E02F2C7EC}"/>
            </c:ext>
          </c:extLst>
        </c:ser>
        <c:dLbls>
          <c:showLegendKey val="0"/>
          <c:showVal val="0"/>
          <c:showCatName val="0"/>
          <c:showSerName val="0"/>
          <c:showPercent val="0"/>
          <c:showBubbleSize val="0"/>
        </c:dLbls>
        <c:smooth val="0"/>
        <c:axId val="1826574975"/>
        <c:axId val="1826587455"/>
      </c:lineChart>
      <c:catAx>
        <c:axId val="1826574975"/>
        <c:scaling>
          <c:orientation val="minMax"/>
        </c:scaling>
        <c:delete val="1"/>
        <c:axPos val="b"/>
        <c:numFmt formatCode="General" sourceLinked="1"/>
        <c:majorTickMark val="none"/>
        <c:minorTickMark val="none"/>
        <c:tickLblPos val="nextTo"/>
        <c:crossAx val="1826587455"/>
        <c:crosses val="autoZero"/>
        <c:auto val="1"/>
        <c:lblAlgn val="ctr"/>
        <c:lblOffset val="100"/>
        <c:noMultiLvlLbl val="0"/>
      </c:catAx>
      <c:valAx>
        <c:axId val="1826587455"/>
        <c:scaling>
          <c:orientation val="minMax"/>
        </c:scaling>
        <c:delete val="1"/>
        <c:axPos val="l"/>
        <c:numFmt formatCode="General" sourceLinked="1"/>
        <c:majorTickMark val="none"/>
        <c:minorTickMark val="none"/>
        <c:tickLblPos val="nextTo"/>
        <c:crossAx val="182657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Data.xlsx]KpI!KPI Order</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c:f>
              <c:strCache>
                <c:ptCount val="1"/>
                <c:pt idx="0">
                  <c:v>Total</c:v>
                </c:pt>
              </c:strCache>
            </c:strRef>
          </c:tx>
          <c:spPr>
            <a:ln w="28575" cap="rnd">
              <a:solidFill>
                <a:schemeClr val="accent1"/>
              </a:solidFill>
              <a:round/>
            </a:ln>
            <a:effectLst/>
          </c:spPr>
          <c:marker>
            <c:symbol val="none"/>
          </c:marker>
          <c:cat>
            <c:strRef>
              <c:f>KpI!$J$2:$J$14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KpI!$K$2:$K$14</c:f>
              <c:numCache>
                <c:formatCode>General</c:formatCode>
                <c:ptCount val="12"/>
                <c:pt idx="0">
                  <c:v>192</c:v>
                </c:pt>
                <c:pt idx="1">
                  <c:v>140</c:v>
                </c:pt>
                <c:pt idx="2">
                  <c:v>205</c:v>
                </c:pt>
                <c:pt idx="3">
                  <c:v>101</c:v>
                </c:pt>
                <c:pt idx="4">
                  <c:v>118</c:v>
                </c:pt>
                <c:pt idx="5">
                  <c:v>101</c:v>
                </c:pt>
                <c:pt idx="6">
                  <c:v>64</c:v>
                </c:pt>
                <c:pt idx="7">
                  <c:v>120</c:v>
                </c:pt>
                <c:pt idx="8">
                  <c:v>83</c:v>
                </c:pt>
                <c:pt idx="9">
                  <c:v>106</c:v>
                </c:pt>
                <c:pt idx="10">
                  <c:v>159</c:v>
                </c:pt>
                <c:pt idx="11">
                  <c:v>111</c:v>
                </c:pt>
              </c:numCache>
            </c:numRef>
          </c:val>
          <c:smooth val="0"/>
          <c:extLst>
            <c:ext xmlns:c16="http://schemas.microsoft.com/office/drawing/2014/chart" uri="{C3380CC4-5D6E-409C-BE32-E72D297353CC}">
              <c16:uniqueId val="{00000000-FE3E-4607-8999-14917A207CFF}"/>
            </c:ext>
          </c:extLst>
        </c:ser>
        <c:dLbls>
          <c:showLegendKey val="0"/>
          <c:showVal val="0"/>
          <c:showCatName val="0"/>
          <c:showSerName val="0"/>
          <c:showPercent val="0"/>
          <c:showBubbleSize val="0"/>
        </c:dLbls>
        <c:smooth val="0"/>
        <c:axId val="1854535535"/>
        <c:axId val="1826589855"/>
      </c:lineChart>
      <c:catAx>
        <c:axId val="1854535535"/>
        <c:scaling>
          <c:orientation val="minMax"/>
        </c:scaling>
        <c:delete val="1"/>
        <c:axPos val="b"/>
        <c:numFmt formatCode="General" sourceLinked="1"/>
        <c:majorTickMark val="none"/>
        <c:minorTickMark val="none"/>
        <c:tickLblPos val="nextTo"/>
        <c:crossAx val="1826589855"/>
        <c:crosses val="autoZero"/>
        <c:auto val="1"/>
        <c:lblAlgn val="ctr"/>
        <c:lblOffset val="100"/>
        <c:noMultiLvlLbl val="0"/>
      </c:catAx>
      <c:valAx>
        <c:axId val="1826589855"/>
        <c:scaling>
          <c:orientation val="minMax"/>
        </c:scaling>
        <c:delete val="1"/>
        <c:axPos val="l"/>
        <c:numFmt formatCode="General" sourceLinked="1"/>
        <c:majorTickMark val="none"/>
        <c:minorTickMark val="none"/>
        <c:tickLblPos val="nextTo"/>
        <c:crossAx val="185453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Data.xlsx]KpI!PivotTable13</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c:f>
              <c:strCache>
                <c:ptCount val="1"/>
                <c:pt idx="0">
                  <c:v>Total</c:v>
                </c:pt>
              </c:strCache>
            </c:strRef>
          </c:tx>
          <c:spPr>
            <a:ln w="28575" cap="rnd">
              <a:solidFill>
                <a:schemeClr val="accent1"/>
              </a:solidFill>
              <a:round/>
            </a:ln>
            <a:effectLst/>
          </c:spPr>
          <c:marker>
            <c:symbol val="none"/>
          </c:marker>
          <c:cat>
            <c:strRef>
              <c:f>KpI!$M$2:$M$14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KpI!$N$2:$N$14</c:f>
              <c:numCache>
                <c:formatCode>General</c:formatCode>
                <c:ptCount val="12"/>
                <c:pt idx="0">
                  <c:v>7.1518401226870393E-2</c:v>
                </c:pt>
                <c:pt idx="1">
                  <c:v>1.416448818653071E-2</c:v>
                </c:pt>
                <c:pt idx="2">
                  <c:v>2.7227826519256142E-2</c:v>
                </c:pt>
                <c:pt idx="3">
                  <c:v>-1.5079162982917882E-3</c:v>
                </c:pt>
                <c:pt idx="4">
                  <c:v>-1.2070123901469205E-2</c:v>
                </c:pt>
                <c:pt idx="5">
                  <c:v>3.3389563935744701E-2</c:v>
                </c:pt>
                <c:pt idx="6">
                  <c:v>4.0907306098005129E-2</c:v>
                </c:pt>
                <c:pt idx="7">
                  <c:v>1.8127918429591831E-2</c:v>
                </c:pt>
                <c:pt idx="8">
                  <c:v>8.2817915595953598E-2</c:v>
                </c:pt>
                <c:pt idx="9">
                  <c:v>-1.3403167388833279E-2</c:v>
                </c:pt>
                <c:pt idx="10">
                  <c:v>4.9992024205340324E-2</c:v>
                </c:pt>
                <c:pt idx="11">
                  <c:v>2.4426076421174999E-2</c:v>
                </c:pt>
              </c:numCache>
            </c:numRef>
          </c:val>
          <c:smooth val="0"/>
          <c:extLst>
            <c:ext xmlns:c16="http://schemas.microsoft.com/office/drawing/2014/chart" uri="{C3380CC4-5D6E-409C-BE32-E72D297353CC}">
              <c16:uniqueId val="{00000000-35AB-449B-A914-AF91A6CB4AF8}"/>
            </c:ext>
          </c:extLst>
        </c:ser>
        <c:dLbls>
          <c:showLegendKey val="0"/>
          <c:showVal val="0"/>
          <c:showCatName val="0"/>
          <c:showSerName val="0"/>
          <c:showPercent val="0"/>
          <c:showBubbleSize val="0"/>
        </c:dLbls>
        <c:smooth val="0"/>
        <c:axId val="1775879295"/>
        <c:axId val="1775879775"/>
      </c:lineChart>
      <c:catAx>
        <c:axId val="1775879295"/>
        <c:scaling>
          <c:orientation val="minMax"/>
        </c:scaling>
        <c:delete val="1"/>
        <c:axPos val="b"/>
        <c:numFmt formatCode="General" sourceLinked="1"/>
        <c:majorTickMark val="none"/>
        <c:minorTickMark val="none"/>
        <c:tickLblPos val="nextTo"/>
        <c:crossAx val="1775879775"/>
        <c:crosses val="autoZero"/>
        <c:auto val="1"/>
        <c:lblAlgn val="ctr"/>
        <c:lblOffset val="100"/>
        <c:noMultiLvlLbl val="0"/>
      </c:catAx>
      <c:valAx>
        <c:axId val="1775879775"/>
        <c:scaling>
          <c:orientation val="minMax"/>
        </c:scaling>
        <c:delete val="1"/>
        <c:axPos val="l"/>
        <c:numFmt formatCode="General" sourceLinked="1"/>
        <c:majorTickMark val="none"/>
        <c:minorTickMark val="none"/>
        <c:tickLblPos val="nextTo"/>
        <c:crossAx val="177587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Data.xlsx]Analysis!Category_sales</c:name>
    <c:fmtId val="7"/>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6645581802274715"/>
          <c:y val="0.10340909090909091"/>
          <c:w val="0.47361111111111109"/>
          <c:h val="0.77500000000000002"/>
        </c:manualLayout>
      </c:layout>
      <c:doughnutChart>
        <c:varyColors val="1"/>
        <c:ser>
          <c:idx val="0"/>
          <c:order val="0"/>
          <c:tx>
            <c:strRef>
              <c:f>Analysis!$F$9</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75-41B9-9A2E-4211C4C624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75-41B9-9A2E-4211C4C624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75-41B9-9A2E-4211C4C624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Analysis!$E$10:$E$13</c:f>
              <c:strCache>
                <c:ptCount val="3"/>
                <c:pt idx="0">
                  <c:v>Clothing</c:v>
                </c:pt>
                <c:pt idx="1">
                  <c:v>Electronics</c:v>
                </c:pt>
                <c:pt idx="2">
                  <c:v>Furniture</c:v>
                </c:pt>
              </c:strCache>
            </c:strRef>
          </c:cat>
          <c:val>
            <c:numRef>
              <c:f>Analysis!$F$10:$F$13</c:f>
              <c:numCache>
                <c:formatCode>0.00%</c:formatCode>
                <c:ptCount val="3"/>
                <c:pt idx="0">
                  <c:v>0.61872255848533397</c:v>
                </c:pt>
                <c:pt idx="1">
                  <c:v>0.2505404714091547</c:v>
                </c:pt>
                <c:pt idx="2">
                  <c:v>0.13073697010551139</c:v>
                </c:pt>
              </c:numCache>
            </c:numRef>
          </c:val>
          <c:extLst>
            <c:ext xmlns:c16="http://schemas.microsoft.com/office/drawing/2014/chart" uri="{C3380CC4-5D6E-409C-BE32-E72D297353CC}">
              <c16:uniqueId val="{00000006-1275-41B9-9A2E-4211C4C624E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Data.xlsx]Analysis!Top 5</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Analysis!$H$17</c:f>
              <c:strCache>
                <c:ptCount val="1"/>
                <c:pt idx="0">
                  <c:v>Total</c:v>
                </c:pt>
              </c:strCache>
            </c:strRef>
          </c:tx>
          <c:spPr>
            <a:solidFill>
              <a:schemeClr val="accent1"/>
            </a:solidFill>
            <a:ln>
              <a:noFill/>
            </a:ln>
            <a:effectLst/>
          </c:spPr>
          <c:invertIfNegative val="0"/>
          <c:cat>
            <c:strRef>
              <c:f>Analysis!$G$18:$G$23</c:f>
              <c:strCache>
                <c:ptCount val="5"/>
                <c:pt idx="0">
                  <c:v>Furnishings</c:v>
                </c:pt>
                <c:pt idx="1">
                  <c:v>Printers</c:v>
                </c:pt>
                <c:pt idx="2">
                  <c:v>Hankerchief</c:v>
                </c:pt>
                <c:pt idx="3">
                  <c:v>Saree</c:v>
                </c:pt>
                <c:pt idx="4">
                  <c:v>Stole</c:v>
                </c:pt>
              </c:strCache>
            </c:strRef>
          </c:cat>
          <c:val>
            <c:numRef>
              <c:f>Analysis!$H$18:$H$23</c:f>
              <c:numCache>
                <c:formatCode>"₹"\ 0.00,"K"</c:formatCode>
                <c:ptCount val="5"/>
                <c:pt idx="0">
                  <c:v>68813.046000000002</c:v>
                </c:pt>
                <c:pt idx="1">
                  <c:v>132848.79239999998</c:v>
                </c:pt>
                <c:pt idx="2">
                  <c:v>145054.38740000009</c:v>
                </c:pt>
                <c:pt idx="3">
                  <c:v>167965.09699999989</c:v>
                </c:pt>
                <c:pt idx="4">
                  <c:v>215714.23699999996</c:v>
                </c:pt>
              </c:numCache>
            </c:numRef>
          </c:val>
          <c:extLst>
            <c:ext xmlns:c16="http://schemas.microsoft.com/office/drawing/2014/chart" uri="{C3380CC4-5D6E-409C-BE32-E72D297353CC}">
              <c16:uniqueId val="{00000000-ECD3-449B-86F2-FADF37364E54}"/>
            </c:ext>
          </c:extLst>
        </c:ser>
        <c:dLbls>
          <c:showLegendKey val="0"/>
          <c:showVal val="0"/>
          <c:showCatName val="0"/>
          <c:showSerName val="0"/>
          <c:showPercent val="0"/>
          <c:showBubbleSize val="0"/>
        </c:dLbls>
        <c:gapWidth val="182"/>
        <c:axId val="1842229295"/>
        <c:axId val="1843987679"/>
      </c:barChart>
      <c:catAx>
        <c:axId val="1842229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987679"/>
        <c:crosses val="autoZero"/>
        <c:auto val="1"/>
        <c:lblAlgn val="ctr"/>
        <c:lblOffset val="100"/>
        <c:noMultiLvlLbl val="0"/>
      </c:catAx>
      <c:valAx>
        <c:axId val="1843987679"/>
        <c:scaling>
          <c:orientation val="minMax"/>
        </c:scaling>
        <c:delete val="0"/>
        <c:axPos val="b"/>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22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2935CF8-C6BA-467C-AF05-6010E8267947}">
          <cx:tx>
            <cx:txData>
              <cx:f>_xlchart.v1.1</cx:f>
              <cx:v>Sum of Profit</cx:v>
            </cx:txData>
          </cx:tx>
          <cx:spPr>
            <a:gradFill>
              <a:gsLst>
                <a:gs pos="0">
                  <a:schemeClr val="accent4">
                    <a:lumMod val="75000"/>
                  </a:schemeClr>
                </a:gs>
                <a:gs pos="100000">
                  <a:schemeClr val="accent4">
                    <a:lumMod val="40000"/>
                    <a:lumOff val="60000"/>
                  </a:schemeClr>
                </a:gs>
              </a:gsLst>
              <a:lin ang="66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84715872-5103-4AE0-A37B-7B5AF5899AE7}">
          <cx:tx>
            <cx:txData>
              <cx:f>_xlchart.v5.5</cx:f>
              <cx:v>Sales</cx:v>
            </cx:txData>
          </cx:tx>
          <cx:dataId val="0"/>
          <cx:layoutPr>
            <cx:geography cultureLanguage="en-US" cultureRegion="IN" attribution="Powered by Bing">
              <cx:geoCache provider="{E9337A44-BEBE-4D9F-B70C-5C5E7DAFC167}">
                <cx:binary>7HtZj9w41uVfMfwwT6Ms7hR7uhpoSrHkErkvTr8IUXamRC3UQmr99XPTaVfbWVnVbrQ/YAxMwHAi
QqJ0xcO7nHOpv3+Y/vahfNh3b6aqtO5vH6Zf32beN3/75Rf3IXuo9u6gMh+62tWP/uBDXf1SPz6a
Dw+/fOz2o7HpLwRh9suHbN/5h+ntP/4OV0sf6pP6w96b2l70D918+eD60ru/OPbqoTf7j5WxsXG+
Mx88/vXtps/33d6/ffNgvfHz9dw8/Pr2m5Pevvnl5aX+cNs3JVjm+48wlpADoYhQWKrPn7dvytqm
nw9LfMCVRDSEU54/X259uq9g+HfY88ma/ceP3YNz8Dyf/n418Bvj4fejt28+1L31T3OWwvT9+vbQ
fjT7t2+Mq6PnA1H9ZPnh6adH/eXb2f7H31/8AA//4pevAHk5U//u0B/w+Kf9mHX7N+fd/uODy77M
zX8PC+YHknOOQ4V+n/evYVEHSnCGuWLPh+mXWz/D8v1mvY7Oy/EvQPrn+U8Fkjbgml8m6L/HhvAD
IVXIMafo0wd/4zIhHEZKCKbIl3s+g/JvzXgdi8/DXkCgL38qCOKHMjNfpuMHQBAeCEapQkK8BoGU
BxhzJgGjZ/cQX279jMS/teZ1JD4Pe4FEfPJTIbHdd/PeQjz9YRlEHWAVYsX4N24gxQFliDDEwmeI
XmDwHXa8jsLvA1/gsP25POJoX1X9m739+OZ477LK/MAARekBhwjFOfq8/NW3yPADjKQA13ndO54t
+1/7qvk/32Pb6yi9epEXiB0d/1Ses6l/oNdAgqeCEqpI+GqCZweIQ80lCHk+DM717LCf666/tuV1
TD49wAsMNv/8qTDYmmoPhXb54ysuig8UoVyIkPxJSiFUEEzFn4Sz/8Cw19H546O9gGr7c1Vdx/vO
7v2++JFOww4kRoww9jpG4gBD3IO6jL5aFX+XRa+D89XQF6gc/1wOdL2vTPnmdP+x/xJQ/vtqDOMD
hAVGKAy/TTThAUMSEcTll5s9R6/vM+J1JL4e+wKKa2CEPxF3PH7o9uX+zZep+QE4oAMGfBDD59Wc
IgAOIPIMfy6aX/CTZ3v+ypzXEfky7gUaxz9XXbzbf8zm/wEmT6AYoyEGNv85ceCXPkLCUAlKP2P2
gsl/v1mvg/Ny/AuQdj9XTtntgclDuey7H5lV1AHjBIWUq1czP2QVFCpKPkst6kUp9p02/Rk8Xz3Q
S2y2P1U4O92nEM7sx78KIP+hNikOkMAhFGSvxjPFDpgAz5KfHQu9yDLfY9DrqPxr5AtITn+umHbe
23z/248DhKKDkBFQHQlM9ddyJD+ApBIihT6ryC+C2L+343Ucvox7gcK5/qkc43Kf753P9vbHAUHE
AQ8Z0Mfwi2z/LR70IATyT8A5niPai5D1XRa9DslXQ1+gcvlzKfdXpihM9QMhkQccZptCufta8RVC
LSwlAb3+M3V5IYf9e3Nex+PLuBdgXP1c0sqN99B8++FdFHCTT5weAzf59Pm29goR6GSCchK+zhe/
26rXoXkx/AVCNz9X5XX34Pwb/WAhx/9An3mKU9DFQvLbfBLKAyVB/WKfcXlZcn2nMa/D8s3gF6Dc
/b+dWV4nt18L+d+c8Z+3gsEXOAr5l2n/NqmoJ8VSSGh9PTvTiwj2uU3759a8DsfnYd8Y/j/c8/3z
fvDvnfIYlKvVpxb7Vy3hvz766fGg7/9i6F/1WZ7n6vDjr29BPmEhNEtAqf+9ff90oW9E3yPgCgXU
Eb+X2C9GPkCZ8evbJ+eB4gArKA1CBBUyiDIjeC8coQeUIsagc8YVlVAU2LrzGWwC4AcklE+1BKMh
k4IDtK7uPx0CWVQ+idBcAoGFcMl+3+BwXpdzWtvfZ+Xz9ze2r85rY7379a3EcKXm+bwnYyUTioYU
GC+CyzEO6wmOf9hfwi4KOB3/b1ShPE2CedlUmC1dVPaothorTLOV63mvIsQTcefSGZWx64Txq8YV
4RClc5fi2DnCrE6adrga0aioltzztS+DahdOvV/jMfOX9ThbbXE9RjmvFqWbuTTbrK/tMRhUxRWr
x+2oejHuZh6O04moUXfcwJOaM973qdLA1jMTl2Uus+NOSkdWeVaXl8x6Puulmuc54nKhZDW1yKpN
LbOF6jo3o9V9ynujwzwPt0hZPmyLIckvh56323YOZBHjyb7jtp5U1Ce4/wgPh6MidEmpRUr7a+kE
HyMSJGWixwonm5E3Mo+CUYy1Hm1F15yJIV13tJX12iwjq2M3JebUeIxGXWQtq+JUNgs6IkVCC52M
ky90HhaJ3OYSU7RlS27tKumYkZESo5gik9ngfd0nSmmA0pzUSZ3v26o3J44ghnRX19IcT0SiJQ7L
2duoorITcdF1Tup6SMJ36Vj39yUpRqZF7+sHsgT0MWMyCKLAN81Jsph5N42DS7XnyrW6d2qeNW+m
YosDMp4HSzBc5LSrPtAqC/KoyLO0XM3tGLxzLZuDOGmFqzesdeI8IDxpYsLS0urFDUsaJfVQXte0
HGaNPPJdxBbR1JErQ/woGqTKKA1web9IT5N1H7SK60Qu+caYztAoa7ou0bkslkH3SaCOsWmaNW7s
EJPOtefNHDTn2dB1W+rr9jLLQ3TaToYHOl/yaoxL0H5WBa+aPXJ+OkVDTvtobmcS1Y0sjoLOk5Vg
RROpqXGxM+HQ6GW288aztl7XHM/rLC2mOzkn8w6lVm0dL9zt1NTmjqm8cZou4RiFoL++qxK/XOF6
ms5tKpxmfhqiAqvxLMdhsSoLbiLWtMWux6Va93CtjSwnFyd4tBvnfBj3zKI4dWDSuHRkNQdm2QV9
Wus66ZIjjH29JVWm1pYKu+Eoq247zJqoDumNoKzSSJBJO9XodjgeCLiBVpWZdTeOxaUaOD00GTzp
2KMwNqFxx23SoTjxZr5pUttEou+nI+ot1ZlchqhFws1azJ2KcMVg/guSpOeY4+WCkiGMZ5tPZ7DW
6aYhuWzirOb2MRyZv+iThsR5z/HVko7LbVB1YlvKcFbrMW/loOnU2Nsys+SO1XlzW9S+f+yzLr+V
mB+KMey3rIBr5ygxY+QKL85nUrX3Lancha0Y3o8q4XXUEqmuiOlRZLPSoCivem60gphS6Cmn+Wqk
8xKn0Draj0vuZ90Ejt0Q0qZnbCiLuBuH6rcpzeVZ2FHxPs8Ct8oqnqTxINxwCQQv2c6NwYemqsuP
0iVq1nWLSKN9wOezXNql1ArlzSMxLb59WgjXdJHLYybHsYnDEZU3S4vkxVxN57I2waCnzFddJDke
4TmDdohLIIr3lKZZsOnZZHmsyjI5pVT2RzPEiMtkMulDlRVTrcUwzXeFsqXXDkLzloqCpDqnCX0s
unrJAXnaZtoVRFz3ymIS9b1ZoqXk6WVXpXYvOgbeP/S20XXYlOfIiIFEjbKd7nA4nXCSehyli1nW
U+NVzJAoNDPJtCIh6vQiYA103dyuU+gBec0S1h0tiLdN3JWdwLHF/bIt55C3Kztn/XmIaTnqugAn
aWDHlIlCT9xlSsp2Y+opq/VgeneV561ZARVoD1GuxDEVZXKZlozdJ50tjixakvfB6K5QU00nedqP
VDdozi9UJ4pqW4+F0YNbSKUTmvaHxdSRWeNgJocYz/REFKHflW2RGY2Fys4KPqlTBYUWgfgQ9DAR
JVsuRuHScUuM91cJMuV1NqT8PcmDcTUMqTzGYYYuqM3HI8OUOCnJUB2Zoq/SKOizZlUUkzqr7Dxv
h3riR0XeBR042WArXaLRBCvvvAjWoWkNj0ah2h24ArkRmasv0jZPj4kfxNGskmo/uVbtg5L2m1Yh
sHmktPuIvZfrqTbkesAmXC3MylXYZuFJ2nXNhzRJx71q8qXQKeU+jIqgaHu9DGO3FbPJA218KVuN
7WPi6q7QT9XGtg88XQ8tDeaYcMcPfTLVJ/lY0HXdPs3oTE2m5cjrtV/m+TDLhuIikCwQUYfCqlmb
qYB8GzaqPVUZhBfdYl5hnY3DuA9omUw6q0hymfm5f6QDr/ozXPRZAeuOFQNkT2l3iWH52vZmvuiq
OYfM3rnuwtayUpGrldO4yiWLCgepzg59C8lrEMWpc1O6lllVH2XclaVmNCcfZTUmTgekH1GUUGqO
FZ9HtSZkQDdCluYWcnZhos40vtRS1cN7ywN+XJZhs4G9fOpGZZ2IsOx6G4V1ntqoIH1wXJpkQYdm
cPaa2pY63XqXHy9tgNhxZmd6VzdITPHEu0PjhGg0d7Y+GtzYHvtakssJOj5HTGXFOnEoiHCYlnqp
l/F8sQ4mREHQ1YH0/o6rtn7MwmG5Q2MnNqVv7aFbwjLOl9BeqqRlJ7KjpNCzcOLOky7rtR8plEM8
ZTw5zLtG7EyWmdMyaYu7WmGxg4KtZZuktX2rW6fKEzX34b1azKQnI94hVjabWRRTTAIGyzllS6y6
hl0HOS0OM1GVk1a0cUxb6eRNLnxvV02pzCbjRXlvUzTeEgidjc5J1xyrDKtV5heEdLGQaUumMjsS
pu4P5zkIV8S3YpMkwdr0NGt1kOcmqs04vJ/J3ObaFExEJZXFfTh31uusp+G2S1B4Suc+I3GL0fCQ
cKdW/ZRHHRRGK9QYqjF1e2uacDuOsPx7X/Bj7MNrNifdZlTDFZZDc9exstsMrPOplkMIESsfONpM
gashNpVpeWVgmdy1E5q0SYZla8ZgqFaYYnNJFjVMR33AVR7VfePTlYVWxDvl/PxbI0Ni9AxR3eux
VBDV8ypx/XZxTZJFKbRJIpSW0kUA86KnpOcOwnZT3ptWjDCJahj0TCB9bpKc4GjJ+uI8ny14qqrn
JK7nIDgXtbkuUSrPU8OSa4NyGUQ1relhz8Y+xnk9JRAM6+Ch4RW69kVOt3k5Q+qt026dooxFpRno
9cgOE5jy9cLg9MrxnasQOqnQyFZj1VE9KVRpabPqsMLIRnKe0nMX+iYOBD6VlcGnAkpl3XZovEja
2pwUS4nXRWCCLPIYcqweE5LxSLajjIekJuu+UvkpnqbuJG2rsVgFLuPVtipSv+sWKBZ1B3Tmlg+8
JHrxdUZjMttAHLdQIN72aSfCmE4svW0h1kEGm/llI0eSx7SHKnGNW1sOOglCFWhOFKzOblGn4zxn
56n0gQCvmGcKQWxajsJuaN85gcVNWIr5RJQyaTSzg7h1ouYXEOww01WLsntwYLSm82ihhA5oBdm0
tFdymdJdU/AOIqqvSayWJjwi8OCPSgyVj7MxlW1cQL15aMcqNbpcrHIRk96hbVN5sqaOumxblQ21
EDVnHMS94wnSaUnaNlpQBSj5NKUR6500KwmtMBJ1Cwv2QcDclU2ThUYeava4qWx1tsiyv6+lmJu4
HWa760MZtSwUPnJ5ACXOzAZ0FjpR3rtiAoaWsTyvzpzNENV925Y85hnsC9QqSJIpxsM0JhGymaPb
qcEMKk1YyttkIOoukT0QnUEmqtKFhKUaVX3r6qOgZEERN3ZGjRYLvnMuYOnGCxQeq3kcpygnqbmp
g7CaL6q6m/s1y2v26DqW1pumrbp5nSAvU41kmPq4TGFxnHnKgHKUZc1yHWZ4gaRXqhFy1XwJPjNq
Tis3RT5boNaA6H/ss2Hb9ZU9nkLK7iAs8UtRQzoweaKO7TD7q2kuXAHV1HI3LqkMtMrM5CD85j7q
MlQuGkLSIkBzAs7/WZT4hlR/qJu5M+DHzxz796//uK4r+PdpzL9+fHrv4F/fdl9eWPjLszYP9dOW
DPfypCdrfr8W3P2zdU+SxDdf/qCR/IkK8vz+w58c/E6JhPIQ1II/l0d+3xj6lazyPOZZGIFdwU/v
MoDYyDETLGTsizAinzqJFHZFYLiFwlBz/i6NPLW84P0I2IknpaTsk2ryRRqRBwK2IMOGC4LRJz3l
y/N9AyJIQq8oI1yC1PONMoIxUbAJgMNdoN0sKflWGSkwyUhRZHaTD0F4JpEc5bpabLW2S56/SyE5
3nOoqA+tKKEWUm1CNJ8YXaGihXUK3nSYN52/UgyuEQ8yV7d1H9J3ZLTydFkQuzE8cbuRIHo4VzT/
DbIKPe27dDq08P9WVNDeAI6pzBy12LOPxbSQXru296eiROSaydy02gSVfZznhuy6UJTXpMRjDC8x
kCObUXzuWlrE/TzY2EN6P0ybMNWiSfLbKuTuqAvC5BY1Wb6DeLE2s0c6DNQQ2apVKzOYUOe5R7GQ
Wap5EZKI5hQf1mWYRDwFCqCtqNNTZajdGGfqmE1FGdO2L1Y0nKor4zuphyn3pz28VxGrJIzDjDd6
NgKdgCrW7GiWBUdTidiaV9lwysjA1oMsiqsBcsKu9umyyqWwpy1h7jAtHV5J1w6Xpc384eAV0qxE
vS56fpr0XXkq2mnYtFOv7nHHaLQEdjhKJWGrgLTFWVnSbsuLBUW+ayDu9H7Zq4qVmpq8Wddl3cck
62btIdyCHOP5UccQuUmK5tFa3/AY3pFpTTRVxXiP/JTe+iEd381Z4q5V0icPeGGL1CxcmkEDNaxs
NCMizaFAfeXWhmbovlLAiDSrctPocJHT+xwEFbYuEmbObTgkJyaspmMVZNOqa8ZwjtmyhCaue6Xi
uStnFsEaCcIoYGVb66Zf7Ek49NUjnicOARwTpFGN+bZztT2hFQtWycTbq3IGXFhbocgZ+ThPub1Y
Mg9RfRJ0V5RpGleB9XdTLtKVC1V/J4fc3NYoSGPXBpdE5M1xPozkMQCRRYNiCIpD3rd9rfN0ni4I
yT9mWfiec5nsmm7pAHSZHJOS8rgfLQeJKa8xjhJP+0JL2fDdMPT5ZVaHODaLm4+mdpFnVQPSXVDc
TJnFmR5lOpwMLbH7zgHDnAkbt6kJs5NubopDnpcrkk7Jtg6cSkGOoeJiVGF9NvpxXs9CTEdtmvH7
jEJZsQIdKXgnDTe3aVMWh7YYx/eVEmg/JgOQlqyice3C8HikrYuNGuNC8Asz4faSDlMVqb4c9jlt
21s+0WzT1T29b4YmPVz6gUL2pYnEujaG7lgFFCqGU5vT1HElgKmw9Jhm9RAtsmvO+GTcuQmb5i5R
HCqirEL9lrQE9DVUNcU6B9kxGYDpRgkoHpdpUOE0KiA6nMFO2WnrgT+DvahyRA8Ej7eiMvKor+s5
lktQ7xLpWy18Ts7MErpdY3u88lCUHrlBdliHMgc1SjTAG4osNcMqKT1+SIoOP4Ri9g+94O2OYDl1
8Vi1C444GcrVYG3Txta5bgIii8Yb02W23TxtPygjy/tCxmrGKgY+J1og5Dk/bqlqs7i3A98RK/tV
XVK07pMW4mAtPeJxw2wYRjYHIu2pHMx6kUF46kPcLrqDUHwvGVmMTiYx2xgKsWrR85IGSTyUI/e6
MyIE71zG7MSbqX5HWZZW0QxCwcUUDPajqxZQURObkves4xPXtnHZ/QSSGdMQEIMZCt9cDoUuSS/v
Z8v8qLOAhjcYEX5atHh8B4rPYo+MmqjQY1DPh8GIuN34KqQ46pUJfkvridQgnjbyXQ+FbrhSZdid
o6YPd7Sen4L2mMwQGCdbGtBc7bTuyTD3G9hdMyFtiQruRTZBLVzUUzDpGbtp2gkhK7Q1hjRdRFHQ
no5l3marafJ0WqUEz0vkgjHvNrMNi0KPhNdXIOgAfRrDpQ40kCD3G4LKONd9L0R2bAZO/FWToeBY
dksFRXrju5Xss3TWeVvNVygtmjxipOjvTZcKHlUgm+d67EdmVoWbs6joA+E1ggIW1OsS5yA5UD5o
Uhb4aM5LAaKLB7XHUTM9doGwdz28uLmpQzeXEWF8THUxteWlKWRy14/K7UrFHkF87/bcqEs2TajW
C3BaqaeyFuseVeoIiOz0fg4HoO6sH8R71iMXRmlVzIdIpDLRRpZik+JBXiZFuITnaZEEFgrhCrdQ
uHbjWuUKHgDqRr8pSuVBSZCzGKMSgu8N0N3p2CVzeouYsaB9l8zFDfSsRz2KbnzAIWQVqkCpj4TJ
0CrLRr4LigHEdc+w67QH0fEwCErw+w4c4V3DS3E9e1Ecg8pBAl1hCwuwzlg9b5YkGTYJTvFN7/ps
V1Qcp3ERoNysrLD5Oy4HsFmWYXUkmGM2XhaTGO0y5Y6gum3vQpFX7NDIfG6iBFQPHlFFSweijKMn
hQXgQHzBoCogBwbyIS0/tsFQZnpq8+XUBgN4jE9weZfbsj+GGIr3CPv5bgT5+rC0TzX4J+29Dixl
0QiXTjUs7v5ewfgLN9BE6axQ4wa2VAb3bQkZiswhuqmsh6Q3THyTGKtu02UKblCjygtGp9TF48SH
OPO02tHSJt2TnD0+QND1Z3nC8KBVnvnbYWCzjxdD6/dBUTeHimAgAy1t6BU3II5oiIrBb7b1wDdD
gToEvNUGLCJJCKWC6n25N1mzNJtgGPJuBXqvguaKqbt2k5MKvQPhtb+qLbIPMmNhdYfHBHhQN4/y
ErTiDFSlcYaZHPIFxJWiLs5B01gymC5BgNClfDxOfEWf+kfZxegzM2oXjgmIyAaY+FL+BliBOLFM
YXM7Og9ZYPCQ3xleLosuCxpd0LrqdNpicJCisTXoaU/6LWkDdNvkBbQllp7JkyFbRAV6gZTp1ptO
9ScyJd28KnoBbCnJuD9DwFpheUriTESKLHmXiKk8rNQ0ZNqUMKtpkDa3vZvEhR+NisvGAO55Z905
Lqtlt0wIIioKmbuEVkRzOYaJgmdGiKwFCMHg8ampoFcwi5NcIdpGDDIcrAw+y22Q93iNa9w3ER0K
s8oX5KGixRkIz3mXnwnME6zT0JL9gmV9C/2cugLt1aFT0U0wI6os2hOEJpihhjVmi6c03BempB8I
dCyMTlXubxWeRpjfbM5iyWT6IYR6divKXt0aZOpNBhocBD9PTouF5rty5sBlA14um3zM+RYybVNs
KoEro6sczXJT506dJGoKjyfmqYoWIn0eG5O592NZgBINb57Tx7JR1UPS5/SIJ0H62+IJdBNTt6gT
MtHTLKTocF5KSPP/nzT++Rvw/yKAFHYzwN6SPyeNX/ZP/WHI52Z6CDuIgABCZxhBZzV8app/bqaH
8NIDNLsQxhJ/+v1LMz08gJ13Ejrs0ITnnEjYDPkvxgg7JJ+2Gkso5YFNhv9JMx1/yxgFFO/AWTmB
ty8FUEbGYXfT1730BEp8O1pCtmwAXrN0YxGltdmxhDRHchqlzlrQMhj0AFZjk043ZizSI4ut0i3y
WYyVo7qCLtuHPHMYenSNvLRVPx3WQeN3lZyy50X4/AL+KxwXNh58xXD/aC9MzNf28mAW3oQz3ipT
jtuZ4Uo3QEe1sEmMGpB6CHQkdqpCyeYrSF+5MWX/bqqA+n9960awqukaOm9N6oxeJp+fFkUbrpd2
qld5H9TxospA97gDIYrws2noJi1aVcWwzSKN8oZ323mxXNfBWOlatVLLLjsjivSHpIHZE3Q6K2mS
7hLfz5GRda2LzqKtW8xlM+SrrjQ3RY54BZpQ0HS6KcPhXWFgJ0QMnKw9r6HdsIHGXX81UJSeFE6G
uignsyobUh1VCtU72B1hdp1dxvusH32Mg6Y+MbiEHm61tOuu8StkP8xDhiDLppvAQ1vGqmyI0xGj
GzbW06Ec7LgpaRlCqZuadS77D3kHSjPIwaR/BxEcbWArAIi4tZXAtaBn1mW83tQkv+EiOevn8aIF
keHQjfFYBu+Ys+rYl3kFdZm6gwZZsOGqOe5mhuI5E+QkX9JdVUGEbFJJ43DOOw3bIzZ0bEo9hHLv
q2GJh5FbTVR+RIck0FCznk0o42vXFn7Vo4RGQUb9UTNM0xpoL4mT0pzWIFiupw5tu7S+Ltl0lCyg
Z6ddEw8N0iRIozpvjwROOFSPqF3nBZviJn3ixQsZIFSHbEXGptUWJDygEqhewYNBeoHuzSHvBHo/
pl26EikkYc2hetnCG7wXY6/oEXgNiCD9cTKrFtg3GdZNNl1PA2xfmKrJx1MFOyYa0UMD8/+y92VL
cttMs0/EL0gsBHnLbjZ7ZrSMpLG2G4YlSyQILuACbk9/smX/9gw8SxjX51JLoEEAVShUZWUu+uyX
3l3QrkuKYDfGWwN7UnZd+TY2BU1nSlEyKVnKVRXgJRzmV1Eb+tkky/wK+YroEJGuTPsu1IdKIlaO
jZbHeaX7nbf2170qUq+b58OMrPpOB3pED36dygmneeXUOy3a6xITIcdJldlulqL0D8jXysxHTZqJ
Ftl8JCpRqcz6PkLyMrrz/fg4hgYRQ4215AvjCdLy55BOy0H1VBxagRwt6slJUBt9RIk8MXPMzxy7
mTQsz0L+sW1HdRjoFiVIviA/U5vq6CGRfsjr6ri2/ZD0Iqqyvl7eB63v33gFg6kt63Jc68UknZ7E
zdZp9QHJH++4CZGtC/ugOr4eVbR6h2YrUQAy1ZswWkmylYIcJ2CZDlPlr8fNI5m3DBknnpeysHhv
yBolvIlvCq6u+iZ6LyMAdPptvZtWecO1PExT+WZGxHTu+H5cxJyu48e97t+KPhgPwjfvy1JHvyGj
I08gUUlb3yCUIPkhLIbXgyLHrWnvRm9IyRqf+rL57gdtOu1SHRGuA+BAxvIwUvYm3sIyC1DdllX/
Ti4xYCHB21UU11XektdN2HskybdNnIo8bJEjp934DYlHjnVv/Q/ruJ1GUpP33ugXJ0AW8KRD3ej7
jKxE4rcDwjnED/HvwCjgz/isq3UfObYqZhvqxIYmea/rE57dxaEuTX1Ye9qeBy3bK6LwgtBmLI5D
o/i7KCd5Us9qf135vTnXXlFeU/jFo2KIwfFUPMD7LTebv5i7IY7gLCbmJbTw/Gwpg/Fc1wJwECQd
/Vd42vtXcW+G933emNvFUH2WHREAJVX4j1VXHuador5TD/6rsM/f6m27HgjdUh6qO0A/pmuFJA6O
IPtotr1EkkqoA0BpeAaRdkSaTQ9vSB+Zgx/l5XFiwGSQYamSSu17Eo+jvCrEWieVN/iZV0hUPnzU
mOJu5J+b1rsW+Q5/V7FDs0fVuV2i6khEuJ+HReyJF3Q/RdGefTDpZACykYM3K3UeY/mFegNLgVl4
J5CKPAQlao7ruAJ9NZdzunhVcNXoqn2zD/z9C/fYJQf8D3ru1w0aIbpllAeE+rG43LD30HNR1y5V
O+7BGRYs9AGtst6BGsCpolqIozcI74hUoPow7Xo6qxYP+vxiXeUc+zd+lfc38TLhaTR2n0NZDe/U
UsZHVQ7wfEXQtm+42POzCnx5rOa6OMt8alFlXcd02Dc4hta/Hno/Ogtd/GxD1Du8CZw9zdC8wzy8
tMDr6PnvRXD17OdebvV7n1uxuiad4sHZ42P+Hhkheti2aDw2kbcfnv+ph7jEv1ZW+AzMCEBIRqGF
SwwWL28mtQZnacTPSdR9snH2lUZLexy4/vz8j9FLZPavfbz3awhR73+YJ/NmXruKnLmcb3fD6Seg
3sxVtRR/BHLoD32opltTor4NOMt+nrwV1UulOR6lKG/GlTlX2ElAyaasRhb6VI1mujY5DL5YTYNH
B7ZQ8cXHg7jiqHt27a1flW2iFbJq9RpgNOAVkUPxXq2Xi7q/XNkMd/fz3/nY/kWAFAeCBigqCv/h
ZwYeKwNPjcG5i7t3nWzCc1PtiZElf+GHgstI9oLe/yUrFFbTiuojKeh5LgweZ3mM9Pg4AxtDukOr
wm8haaNkBRY9iS+RAiq93fH5b71smTUDRPxByAXQrdjai+neO6uqQbLSwz1yDnuOJGqY+0BJEoXQ
LfRu5eyRGrXRWr1wbB/78Ac/a8XUZOrg3LqFnj3G4QYG/odQAW7mAdkzOfjedbutb3JvHG7rS5Qj
lkm98OGPTgGbHKMXL4ojFltOqfaDddSo4J+prAdA6chR8vE1el5zpOABkqx1+BbYYsSbAMDB6/en
51f+EdON7/++5SUuOb4uaAt2nmrzlY5yfTO1Ob1u+hBG7BVo6fv7eXj7547ehzBfXgr2PiPXzLHH
ATBc3PraEmCrYeoi/8zpWL0KFrUkcsyn9PlfecRysJ7//Ir1TSP16Vzzjp2baQ2SBR+YjC1LpybU
L2zfY790+RSfRCAcQ6Xz4bkNdGzafQ/9854jHbJEwac6jK9gty980aPH5P4PWT4P7w8z5fXAYJ1a
/JALEnNEsCw2EdKrm6EfgNwIkZu5hMf9JVAmetKvn1/WR57MDAVgcgGgA9OOt/vDr83LdemFzOnZ
iEqf92WY7zRhQF/KlZ41XX/rdKyOBRB5iZw3hG9F2QNzUvuJaICWEFKluvNwOyC6aG9U0XwKB1rf
BpJ8rIawe+HBTP992Bh6X3mMtM9lxtw6Bl4wq7zZB0ytMDftxrskKH2ZdXvtH0Jvf73G4Zpq45/N
WK5JsaDOh0coIFCrQvjOW5RTGlwdw9yi5tvmKepiR2Tk8dDxgi3BI+Kn1ktx5fcNQjjKbgBmQom3
EXiebVF40N4Ff793iK103idz/YNIP0i2pW8OfjizV+M4/hni/H90w5/0Dt/vUxv+XyPVrzaOAJ77
bz/0r9aPB801f///P3NUsfgfEk0kRloJV23ML9HGnzmqEKmoGH8FR4J/RSoF//JXloqK/wEIAdxh
6KMlA/0gOHp/ZanC/4nQR+tVJGB/QKyCx+4/ABseHmEPCXRkT9EybF1MMZEAONerSCeOOCbZAfH8
VJJw/ZPV8cmc0lPDW9ctUGpqW1agVMuhH4b3S7j7xV2x7t3Pe8v8iLt/eLn8M33LUcTNriKj8jDF
83jc3+kAKZikRLUxSNAS0RCUWvspPz3/Y099jBUnjdgjhH5tiKcnumeSyKcFovQtjL4+P/7DGOXv
j4ksNyLi3tcVHqCpCTR7HQQLa9A/U/nhqy1CpTDzxB4OSbP1+k9r/q+7c2lBuh8M6cjXs7j84FzH
Yr3uSpObA0M9Sr5wq1xm/s9t/M8XWZdJhM4XfzKUpwsyZct1iKI4UOZqJOUrrsqKvA6MMurQj327
icSvWdCfAEGbh/PzK/rE8Qit329iZK0qU4isqcc+fy+apjcfab/H/vXklTHg+EVHw6vnf+yJ42Hf
AjUaB4C4qEQ2eHrJgJ8HiKSgUfHH88NbN/Q/i3n5yHuhqxbNqPi48dQUxdwj6RRlCOh/akX7C+q6
QAtDYjbhveqWIlCpIV0Xof5XRKT5T8HVPzO4BCn3ZlAXW4NwZ8F2RgT1xgFPb77IF/bqieWLLn9/
b/AOXgfYlomn2zaKz363dQA9mOrt86v31OiWn6sjZOZGOvBUUSl/+Hhbv2o9IPcPbsNbfg7pZq77
kvO0nsT8MViAUV/zXbh50cjyckO9VFqTnqd4Rux76gPOMBzROdUJx+lbno2sRRBtdQXP1jFTHS5I
GWAieriFo9P62M+uYGrqPNorkxVjzW5k3YjXeq3d9vYXZO/eySHV5rXdqL2s7TYR3o4SzDQfm2ny
fjpN3k7njKj7+6hbR9neBU26FcwbAJxX4/DC6j+M8f82K2F5qbhTrDZky4FzigDGWIZAz2m9bIE8
9rJksePPWP6Dsi6PkGsW2TQZMp2B0mv9dG+DGrGpnJbVzY4vpbj7dtx3c5/TtYnQCqb2OzVs5dtW
hPHd83vx1FpZXmJRaxQAcxNnBKiztB4HQV8VbOv6T4pHan1hqZ7wFpfa4P1vKKNCq0joKBtqBpBP
s/tv4yIY6uT5j3hqeNtb5BIYQLWHmRE9QHN+tbIv4d7p1G14y12YWXQg4wnDDJ1t+91UF03KjIf+
DLfhLWdhkE3d6q2KMjZeyv7o8lq9ZPQ3ubv9QGjFQSr2eI8ezCiLgwbtLzrg7ZIOlUC7jNMXhFbc
I8hGxwAwxyweS/lRRON4i966/q9q/n8Nq+y3utgG4JF9LjJN2STP007XC1amWXw3EwstE1vl1odo
/RGZGgvNrsZLdRjQSza8dBdfFuKRuA3d5A/O/1ZUhd8s2OI+3/RwrAoqxG3j7WhOK6a8UelaoEvj
cw3c21fTFkv7Qgj1VIwTWoZXr0Uu0BYFV1hHtb5GG2Yu8CpRgOyn0bRUbEraqUJHqixD3ZwAfi7E
MWQL7T7M/hQaxwW2DHTLQ09EysuzRnjmSOUiskjU9IXz/SuN8djyWgbKZxS1elTRM+rvQ5fuQT5P
Kc/3vT5rINi3t8XYdD+1x5YGfeBRy9+slJL2NRFRVH2OUPnmL0zlCU8UWrYctRXX3SJZpkU+0kO4
xz/0iuSLmx+1s3CoR4UASRUsK/QaARe/6Ddof2vc/NwFQXLfS/e0aCvPE3HGazyTDoCTAxFq5LCN
LxyDJ8zgwrdw/wdG2W+crEOUTRvamq4iNgz+NzTHwCRKUgKg2EqjUdJDF3vxXTf7SBzXzTJwurQ1
dhn9f2GEklyiUZ5sks0wz9HFcsvAgUlHZ2g4iNT0PEjDbS6Oe9h5Ryf/yi0rDvPYb6t+3bPRFFO2
t6JKwkFXLziJJ84st4wTDKclCi09EF5ENgcyBdUx3zrieKgs28QzBPhz2e0ZwaM08cvgE3LWL0V6
T03dMrcg1C1b62LPCrFNr83W+rg/+zKo3M7NL3zNvUi4rMyk6QDaDpTJ4isyr+qYA/+UOW0ru5jJ
vdGpnrmeFEafcnKBhArAe5tAOs7dsmbABPdoFthWgPkAL6ZmRkVZMDdHxyxTrnzUX9AZvGd9IOvT
GLfFYeZsPz2/Mhe7fMShXzj2769Mm/Ny3wNvyRaP/8A7UM0nNgHZmU2L+Kux7L9GFZe2qPu/QWfA
giqVLxmF4b6Pp65K0aWn3N5QzDLZqUWssuxoR+2AsbuKYm6OaEF1dDfMMipcdrlSAZ2yvqvy4DBw
4GhFuarSzeEwy67A0zAqD72hqW7leq2mYnpl8rx2O/fUikeRH/XmwFTTaTAF6AcoINL1W47GqpeQ
d0+4BeANH2ytCuTcFzNZEVaZ/YAC8pct3toXzuZTg1t2xStPsSjK57SvyyChoyFJHwPk+/zJf2p0
y66orhjJq2jGyntfBjT3APCy5m7bSi2zUnofPG8M/5o6Iz166ebQdeqXT7rvzniUGzSYzmm8IGkM
LhCCRl/nhbEMSvmzztGaBpxSFZcHEymThCGpHJfdugNLxqPOJz5GZ+RHL1l9KmThmA36BYu4tzAK
6luRLDB4vJsmq0U84PUSrm7XN7VsFT0rIkfr2ZzyKV+SNZhJEuh8crtFiGWrTalJ21HfpO28t8lS
yh+m2gO3VSeWnY77MOmuXEzaqBKtI4x/8eaROA5u2amfc6DxSm9KBeiqwBYlf0eH2+g4uGWmYH1A
e580Jq1AfZKElQTMYQDEy8kJEMtOBa0A2/JiTD02wesR5ZHbXBQ1mEj/LqU9UuN5wsUQy05Xw0jL
MHK2B2ghSvY2CvnRm7xodDwzlqmSfo0bo4s5Q6MQCHA8qnmmFzJ9d5s/eehnApmToVsb5D7zsb6O
K8CQR1Vtqdvo1tVqhlzTYuMmm2L6NajIu5HRd25D25Y6bhVY1Lwpk6UHAB/5shGUnJ3G/oUAuOdj
YonyddCKCW0aJdiuSn7Xqbxz29DAstNWAegZR8ZkKIzLAwjiXgnS+44zt+wU5dtFj2vkpW29/iG3
4BPhzQs4qSdO+i9WvnuLEsml8HBfbxmGBdx7Byg1TLaRFm6uN7DsFFRGIN5hw5SBGtf/zCb4AWCp
98At0ggsQwVuivh13pkMXA/7sVvFt1Lq3HHZLSPNwZmEltDBZHwbtkPTaExdvVR5fWrhLRON25BJ
7TVTBiLG+HU0FsHr2sv1J7ezbpkomcg0QDkSx7HMy4Q2y2cRSccttWx0Z11c5aUy2cBnsOBE65e6
j26d5n1hvbwfILGFrYsEJj3zqvGOme01Z+MLSJ8nFty3LLRb8ryYaIFeiPzCPVihx333HZ/wF8L5
+/MOAq3R+Ey8FAKAb5tNfIkGNJ26rYl1kXol4vShw5qAs+5dV3SnvCndPLlvWSfTy0ZX5KXTbgdT
xELAg+l2g/qWYeqNT2GnUX0Lm+JV1K1ZO+RupUnfMktZo/vcGExaN7/tszlU4qPbQlsmWcdgstqB
eU9Zqb4Na/wu2kM3P+Vb9mj6Wa3bEk7ZNlbB3b5NJKsMHY9uE7cskrb52lYynrLRQ/mdtOoc5/Fn
l7GhdPHwZKtajhzSS17KJaJbzw9/ZzF1u9j+BRDFwQYpkI8ruZThmvCRecc4FrOT4bDYMsoIZAMT
47OX9uGHoTtGAEe4rYllkSWgf6wvtykzEQAQCx11EvThndvglk0uAI9sW5uPaVDq81KjHt7TanI6
KeyC7brvpwZjfOXVGDyq+S01+rtk2+C4KpZdQgZy8/soRk9AQ285xl7N7Dq2ZZrBIgWla4DMLrof
XpmoqK57toaOq2JZZzmCkBPxLA4KBynT7le/1WAscNtOyzbXGGxpKoblr3SbwK7B8rA7EkRA0sm1
MBvCpRd0VwECNGUF0797y/wJ9YHfnOZug7XQheYPIcW6gPyYH0GnIxPoQQunOIJFlnkOJdi90DaO
iYOz1nT+9Tr3jhZ6oYe6f86rBjh8UdIxixR9DRq6MI2gweC44paFgiEO2EgzT5mvwTHg1YdqKJ2C
FDBRPZz3wL12K8A2lhECIjbwPA8H8BD8dNtOy0A3JP3HqJlGFOnDL8W4XkvBP7gNbdnnOkxgvyAe
6EAC8KXVnehPbVO5oQuYDUbq+IKWNkBgMlR59mO7d28EBTmw29QtAzWajKoM0BnYAUJSJ6MZvBsP
1DfvnYa3kUKLR+EVwa6XoX/1jxER3DpG39yGtiLaCRdPqUNQnCi0M65aX/lN43YObXwQiLtVWNVs
yPYZrC/zUpCjV7ff3eZtGacEEyQ6ttSYxaU+KLa9AQfYC2HnxQT/XRVhNhJo8ZAPnrUYsrKZuUkG
EVav+1CvyVIRdF+7zd8yUq7atUXX6ZDVkn6tS/bJ0+rObWjLRMFAM9ahAIEo2GPH8zyCLCmYmVs1
jQnLSgtScgkmV0ycBZ+aGTw1zNMf3WZu36FrjxYyvxzRYCvZku7UbGBvjerypa6iy+o+trWWnYJZ
qYhMBDZV0Lu8kw25k73bWxxKBA+9bi15jwczhkbr9rvJl29zGjoVucATYQ0dbXkDqswho3mDBuSI
TO8CdGM4oWOZDTYmYvb5LHESc38H/xfIZihzBF0xG1PUrLk3rWM5ZO2ldd6fxalfCrfsMLPxRNPA
jGExlhzu8WbeyE3NVzcbspFE8VKgsbwvhkzkoDgW+3YTD+CTdjrmNloovnQkr0QNWdDNtzToXw3+
5DhvyzoH0OTkF1r2bAyjTzIY3oGrxu0RF1rGma8M7LcabF0hVgYMkcWCRvcmcvOHNqJnolXvVej9
Rt0GPVEDUe+MF7uFoDbC3ffxzmq532eFpA24gZCoAPeDF7otjI0WqqoYyC5wH2Y03ppDBKay9+Dy
39121EYLzRW4MYBX67M9HsghGNkb3KRuBW6UyB96FuO1EZgPOhyXLma+gq/d1FgmUTyrFy7TJzwu
t+JcQFz9uAAvQ1YU5QKGByTPQKPNerc6ArMRQZsyJhqaXGeRN6r+MC+6+WlisTg+Gm1MUNBAo2SJ
PZ0N5YbW8CKsEqwQPzl5AhsTJMS6Rv7s68zUIUHTG7DZFK9fNz9jM/hMNRo7RtrqbAQD1ZQEO1G/
q21tC8fxrdt0lQP45VasTVdWHUj6m9/WOnC782xIEDrzl8YTBuveRvq8jf54WuquPDutuw0Jmimo
LkHKrLMq56Cs7/LizESkldvCMOtVSuEnOQG7dBa3eT+eBJhyWcLzDi3DbvO37BbFONW1YO3Ee2Nc
roYh+q3sa7fcPLNRQUI1BDjdQWeCTR/AaPRuUdMHt3lfvMS9SlGRb2Dkq4s+E238te0W6C1AT8px
Uay4F/yPIvJACZnRoYq+glZrPRvVzI5Hhjyc+uR767ZT8BXBUuMkBPQl8aC5lLotjHW5DiCQnDRa
sjMOVk1wAulr1b7UZ/KLEOGRqNeGGfVyBQIOZD8Z5CeKHIy9bQVnI9DGCxLKuFDnRm/LB/D61lcU
pA1hNpVlz+/Q4ib6WxbzcfgQC9ArgC8f+j2ValkIikeJZHyx9hF4JndW9cNvC6hfQZay9a36vQMX
cn8IEViSY8CRa0+FNqs51gGyZIcQVer1yvQemHoImMDA7t9Vy3YAN4jgnz2Ab7dTQKtRHKlYMeZS
y2k/FX1cjui2I7s5NYSs+3GcG9p+XQVj+e3EQq/6Nga877NoJ/GcDSu+96innaeVP3NQtAoSqEO4
icKci6Ar4ldhBMbJg9/v5AN42hbw0IbDlZbjsGd+F0fbaWnqmR1nML/zdBYLOIh5Xc7sUNS66RDP
xvF2iKDyBH6iTg7BzdLmVXxVU1BcZztWezlwquarffeaN6rG2zoDSLMC/RXkkPYP4B/thFsUYqNf
+lZOgKDHXRYj2QZRgepVuRdujSXMBr/4+DTOIt1loE7Km2PnL1UGeTLpGP3Z8JeglQEkvSqdhUXD
IdYztmZPhMdVf3SyLxsL16zMhMrQDhRSZYecGPr/Cxq7OR4bB0dZDr2mHmokYCX/kTP1IRfScVet
m2RGnQqsupg3N3kGPYfrnAduqVNbK4/PwO1AoUZnoDJYoUUBrtG4Dl4iGXgi7rMxcIMP0SqFkmZW
kKpKVtX/DKvhzm0zrVukQvPvDAaoLjOb0W/QAibPHZ0aN0dPrWukDKVvWhKOWTEo9oohukdvgZm+
uM3dukagYjXPs567TEWF+ThE/Y5SRxtNbkfRhnpNDXiaPbChZyhU/Vw0u+be6NYVwS4q3fcvb23A
Z9FvAkSCPmjlkmkE+xXYeyvy02lpiBXUzLzf6WyIzuo+3qNEdD1FjT0iYAxz+wHrLbLotg78tUCA
4EMyxYilSqWUjgGCjfcC6U8ORkJc4ajRDCDTCy4MF4ufuc3dOpWLj/ZiLtsOzaJ1fR1CkWoCg+QQ
ukHwGbHO5Vi1IJ3uOjia1ojrsqX+V7xpN7dUMLHCG7GCgb0ZEa8ilbVe5Sw3mfAn4ebcifUOISAB
jOXF/1YSimYQryqgpNQ0bqfGhnwFQ7CaFe/kzNta+qNEP/CPvTGNG/KT2aAvTiDLVlZKgwVOzN6V
guzdwQdZzn8ksfq/Nl0WWGaLls08D+uozSB5RIc7reTcgXq7JeBxGjvvDk1bbzwvBn0iojgVHwoo
BISn0uO8c9t9Gx+GXleoRlSIP5cNom8Hr6lAQNGULSgDnYzDBoiFPt3xZrl4pnwK8ptGQtYrg0Tm
5B/cfsC6cXbfDOgaJW1GIaoFacalWhh4ANnsGEJc6Fru+9Zw3JsBXLttthkC2PJuPgG9/91t8pZp
11OzTTHUNTIN/uzDWtCfO1RSHa3DsuwCygrjqESTzdA9gUTrNSGjWwrgV7Plvcdi43l+sYBBBEKm
8whRQGjzotfjvdOi2CCxqayh+LvMbQatlSiFRFuRNFw6XpU2TmwRsmtb7Ggmh9X71lQL/T5A6cDt
sWgDxcaKtR1rgyZDNPFGzPtN3Rdf3ZbFuoOLFXXGcOig5rqS8jqohygpZLe4XWI2VGxRIdRpFW0y
qqIOwp9R1F+XwrSlm5nagDEWrx10Zf0mE7ytDn0cnRUDE5Xb0lgmOui2KPJYtlnMyuXVODTsAAr2
+d3zo19ikEfe6L5lpPGitnkJcL/XO4PgyuSPRZyC/K7r0hDvltYtxrIxZNEW5lFIIWPmGzppcOhO
1cW0/PglwsKLR3zsO6y7uPEkNI1iibPJyQcz+e+LIHc69lCRf+gjQdAwRT4omdGVy/lRDkjl7wZS
Ec9vwOMTBz/Vw9FbHEYPRI9lChHN/P0MUeYPbcndupmoDSOrJZRlfTLWFx8cvdMN5eBh5pFTAERj
y2o1sgt+3rQ1iuHISnR99A6CdtJxYayo2UCRezObrIEQAIXTAf2B/Ze9hgSp4/jW3QoSlzyHjEud
7YP4htwRuOHLT257apkshARRrQaHC/pKuxxKHKOZf0AWyY1RgoLJ7MGlLZGmaMv8suw6ypFwHKOr
JuTG8bhbNyto0c26D5h8DmnlFJS9UNmC9oyTqwSxw8O5x+EuNj4i/xYsU7AdWwk8wgHS7dXslF5A
1eLhD0TzkmtEtnUWlOF2jArfv+3Qz/feaWdtVNkWSuRwlt47FkGxdtcVxBTeEKK5eWH2v/IU//Zj
EMp+OP2QUbKGocHRCQ1v3vZB0JqzVHM/nPAQM+QEzrtwPPa8huywt+FV8EoLaBB9IQFlJxOS/Uow
b+NghM0NGAo2TylILPOVHJq+3+RhL8p8/9blmzSnVuPOPRherdCnZ+xm1iCn3mQ5n2huFgwBHoky
8RvJ9juwYEM7Wl24Hu5aqG+NRzzY2I5/HZZD6QP5+QZc895+xP8e5WtKoF7/3W3RLTcDXCMUzNAz
nBZ5UL2ZYwVZEUmgq+I2vOVooJYGSlJ/VhlZ/R8h6d/FQXHrNrTlY/DW3BovXFRGIW4LoSx2RUDT
/cK8L5//2FGxvIwxXlPs46qyXoPv4moY93qBihhQD8cFL4TiCvKPdfnF7UssnxP0kFpjM1eZp70w
ZWqpT7uui9/cRrd8TrnlBm9EqrK5YyV49fdP0F97aZ0u+/jYOlkuJ/ALadRgVAYZHPkBqGr2NiqL
9fe1CrwXcndP/IQNlPPzGFJDulfpuFIVgp+6h8hhMg9Itl/JBR1tLwByn9hym1oL8IQCQl51kRZy
Uupk+IVGt/IgjwCyd3IAotstqwS+mod+qCiRO8mHGovWgo0dKtOf4IgcLzBhGbQHThAkAlqVQbXl
60SX00SDFxz0Uztx+ft7jzdBL0pm6ME9qqIX01Vcj/zURTHq/mEx174TugC6Nw9/hWPsUErw0ucX
8j30uhefIZ7i1tpKbTqtERocUm5DlQnBpxMw11A2KQO3xwq1gXSzRCoS0gdlJgHhPel5ayB1Kp3e
cVRYhuyHOoBUQp1DH1leQ+YkYV3ouOaWGW/Ur8duwtD7ztI87k+NJE7vQ2pj6DaQickxVjnkqMmN
4N5NH7pl8aiNoQOs8EJYK0HOXi39dTWOU+Zx+sHJbdoQupyLct6oh8MeFGOq9cCSLa7ZyW10y0r9
WA059z2ZCTnqG6BeP/XF5kYOS20MXRGKwpsJZHOgul6fTAxNBh9E8nduU7fs09tW1A2bQWayqvqj
LqNXnhjG1G1w695dLwoiI+3i49QwuZ4IWX7Tg1JuSUUaWjdt2cVTX7M2PrZzj9ptl1VD53aJ21C6
rVzXoikQSNUT5GJa0/qHvX5JzuOyto9cszaSbgY6f0eHH4xonKFFGQ8HHYJR2GnNbSjdDh6dcZ60
RNdSsx3aQndQSR3a2A2QBn3thw49hlgSE4rHaLTqdgLhkXy46VaI6x3c5m9dpwZiYK2AouuxWXZU
Jd8BBfDCyvxqF35k3W0sHYOSPPijCsjwbB6db3zZcDQYFeDDvAOZUZdJHu80Ef3c8DREdm059JPi
M1gmdbidehP7fbrroCC/N4JDRiqPqBROGXhqk/BAMhSiwhDJTiX0cE88n8DD6ym3uhqE5x5uGl0I
3Ws1jSldmhIoi+kOLZXrC+v6xHG2KVjN0oMmR2xjuolgT5SvhgM0td38k03wwyFJ6dF+HtO9AUXD
Mm0//aF06x+C7vrDZfF23fR5TU1aADF/jJeyPPgE7VtOJ9lGNOyAPudyhjMVmnwbG/qhKSGY7Ta2
ZYVlgzRSp5lJ5S+RUk3yNM8BnXl+9CdCQ2rZYB2onqiORqcwr/l8W5pGNlC5hijYiQ0aJ//5n3ni
4NjI09XrA3DNTJcUwTAVVxIiCCYtRzW2R7cfuPzwvRC3lXKCaEkpjutQhriUt8q0h5KHAf3u9gOW
XQ2TMvuca5OaDtrSTcSWo46ZU3WF2tBTPFM4hGkbkwYXOrqF92AngHir28yt8FOLmUG1BIPPBhzf
9cj6pKuJG66VcsuwWGnAAGFak5IqgIirgoozsnDfnKZuA087BakMn0JyZSZlk0Seh6bFlflusZwN
PC2Ar/aZR6e0A5os6dRQvKkFnT66zd2yLEgCahqE/ZR6MSp9TO1FKjfuuDBWGCqHJegAPphScJuS
27ZZ1bfQ34Wbtdqg052XSz8ZeOK2DesDGM7BgsRyN6YfamOdcsg+s6CCQ+Mk8o4zgYZSuxo3rBPk
Lh46Al1Cqn4KMXpRtPIIhWvAP7rtD6c9/SXics/LqApLAzzjkOpVQ/qz6avj2ORuTsDGOsWa+VPD
+ZDOysynpoxIAhLg3c0LUPJwXbaGhiF0Y4d0Kvf6FPw/zr6sx1Jcy/oPNWomG7vVug/AmWLOiIzI
4QVVThhjwNgGY359r1Mtfeob361bUqrqpVIVJ0+Ah73XXoPtX/dEkt9bMO/5jrsY8n0C1nPQTBTV
oJBcDUrq79H+oVH+568+FqFwBWv0IRoiU8ldj2WmEa79W+/0Pd2xyXNlEkk10jRnUe1kUBWD+/vv
3UvvOWBLEgA5m5YdpRz3j3ustzcZj39nx3693f5FmfueBdZk3icLyMoHYhLoUa6Hr0aQ5O9VHu85
YHmSAK4OnB/zCND5Gn2f1Pjx9x76u13aI+6yQeZEgTTFrEEE0Q7+nROb/fx7H399Xv9nnyYKmZp7
bPiR6GEExVRuVNzRRI3s9/Zq+q4a0JYtqGg0P3KblJKnNyr+zVvpPfkLRlzIpE/x0UOOUvjKhxh/
j3ibvWd+IeOga0Qx8+N+tT7qfZJXuWD+N5fLu20qYyXcHqa8hgvXeTT6Kaa/5yaYvad9xQSkomwY
8pqC/iDH6C4fuw+/tVT+P8oXbISEyca8TukyJKdcK+iuhR+W19/7/HdlwKiTWaplKo75lCBme89t
fnOV6v2dn+D1c/7FEfCez9VFvc6Zb+hx0JE9u2ZdhwdbxG17gE61aC7tsHtx7/bm75trZBP9xV/6
bvsWIW3GVc4KJfzmx61KVKdSfeh77Dp1FM3Wq3KeBkS8lGM2427fZDBjcZkQECiGIxpr2Q+l2vs1
XEQTouaPLPOg3Y0xKK19mcmwe4TtxUbPdz1NmL5fbeMTetmivJj70uyqjboyzniXtaVxhUZTNFG8
upLweWr/0EYMS1LmfdENl2zv4chcBzT0RYsM7tWbqg+Z3F5gIefXriQ9YnHgxB26zY5lwpeI5iUP
sFfvz4nuKezjB2CWDnHgnVELvqAtpvEVcd0o6mQh2a9BD/hjs8z5WlPQfbNywRPqq3X1aXfaw7Ih
damPMzv+MQG0LZZyM0mc+JIg5lN8Gbu859+HdkE4DoSc+4Rscrh9yfD5StI7630IWznCNMpW3nc2
6WukWu7NYcfIJkU4brPZqmFYabxaqQ9kqNN1J/FtwlbKjx1Z9gG6sHkKZzjtj1VB9UoR+rt0rI67
zGeVKOiMKowNrGYDDHDLbW7pPIK/iejetnYcvU9RASHZ2gnfbB5NUbKUFtCNrN2pyQu0kDhL6LDc
4G1NoisNQ2VX8iRSQ70MY/p1RqJh7cO+Fd+Xbg/ZUZuJ9IjOTRl9E3NaFA+Za7Lsbm8EW9pa7dCo
5EfulwSOCDstFnUPhQbD+9Jdp/Hl2njn7XKMYTyMamyIp70/B6Sz+28zG7oJyeArwOBLAQUS/5hs
BZKVKzXmSBJrWXS1gVSLGn0EFQtCoFs46BTLuiBiHWqS6ZISAGnphfYjE2VPe36kvRiriW5+MOgs
Q2TXa2W52tt4sf3BG5xRD3RqF/lx29IWIaRmQdY6ojCJ3aqpFXkKl1gRVA2MQ7AvzGXjdMu3HSCQ
IPGymdJrBzC/5AzJo6ignMuyrEIKXCY/JD0z9AiDlX67HVOfANWOHbzVdoyZ3dpCuxUHSx2YnBQm
a7FavqUqgmbGrEWuXwoyJKwWjSXyG3AQprBphnxaayvJZB/6JW7pR9Cz5uEoQwGZEJ/iidzsJEr7
u0T4fv/RjWpa8jo30ZQ/zNi04jBqEdKLHhI5fxLRgFRDHG99S0lZDEiYfYid65NvuWwaFsqm5UN7
8n5dyU1sunz6LD0N5JqaHUON3nqc+rB2JlR9b5xv+7bs5559Ixmd9Seoy3dRYbqEuwtKhincg9Vn
GX54ivLvkzTrfhlSZEp/7HckQVZaYCd9lzmW+bnt0/3BcWRpxwiQlo/MLAU9xKzT4nnuxbY/eUgY
EIytUvgGsPrqREyRe+/G8VePyY24lXTOwmmapGpOc8oTc7vMvEgrmWd5+oXRNOc/kA7aPEBCHl0T
tPfvEG8MpfSkrVsYBEX11u3M3yCHYd3PMA/KPive5bzWCkrHD0UQanxI2qZLLn7qlnCIZiG3Mw8m
pqeCbn38KaZN3zyLmbe60sFF8ESUMbeQiQzUrjcrIsDNvY13F18yTbV6RfhFMz0uhBfiGIt+Kmq3
yRVnpyfMiCP404m5n/lKvyt4AoxVA/jEP4otNjhKxIQce0omZ9o6xrRqve0lDI6PTbtoCEiiYm0/
CmZ5jvhrrWnpmsjQb0JwqasWofBOlmxMmhj5PXm2XawarKudT+OodnZMk3JUu9dfMsfxDWoStwns
DDd8iy5qrSnlFtnxMF4teUoY2u39w+whTDsQbfzXNA6eIpKsHeHLibQGeo9yqf3ZYAsXlVQiHSo6
eDJ9CnNGCAyOhgGWZ2WGoPDu4h1Ush8D8ulMU4rZFRvO+137aSolMmUnXwLxXu33PnGufV7Fzm+R
ZWFwK/SwrOHPCh91fZvaLeaAxEWMOw+jTwdSQgA6kpPiCe8P69pmKiBo27H91m+2BYy5IaKJn+Mm
oFCEnE2Ii0U8WVTupuuiF0p6k9Yip0tU23hNeF2EfZdvJt4zeV7d7vlpGaaoqWefNuEuQ/zcU5xY
2b0ASk4DEoCVcvwId/fW3fAebcxDAEbAjnnf4dJzTUNmkL1zsd0NbSz7atpN4qpcI0gc4gVjETQP
Cd1uk2cX9wMUGWPu3FO3IWL1PGFuLB8m2N11iAYNOZJoYC5ezt7w5JJk3LpHYudo/CPtNqbuqMos
FtooBiV+ZIrtWA4DfNvsYWpZtx7xm23yQIY+t68USerNjW07mV2gpKXqfjEpwqsOOJMUrZE5lDU/
d/glw9jcCknOduraFgRnCI2wUBjMlG6EdEGftUQIc1umIBLHB6sRfViuLozpyxhxdrMOir+xtAf4
BZt00nzME6GiX6Dav1xJr2dYqaTh6IIpXkD/3H5Ndo59nUS4AKtVjv0vDXHN2wAZBjlfg6GTcuVz
H86JHz/1Jpc17JC7Z3Q18Eja4wiBhMrsQ1HxLcXSH2JkKjyselsrbVGsPfUpxobH1kVp7WVXp3D1
/ECLcfX3ak9DjlhvacnLwGcWHcUU6UpsU1oi8CHGMhi8quKF7ParkSnaMiZhpFI59IL30kH3+SRy
uCnWoDk1tx5/cL+3qq071E7AFtI+22qZm/C5N6Z11QDxVriDJWD2hzBmK3NJ78XQx5fV2ig7QWer
s8sMBtYZGfX5y54MMIMRHLv+Y4yo4VDyNFqxHhSp0hT3fsxlN9Y4dez8sEcLO6yMj9USN3daRsMr
PHvXx2LBEV8TNWR1N0/f91ggvnlouq+IP5F3uQ9wO/cW8PC5pybkqDjcNoU6NiRzn+akhXwUhdZO
YF/o4DgIr74e66CcfJR/TBHnglhqr5PxO1sznPcR1Gm3WlpQ1iVIw+0tz9y2/gK/xnUlx5R1r+Mo
XcktK9y+/SjGwR/b1YG6XAoY9D+y2VFRzVsk9AehcBh+zaahKY2NdCaqoQ8LHFWaNldT2ZtCtzd7
mjhTg3PklpO3dLj3A4rBX6MrnjK3D0k9yqQd8KgEJPWKR3PzlGrdbEcQI8fxGZw1J19gnkDvkADc
rKdhDiE8FHBv0LXZMJi/5LDKWcthSX1aZts8i8/LaNr4ayey9VFm6fykjdlF6WHBjmz0Ztw3+n1K
ujl5cQgxjD5nGIVFn3KKkxS2Tc4RqGhzRUmois6sadVqJNDeiG431TwvBbA/uixNVexkPTK3SHlC
c7Lrew9OzBPHZVuYcvUDqFYteUj5MFahQMqgaUDLw/m9lJFcGtCPxVKlZi8OG+Udcoq7qvHjlwGp
XGWxdf7iwaOT0/gJbLxQhWzKq1TkPYW5iUdcgpm4wvUFQReTyFyXZgl1q3KNyt5qxOmtPLnrRheF
WhiB1G4P/m1oMBTNR+oOCXS/lVIGqccZgXGEoeMrqt6vtCePS4JghsRhi+bhysQe0g31J/3cdvx+
zXg1zQl2RpLEJ9Grdax2KYGkR3H+kgx+viCnqzdlIlV26nPNqwUizicbK3YTyWI0VdxOD+gz3HpK
VUHoincWD/ODFrOAfD2BFexRc6mm+2zQPsJdAYeFW07brEaEutuOJOny9TEZYwNDZwzu+cecjV4c
V4V0pKc5FdlnZpHsU9u8AbbEusjRhzDqpjjGRvr0EQPNbHy2ju6PJFcqOWk1TdFW2it8MeY4caG4
AAeSndZEozfZx5bfNjgy9VaxPG+fAphVUbVR7N5nu/sZgnvoqlNfwSaz6auCJ51+7C0wTDy8Vs2H
LEC3rY6QQCYH1mTjWJu4SXWVdEIl9/mir0nB1F6LawbqrmgrzlaS1sMyx8mCD4FmfBxccZBMwZqr
3AeIPz9qKCizt9bS6c6MC8r6SrQyqhIJ60EsXbatZeEpDol0gbfGuaVeo6gsthi9YOswyYVPgPGI
QcryyF06fJn4wzJhY1YpoXPdB7GMp37DffKFxMavx7ToVYKYGgNzvSTvMlaHQonvfCVtabNkPy5s
2T6PYyNStDykkfZhAVsPJ55BSd/dZJ32mP034ZGFa/Dubvbs1jLWxweGcKMN5RtK3drseUbevFqj
9tLTkbiPi2qS9Xk0S1JhTjGnX4Nq/FqRrYtq3YtXvi1LueroZ+ih4pow9S3NJsVZOA1jlxy6fhR7
WbXvjuuyQEM+g/bbvzgTp+e0T/1pmxZ+8EOR3fZg939SKKiqLchvLYysHxNAWk8iSWmLmAL3Qvx6
M024GW6Yb8OPRMvkbR4JE+e0E5AX7NLu/H6OUvMUe/gPw/6e3MM5dCkZDXBRWeL9hLJlfmsBOZmn
NdIgmLutqJYIlIsmIm+MjbYME7vHSAYeA8ipzUxp4/YWR9x6CYalrzjd20OfStqXw7A5cG8QdpIS
H1WtRwJE3WPr4PksHmdG0527pWgPWBjI9KJtuNkp+8FY6z7kaZ7f0LjHgsuUqbqYflDEDK/JrrZH
RrX80Mbagki1qL6fyy3uuLeIqm9FOAZkCoYzXdP2jSabvnEyMF7LcabVsC/7dhyNJDcBhNz81Ues
eGmVB8unTt1YROdmKFavygZ7hcH4IYj4R+ea4F4JoTSUazdsDOTkZPWh7q4OFxcVth1GQMwkQSMr
ep4tVtnWZZOsW7om0c2a5FDQwxDAxzdGJA1/sNFm3XGFc0X8tlOV0oqHfHW3S65J+xW92DAjNCON
0rPudJffyW1ViPxtxxVHa6INe8sWpePHOVsyfYDxSBhhsmGpuEzRytWXCDsTOWkkdKSrYyuFKxfS
obnibim6yihU3b5ssijLVBlIWLrvGyPZfLdu07p/QxKaR4EvHENkPWaRdCK6lJDAyQN8oZr0ZJjq
5IctAZp1mMY8G46uwMFXo0dvi8t8JZQe5mJIs0fIxCS5BSM8S+qEb4RfEggBt18dbtHhcbGO6bgK
vF3FjZ1tFtMSFjkM9d8uUxU+AOwpUuA6ICHvt9Yqi5NIjAVqKD1g67/0gF/8l570/JIj6R2Qz+CL
L4nN+ujrgPEpgJ9tIojGxFhFVFgdqPzLZll7JMCYZavXoTXsE4VLhXtjXsTss7UzT2VNijlCsdKM
JFpfqN/l1pZRmhYZqpzGDBVvMpU+2J1t4VcOAwv1w3TQZx6YRL7kc1Bi47DQIJN5Qmo56bfDuMKv
+MS7KJ2eKPYnzuA4M9cCAfFIBeBvMcKQ4iyzWPhz1os+Hup8N5uZSkUpbRFsMKGjRvsi5yqgSEVh
jbrH+Q/SoUT0J963vXlTNprW4yQjxy/W8oXgje3cm3pO1bZ+7TmBuo6KntuvzvfzetRtPEQV75fk
tpvbhlYzxtzuLkiZt3glRQd5q8XcqDJ6ndFhzRQGSW/LDldpWFvMzd3UpvPJNxt7nrM0OFs6su/6
MSilSoMQ1xIyx3bJEGrH5HQMnqF8aZF7u1z2zAJyEHwpSus86ufSLc7bD0XiC/FrRVgPO+x9HIua
eth5TWVrkZpybtA43nUwm8Oqy5Ihu2kkgnRvdRumTxzHp6kz5/JElXEHQsObVbuM0HKFODptO9b1
qUhJUtw43DfyD++z7oSmNuFfJpT3hagIb+PuGQloAmWQTAbaLSUWGckqhnM6AJ+IIAXdC5F0D0z6
eK8MNvxrn5DhoJqOjthqzXIzxcDk7oHAZeSJjRvtb/xq+Ddgi5+R+uJSipAgClHDhNSj9HlM2+Yr
HFrQZbQDjslOmv7euZhD9QDLHH9RBROV3gMidCBUis9dYTJ1P7vMqnvTLPZ20XqSfyAm3P2M5t7a
elsivMZ8K9765dpS9D0bn9WW+zeKisbV7T6j8QRTz22l8sVwhPye01Jq36I4ARFnRcIi2zCBwElo
gVg6+eChm0IuJ7til7AyMG+934syJdBUXDAc4vYum9kcPWUFaKmguRVju15W2rZO4aUsIbbwKGhk
d9jijMlr2UC7D+3ccXpIoMeaf23ofNYqEsBiv8JfA7HFhjCbH0b0fSmWZpe+mA7N9SmM0papxAGq
y3UxiE5s00V8Z2Sw6VvmF7FWYbAJWvciV+tWypWp6EvXJc03di2GzmyDb8JroPqn65XLLzFQjqSt
5iHvlzNHyg2rODXDz4lgy5YMITQVgm7i/KB4zv6Es/tsx0MI7ADH1iZHX87i7LilhS8+6zbiUNR3
vAHWHfEBXl9Ww1ymRgU0+BtCp+m7UhuMDIHFCTm+wXuQSxTdwmdn6fLwA2BQu98alTY/B6F2TpAC
H9b0bhA+n1+jJqbkZ4IQGPIDYIkA1idbcscn0+PsiEWo0jaZ/ZPhTaGhVMK0NG9pGz91EaWYz6Co
iW+Jh0Xuka+GpvXm9jg7rHRFH6KGZXuBy3eSf9KGrx+iKLefWFMkr2B2uP00NZC1naMJUM+mhm09
0JzBonqXq/6EZ97fjkkPoiaViGGHa08+XSbB+VwRjZ6t1FHTf4b2fCtnAjmi1rmnt2bT0VNB/XZP
+S7YcWpgmnNQJGynGUEpp0Sr+JIjPBtn3pjZN4EGJjzqdoIefl3hYFWSGd3qi19gWvwVpi9AGmzw
ufiMYQechuga8BxSLyWOBZ4l2YQaBM0Q0FD3KjaKijQDOIbiqosliWB4jFiJ2kDYQQ6EtUAC/ZJO
SN4pzN6dUh3rNwQKyP45ZRNsDTZkijx3+CJl1l1L8wrHdnC+NEB7s0cUgkVeZRpf53WaGj8d5dxI
UaV5of23K3v7Mo1qGG63otgV/o4+ss9olb16zNrC36Ky7LIjYzqaziAFF/4DhivjAcfEOB4NIdLW
qVhVAgIo4oIPk49xiMDZ6AbvAgBbo8mkgR150PDXENyzjYRcq5EsibqJonXYTzDU239EBEFgpUIe
6W27Txu2T8PwOHofH3qeL+gwnb/JpgQlrOjG26AFeQYff4bmBY6lQO5gPZLlRfM52iGQODJovsIr
kNNtxUVk4+SHY6ZNC6Q69TuwLqsWPV5GzNy6r2Kf7VDhTcHCgfUCbQBOTLUOlZgbDUd+2HHxe5j+
MSA1nurlsk35zE4FwtoRmNuslHVlRGDkefQ8u27CSK5ti859Rt+Gw6ev5W65vzjIjHiZTptT2MaY
4P5ccHc2F21c3NYrPOJjcIuHNE/ephwVWr16bkRV5CuFes3R0L91FNZCdQw8o/usgM7l5TAuQrzG
247To40imtzQIhlINfBUpfUEfHetpnEFWFsKGra2lpDLxo+5ng37gIibbi0DfM31YQkNQSuc7jkq
GK4T9z0yyAkpCcRL/APSmdbiJIL2xXeKX8p/sihQ6R2xiSqqXBV9+qRaH8MGXKPNEJ0dhucAS4r+
mEobD6EksI9YAcmLcW/LXDkYxmBRbygKp1A0MxLQuW3uxRR3+yXJ42285xqTh5LqzCMBQAvzMyZZ
Jx7SvRnBOmrifjwjiiFKn6AELij2lMl2j4nmGPQRoaHeHMFj00OFOSFZvo1+sBFSOXfHLpECNvg5
VsP1DVG0VHViuJZo6tHoDQ8LEPG+gmLI2aWEi1aS3sY0JWhniYvGcwfm0PrNp4HbuqG0cSeP89rX
hmjdH1SWsblOkbHk+nI2QxBHdBgKrXIOQ0HQidU18A75f1MtRce3m8bFBaugfGo5qeEtEmNDdc0A
hgaG+1N7Q9ct21GzOJ2fw5hP4J/MqO1KTBaSvoQEepf1jGWgjvm2JPPPoiO9itA7JLnLyjaDLc8v
3Q8KCsUeM1+Hy3RAnZhXkTL8RFOdhu3SJyxjb4tBNtGdB8CwafziXS5z1CBbNj2SolPbpwi/DY9K
ARRkWo5Xf3Y0vivb1/xhufbst0009RuKLzDA91KGpm0fw5BYNCtmySg2eN4DgC0qTA+Jd2VsBz5+
7wL6eTD3QjHEP41boxnFQEHQME0Oat0V+UuTubF8WtgjweHRolRkcv/RC8zXvkrpp/6Yt/kYASCa
dTYioZua7kOOch97OeVFTo4apdH8U+iceFa6hMN/3Bf5wj4mAJs7BBphouW+cRgU9286WqboaWox
wvywcjlbeHAEptKqWGc4dUMIqo26iAGTXCySXGdHU6DxoQckgy7zLTStLfHVjqnoNMB30BRdUceE
OnbrNWajd6iuGb1DWZTbl1HJ3twUbeanS7SodviaxTFwK3qt2Y7LNERLqYrUR3dTDEexD9Filw5n
HJI2K47KeDyEZWDmobMO0q2BxMX6cVcgLFYsthhbdpkaYZpk2sh9Z9Tq5mMG0LRKRyR2yHW/iXaE
uqNkhVOnunjdZgH1FILPq6TY3HIO08izs8HcyJ9UT/f4LRGOkJuux2y70vEASssBCvnYAPQYMbrC
QMtuJDrOJk2XKqODjErsuXuq7RWjHQkMX45xArHAfOyiBBNMOmJoGUqF0EBWhnnTpDaiIPnZbQvf
zzrfoniESWHqF172WYv0P6ASibwjibH2jVjkBPws2nwZ7lDYdsVREbHwF+8xbKxVC9wbelvQrZ+6
cVT0tmnV2L94hgdzG1LW25t4QUgUEDxoLpBzH3byJJdiaG82aXj/ikYP8CqgdFTLM6A2NmAGk8N1
sIurBZtZRxXcbGjQNSbbBePHHmT3qyl38QWenLFNKs5h6TocBgw37XJBAWbwYF0htXnCPT1iigJ6
GYbDqN14eMnw2CEX5ET0+yvmgUB8V+zkI9/34g5NNI1u06gBtF7SGH6M6XUwzdJTLCnVp14WM7nb
1QQvgSQNk/viu4UD0+4XmOEcXau3IMrEYziBqX0KGmE8W7ZWFOCG/TqsOUufJhiJ2PR4NS9OgGls
ZGUAF3a+yooP3vd1GMw1I9FZ+kBMk4+XHNp0f55HvWR1uwY93qUWzkvl1vRxcsl3TbK7yCZJdMS8
3XW1Yi1Hw6lnq1EbZUOX/bEVcslvm72V2zMmLbnDCEk0Zv+RjSRrv+l+itUlziDbvcSdD/M9HDCM
+6hgr46qZiT5dpfkkQ2/wkykvuvWZSgO+0IYQEGOQqTE8HrBnLCzFiT22eX3SzxYX7mAENyLwVeQ
9bKnaV9B50HB/8jzK212ZUcOxvKDWhFE/Rr7vrX3xu3JeFMgwnG/vueigW6Hu7BWnS1y+Q1oYgRI
lrBIW8Dm6GQqO2KdDwfU1D2uRhyh1wbfG+0feWTWrApRlBhsEzYbSH80uT47roFfoYYwhD/aYlUR
rDO6ovuxXG/GH8UCABq+CKS9zBMPCQYqKKdeMmNSt6DWxkjLlIvKYU7iM2SeFZgRxHWWkghMsayd
m4dUFM4fcX7C1nNVY7f+dHLT2920FwP5ZLaF5uhaZrncBID02ydWDHp9vNqRZmc7LE05wLdpLlGG
tls9Zhha4bLFLP6JhcCLGysgmnnAuG+AdwOK4h2Y1twDriLIYM2J+2NZopmV0MilHji/7oHkmVk8
g/GToBRaEQH+LEHSxYWIuBjYkPKVNfyt0DEHgXyMMZoF9NuYeXJlB+lqXk4MlJisAo3DLD+BILXA
iYHUxO4PwBR7F5XUoW6VJcHx6vayVROESyXyFtBwHjconZFzNW45FV9gFoBpTbl45DHNp2F1pJOV
n2GFjwI0phtJapMJsJLq/7DGwWk6IuyEeWvmqhjkNgCbzM1NBc/v7DXDT0e3qxetvnDxJ8KMvnvD
NGKEBerjlFpzAEywL+BOR010+Y9m2eIt2Fyd4Tm/bXVM5bSUexDkEWPXcalpAx+D3yPjvc9RpCEf
h2m06hDzzzL/SNff48y/98YiKls3FN3qkHXPDGhFR35TDZa8IyhPsNbkTVcUR9yPMdAjvsb3Fse0
/Rs5+p9WVf+KKfdOBwEMLHUgV2ImEmH7zWLq3O3gowmGlRZEMyDUq0TCRcHn9GmzwGzRWckorjAo
wXv692zAvyLOveNIthtg7y4yxXFCMK+qO2hV7sGDnSsUahiiYwDO/sY04y94ge89tcxssdRAvj/C
22IuXlyYmqXWLQpcGCHYq9EunEwUytEtjH/zhP+CjfzeaEuC6ohrJCVHyhAv4+CgdJgBMv/NL/RX
n/6OSKkRTmkLwQlIUMO33iRvnunm9zjgf/Ic/w9fGPX5POi2IUdMntEpmHDpFpX95oe/I0u6JHHj
tFByBPh8AAcZE48EkOO/X1B/9VTeMZ2bDWNFwjt6bOPI4jJfmzIRuPZ/79Pf0ZzTXmcguuG5pPsA
m2nHEZi6Ty///sP/aoW+2/DUYHaqN4nlIgqe/rAAk3wV05AiIoulgy71AmHBGdolon8raRLOov/M
Cxes9QXsh8gRyb7kUz4b+yAT4Kr//hf60+LwX5ww8bvdXciQAQ9q8+PAuAD0zMfgMVXBPz9D4uhb
jpIbfzLmyUhPnZYf5d59TLDSyLmx3SLQpLTigKDRH9uaIYW8dAVqsf/9dv/5ffuv9uf09L/fw/7j
v/Hf3yeNLr8V7t1//uPjNODf/77+zP/7f/75J/5x+jk9/A9zZ7Jct5F161ep8BwOAJmJZuDBPTgd
2IukSEoThERJ6PseT38/UL63pEOV+LtGv6uiKhy0CaFL7NzrW2t/yr+2p//QT/8Ov/fv424/dZ9+
+psdBXk3v+u/NvPt17bPupffz59w/Sf/pz/819eX33I/V1//+uPTlxxyhN1OEz93f/z9I//LX38A
yuqGtaYI/P9R4OtB/v4n1rP464//0/TFp+foU/avm+bTl69t9Otf8PVT2/31h2v/KQ1lujqQgzIA
LHlOxq8vPzH+VAxZdF1lGITWr+OoCub5Rn/9Ybp/SoAv/mnT1F1pr16MtuxffmT9aTFDUzk2/+u4
NC3/+H8X46fb9e/b96+iz29KWIX2rz/kiy/t34+XTbOXmZnKkkA3JiiocfIU94WV8HhMvR8rZVyq
rOw+VVro7lFU0cx1x2emCl7UrAvcC7ihuNwQtzOdWV1Y615WTZ3cNW5dFlsplu6pyYdq2FDmE2PT
6LcZ5BClGhqyKb3KpEsQLKm9JdU12IzZSOM1H43hwsDZ3m2yVAZbVU/1vl6C5qimST6LVvuwDO68
U2Bz1/VkJWdzvmjgy8FNaVvGBTMNIDRTq78LahQlcK26ZA0YQU90BYZZsancR3GtBkBfxMwlHi6i
rne9NDWGPTts++iK4TZTbfhE13CQu1Kq8J4+VfFYs1PYmn2R3wyFsLKNNrYEO9eleGfHSwiN3ug7
txnKS7mEkjgUNlNgAUuyIWZRHPqhZnvcKvEQj/Iit8dD4ZrGXVzg+doNzGLdUHzCvclAbYqu6M4q
Z1piqnHV3Zju0D64rlG8T7KJwHR6ZwH1ZlmdheQDb6G846vWMaZdx7biQ1MUpDz07gTAaZpk0g/0
UBM4iK1S9nlSVJctnOuucBQTFF8wHbhl6cDEclX0iAFrSXXTmUXzEEKn+hl81aG26vChtvvP8xjS
DQd9P59ad062kUmq9cbuB/fYxflFmBY6zjIR7YPBjT7HHfEbYhnY7JkArlNqpoeAHe2+oa+zdY38
NiSjaZsh2wpDj951bfVsTkRdId5W9yIz5BUrVnxccs3ZarOkPVGC0SZWv4/rRbtK4wQbADpv/b7D
QOeBv6LcjR3Ml1MN0f7fYNFs192HwTTiey1Ca6mTvDgyB0uPALlrxzNJen23tB24RC7FucIS5knb
pmdgVdXuhURCOkves4VIaSdELmK54wbyLBa6zHZ5ZwUXkHDojV2cbYD6dRfrTiIu4L3vXHes4Gkk
noFsTvMt0CDdKWRMWwL2jBWgsla367jMXP8WxbDmuzp03G4rpSZvSZ6TJM8FefhUy8zsD4Srzc/C
0rqbCmp420408aCWqrHfiEYOnyJaKT5b2Lzd5JUVf5Ca1R7ZcTu4f0tdfzeNFoFVuWn5a/WwwZ/C
mAcnIQqdmzAGqM7m/GSMIVnlxWIG3cbUqWNNx+4TTyxNatEjTMg2qFpbXJq5MV6O06KdizyzD/Ui
4+VKxBgk7rAUCGPTyLkO9yDbwn0EfKt9XAetQSObUA8PFggZlvAQrcw2GZ2z2KdtpvRrZ70u6Y6g
8NbdJ4yKcu7baNYz/AEN+jY35clELt+187BerMhnsSw8YP1xx6+R58KV9dFJya64NiYG4XhkDQ7G
dWg74bDR2MN6yUhQiREUEFy9Pt12sf6N0U7zrmC3DSBoBkAJPaJeFWCVrA1zj1w5I0UEy5Vrr6YN
EavNvMhuH6fGXGxCNQEEQwXJrUAbvhvcicaYxraTqsA907I+34FI3LWJE16JbHg0K5F4ADkXjawq
z3HVFyPP/WJo/HEKi4PGEImDal3TW8c171hNi8uQDGn6ura8zUWl+QhAqZcIJhVnNcJCLnNj47Io
9FZ9EYWa9EAS0s0SOJfS0NtLmmcAWUNeX2RMaOKuyugLgbsZEfJF/kipV1wNIlXHfqC9RqtlRgOM
mFEytOF16lT2TgAx39qNLK+aAlOITNWyW1xbh9qO9OB9mE13aVeBW3Zp6M89wRu1bTdn2HLEJnYJ
KrEnQYO5TD6XRiLu6tJI9yFaKxKlGawhAXInC2zkhnRBYAPXi42uv6wza0GUjUjNAJDt77Oouhmq
5jBMOmhfr4graEBFroMoaz3FtOzGU7HYrjJdqczDUDdeOA+3Ul+1dVu7K4rqa9/HN1jUOmb1GLTe
u67zUGbt667jLcPA0W8jfrKpp7R4kqgavuaIe0krSxAvt1F58CUjz8noC/dGWxa6z0nMk15W5xVW
krVRRo/a1cqVJPhmFxAyeaR7NZDR1WrFh5VO+WgFRrhZMtpLbA4Yyidovgtme+zxubUXSaTZm6JF
As1RO7zRtuMNY4eXJ40/N4bPYNlFmWQUmUjGSydKTZ2gD8gSVd5ZXZCcZWoFhPUMzGxs7J0jJ7mD
zi3eNW2MNmXj0iAtZrki6AXnxZxP6gjjIzbpoA10CxImJ3tSFrS0shoGF75ufoiTDqVHBOOV66bV
zqJluXMjpZ5JX/tW1UJs9Z6g38kKxD4yRnfXgbV5UNj5jXJnC0quNc+mTKSfywqtTVfwHpgzVHEj
VyULccWBlaZa3XSa3u4C4NBvlRbzRQkCZOF5suOzOlgW37RVeFV13ce6wFarqODOg0RbHqaxvlTE
vhB3m19meHHqBOKwKNYu0lQ//lDj/V07/VgrrVurnyolGzzdcR1JIWTz35NKCdNHyna7MPxcm3Cq
GOaBeqTdKhbmf7RDoibjSMLUbcs1Hd5K52Sn5CCFtgZ4ki+BJi+d78VGLOij/fMzEqY0dWUq5Tjq
5IwCK55Q6haD5qB9v/Swl4IlfM9ipb8Rp/fztuzvM3JADqhyHdDukzMiXM0IsihffKts8+rduODB
ZnZp1u0xckiQ7zbVlz1QmNTeOEfrZZDbT/eNVh2pnkgaOlq1e+qzL0sahkmkR75jknC0DYwR71gX
l/N1W+Ti/VhSwlY4AdItndIlp6wbivui1uYdiTHGl57pRMnFzEgrY5cCDR010wqoedaX3ispwujJ
6aMNVW8HTr0jcSvXYU+MyFcoLuP1BA7QEAixjOATIr2dbb0AZ6NygRKvsPJcLkuf3kQONQwB0QGD
kBJBj5CZo+1nTZiahSRqPaI4lN5QYDXc2MzPURu95rfDrljjpRukrT+O9nwAXirOl1Cb9lmU4aCi
wUYhbbtnLiHUwLHUkkg4KMBu0D24iVbBLNEybhizwJ9xgGHs2MsA76hkb0+UK51DNl5Jb96zRneZ
j46FZyvfDBgjsoNtmBYMIbr8EYZA5Re2jB1KYouGdD9oX5mqPZ+1LaGcWVjWEEhS127TFHv8VHbq
Ogc7uGlFFN7V48xM2Cbd48Wj81ssfbIZEqO8zl0kaqfXEPQ6Sz0WUPLbAd3U67K62kcdoGeoz92u
oqO6F6FzFykHo6H6CEh1Prjdp7IzDn2EzwhnmLyqks/D0Ny6muFclEZkeEpbmq2TJO1tpDMhAfV7
ny0xneNer1cPgNSOBejtJ6NW5i7P6HX39nCGuHuLzBRfRUEebVxknZshjo42pbxPNZF6emdlD+D7
ZbBhA1D7i92zf5irdtjRGdIAdZviKZmndqub1edpjJTXNDhh1OIWR4Nn87q2wevjUD3bSPy32C2b
b+BC/VXbsVPZa07UaoBeivRLpzdA4IoB1vZLNsvqKZMWLUYntV1JovmgrqqlGky+xUpNj+4yGXTJ
c736NJtW+qELSFu4U4FmFvz5bLJiLDesPxgijK6cCog9jgrr80iPfZMCwwkij4T2eYjSNvZyaxi9
wujUwdWAOezIHjwzT6w7IVARAQ8pnMH370wSOaKdHabLQWW0k7K6V5cMB2suexS6wQviIvyocie8
1SWKS5bwmanrkfKuH8MtAkO8syzNua8xFW7gpq1Pps23iCpiCo3jSKrdWUxisMndNCJ9w3yF9HYs
6nH0oFFEvNObFBEuzXIimggLGUmc4ump91zKZAQYLVmA6E21Z6DV4VXehS6XEx5082I7SKUTvCuq
ZnmiopBf+9Lqj1TcncmXEU+BqGqwqTQxc14EvD/VjNPzbHJg0nYjIeYPlkpSTDOp5Gmx+tswcd0n
0u2M+ziXq/4ZhLeLllLpCr0p7pa+Tu9f3AVOHVORLJJITcsZh/Oolgp2wWnti+++AbbdaudgwdhF
DfLGi3lAExJFJxiY75ehcT7NwQj3iSF2W9oJH8UmKz5FWLx3oyKvI4Vr/8iwqCbaBFNfRxsQ+vxT
q0fDHSiTfAomzL3cUqKKgBpBFdBQ8BwSRCc+LmmNUiQS7QNGruQWYs39BOo83RtyKi4SSwimaRRM
T4ekMdRRJvqQ7SQz3sLvHoVYLNYz6lFyREbvYPynBQRb9SkouoEta/Tk1M0fdafRrkadXPUNA9gY
7EVOcXoO81rD/dvjVl/M4QsJyUvMS9c6j999DRDnmjgvU5PhmLGph08mKk1AN2AiEanSmgaXIV+L
D07T5ADpTuoj7QoEsTr0fjQ/AFmixI2D256x6rX9Vp+HKduWASMJN2oazY+dXc3pEVwx+jwnpRl4
eZANlxUU8qY2g7yhq2HDBDvsrXTc3+E5FHZc7UFV7C/02owLeIMe05nZpAdqguWhayLM70ZntEcV
Ttr7olXRTYf4/bmcjO7uu6XCKLSaO5oypqkBSh69vCQ3Caibh8RrwsK6WIbKIBnLAJVMp3wM4YFD
5te/+C/o8YIag51ez8nEam/rkWQZX7Cwdb0skg1SP+YYaCh1tdAOZpuIUnNZL0X/YYmE+ByioLZ7
nvn669yFqf/dtwFKGT4VcMVo25Ed+j37zG8mvNn2u4sj78jK39YE1e0CbUiHTZOk9QODypbR04oJ
LFXTHcCXgMfTTR0E6E4jfHmbRssK6CfudYK2d8v1Ka7GzmC3wVTVD69MIVNcVx9yvM/1JndwVnqB
FqsdY7Unv5HaeBBYjEeEV2UkXmKXPI9JNZXXUlbxdU/o9bHWAH7R2VAwG/CT1iNuFTRTJGlnelGM
PX1boOc90HzHl6tK+72hGfNn9q8C4+cUS7mpi9nCRB7EDe2MaTa8uMPEMzfjk6nrd4PW1ff5UNfx
jvlD+GqBI8qbIZ2i47CY6pO1aDY/mrPuKg7Nya/VmBISZLZPfS3ab1OoO/lWG0vnrtSn/I4ZjeHD
PGZ8itIBi3re5GClCyTueVgYRbpnA6RdhqWLmNJXWuF/t7nEInrfQIydISN3zRlJjHpyIK0AN07Y
OONV4UbN9YsLJovq5Ra3DoyXLVvftgbng828rbuGemvaGpMW+GyRrXAPApT5ZJ7nzb4jl2K79Dyd
nglhYBO0ns28QLRfPZzL80GvR/FpQID2oXrKK91Ip83o2nO+kQ2DeekjVJRgUdu04cattenmxWwT
Z2p8tpk1/CWsMm3e4NvJm22MuZedCuvEJ9oYEMH/tuEMhWbOm0mNNnVRMuMaSTKDDqWG/ODCctFD
qaKRAcBDyran5sWG+x4WsdVsp/aTpe/upcoSYyuDCZe/nokiPITaOG8MQ9aXjiYnxppZZDSs5p2q
JB75Otdyi2cY/QTdIdZnQaIu61HdTV1+U6UNZQCGizJm0qKcKTAY77jJXMoiaEWzRA3F59PoGdmb
Vd2Fz//B55M3TnPeJlmtb8QYzPPZd8uPYwMD7uBZ54+VS90GPs743tqtv6p0dHydXtQjuF30QE+q
xyli6uNh1DXDL+HADojOvT8X2IAWrei/pcY40wkRMklIqCqyyVs5kO1sBC0dYhBUvkn11k1BCwbC
H7a5adPeCWfQljy01TPjiUHjLLdS94trZLvCpHkQutaZHQ9yD3wvdkXrLnfDNOtX2Ugb1dQIz3CD
diISa0rK29Zyg+dyQb9gkn19l6F6V9uwbXugp06jT9AhHi90tvftFGWP0tWGKzrJ031Z2YVPy6BN
KGdL/Tq2R2fr4mO7bDNdnQ288Pdzt7avtWw+hlgGPSI7im+lYxfXymzUPY89pXAiz4y4Ff5kBN1T
2A3yPLeM5dxejOkYKdH7fRgVYA6iOJgppIOtmBJpNe9Ge6rPkzCUFxFjXjCfxtYHHYfW50AkoccW
C/Exls02WIz0ouqL+KbFdsbIRlxvQJHhBvEThSwww28OSG4wadlRKtICm9UZaLsjRi1MTLNQzUVX
dR/cgUFQIPVYLCK32UVlnZJY5lKfLs6jy4J1WUTV6Ks2fjZsG/slhPNONMCMnVA4Ic3+7MXrZEHB
nwdOguhaRDE84ZR9TMRYXC6S9vGLz4mvQ4uPW3bHDtB3q3VOsud8mIccS7Et3YNb/sNUqpcdpFJS
Z/vmCEmQyYkclgaAAnT3LV8RlYQr0ZRnYSq67e93xD8rn9+Pgk7juqZl6DZu8581PUwoEr3CVn7X
mcahdI1uR6jCP1OG/z6KgmOklyBscZpECGpjaFWtlA8Og4Kuh8/z2on+/an8ol3BZRKuYQlbmVKZ
P58KVkMQddtQfhRjQSmXsbukF9VdYqV4a7grW8DT3ghDYgEOpSUNnKsc8ueDaXwbi5FV3jeZC8ym
YK2h48LVvLofxi1WOfvQx90hD6b4rB+j/CbrVf4pmyBcpk715jbEzI/NLpveu5HgscteqnXjpXJ3
X6r46aWij4d0flar8sKu07lOXup+oyvFMZj4QHWrLeogXrYHNAWtT/FCex7fFSxvYL4Hx++56ARR
aAEN7XSBM9ISt7Q3dJ3Cj8PLdgSbTXOZr3sUhusNHlad5RBEUxftnIXPbVLOtPoZrsJED/Y6ZNQN
XhSN8bapcnUwa4Z1JGtjm1gXdkrZy6ZpWvdPybqTctc9lbnurmZtrj7UwN8zk3d6tl+VG5kL4Q1t
+kGZWfVJ2Yveb4u5E9NjZtVcJFVm6gpb+RgdRmmFFv9KXT01QWUVX7TI6tkJwJR+60Rf1lQb1iEZ
2u5z5IpxeVcN0m2vsUYaBAboqS122ZKPt8Nc0p1gLnNn7DBulLtIDg/jZCqa94jn4T5PMCJsBA22
+pOlFpvUllZTj3VnZjeuG7AsWCJ7cmptoVe6qgT5OBifbYbOFJ5JT+ORnqy2n4ifuTOHUXtuooBt
Ye+E721dYKmK6jB+6mLGqPP9lZeuHtOpdAb9EQyfVSyOpnd1aSWoQY50dzMWxnMZ4YgXc0m6zyDC
67FkxArUfndr2/l8rk2TuISQpVYrVLYXU/YEC6+/68zwDEce0s+qpPBSz8/Vi7wyTB2fb01LzWg3
su7fVi9aTPiiy/Bq6fQkV7XGlLX9xXYs52YiYON2CRfjUZ+G5GumKsQ0QOyz0DUjvwh1/RguwxoF
qgrCoXrbH3MRTG90CZGkT/qRLFEuK4jjoJWp075WVWlO3zgFI7bVI4VoPL81F+r1CrIegP9Ihyak
czqWS8JDDlTI0me3cQkKer5ks59wKX+/UP3qPByT3+8oy5XmqQLdLtgZQuo6f5im/lhUZXeHN4gw
zFA4IN2ofMWq94FRR290JV+t9nQ9DQKyCDVxHMM1T1YtZqGngMbz6BsE/eDiN+bkKGLpvnGYV9dx
PYxkBXaB45Vw15//AAS5ZV0ZfaLjjuvi9MxahtqfWnKjk7ey1X95INvhL5RkgIOTA3ERk3yu1OBH
bV/FXpVrdBOBeMtHPmlj/sYH5lVPVyGw0wyHU+D/hHPyRa5p8WWG3fR+NDmohe11wAQepJQNk1Ko
/NM3MJvXJ8fhsPatLVw+zKc3S8AXhCymvW+tDf9OlpdRn/llFz78/nF8/VDYlg0IQaHFdsY5TZcm
CsUsohLfJ2EmO2cmmSd/a1jur05lPQhdfkhvEpp+fiDyrO11Mup6X9CQ6bb1yltgxph0L6/159+f
zs9wILUGd8khAZOjsVDYpxUNKKCN78/ufRon8eQppfV7kqXSyzDp63bXyOYtSPDV2dm6Uhj7OKJr
mXAtP5/dMgezoerG8ot6qb3WTh9dGwdhZ7/Z2391q9YjmdwqykIeiFejzuoBIzdJcD4xCUdk5j1Y
+xvywS8PAa1rWu66Urwa6FDgsyQny/Kjpmt2s0WyXdI6bwxceb0C8iTwGFhIFBZP3UnVGcqly7S8
1PEzOTiWaoe5Z7N7RwgA4zVo0CR5fV/rRr77/aPx6gVGZpKmcJhCwx1Q4qRCBC3gmat7LIuFtHah
SNyrkZ7WfBxpFt0nzdzLXVRo2uPvD7uezU96DIeFeuLOAT8B361X44flcKIqcMgbmnxtBlHz0pzW
j7JgMTY9W+aL6YULwthMrMFi4UyqI9ILfv9H+NWZgz1ZRLabvIGnS5dZqZimnzWxDlvLxib942wi
veyR0uZD18byuVoJpN8f8xevBbAVa7PNN4fn9eQmj/gyqiZIZ78e3ZCorhVjSmMDy1qZJ3e/P9ar
l97GxcutNVlfbP46WWBKayzbKh1n3xJNexZHMx362SKTEcljQTr//dF+eWZsJV0+clxTefLCt3HV
59Tws18m7awOpRqqcp8LhtwNXfLGw/OLO+eY+DMFuzRz3dn8/PBYwghk26XcOUJTmkz3GN8H41B6
vz+lX7z2Px1mvcA/PKN2gHI+18nk61FMXGjmMU9r+/tD/Oqq/XgmJ1fNcYfJjug4+IN7ScTXOeje
RRzvfn+QX6wsEFCSJdJ0DD45J684LUSHtbNGScYoQoloiStS5OWuXQm1YSD7YBK85X0SZG8c+Ren
99ORTx7BJNZEuQoPvtGLs0ETRyZl/P7cfnGPYE0IrFQGfcYXfPLHe0QmjtsNY2H66QzpN7KlwbPa
pP/8A0BhCqMJQWRLeTrTAqazri2jEX7babgo9eDdMqBd//NT+fEgJ0uiK5JaJvMg/MIe5Md5cTR/
EUH7xmfmF6uCy/IjpcHrY7Du//xQh2NBbm5umf7glBoZjRVtr0nTzpsem/f6Yv03Z/XD8dZH5IeX
SFkE5+oNx2tDGxsSCSp2NL41ZO3118TQ+WRyPhTWNCBOXiON+r1skD38bsUjicQKPqQvzKQievb9
KM3iLpYOKFBB9OJ7YgnkP5q8szZz2Hy5bPvWFYkQyJOzZBM7p7WopE+yWfChW6nMONBwKv7+EXm9
8LEZA9TQedwN81XNWLkkQbUofr6V32h9vzcx5v7+CK/f2J/3kydvbKqsPEebkv4cNtneJL41LLH3
xpLUpd8f6fWbS4+IipSTseFoTkv5NEDn7eiI+4tqLBIWahLyi1AUz//FYfi+A9G43JsVov7x+bO7
KG/JShI++3wPaAc6onpj7/rLM1lfJgpdPkqnYxbmJq/JVw6lj7UW2unztE6l/C/O4odDnLy1iU7R
ibwuifgci+tp6MszFYa3vz/I6+8ED5VyeIXofeqv9uDSDEUQ17xFyt1j//xAQ+q/OA3TcmjqgLQD
wZ+8JsWiGQN5qdJfVqC4gSyOKoLLfn8av3iE6UNSWEqdSoDA3J/vuA5dl8K32P6aHBi613XaXFTD
G/f8rYOcvCdO24LaEh7tN/z2PInfR/pECAvy+u9P5vU9MQGWhMSM4JjM7Dmhs+ypNZzQSekSz31/
iN3Q8fIhPBAG8rkP4j17PX0XOe5bs3deLzQclrb02vWhUXo686TVe8za62GHgFAlzSprD9RoT2k7
0iEx7wAi35pu/vqK8khYeBAcadIkOV0PRisfSPuLlT8ngXs56Vb13nxBwVco/PcX9fU3kEO5ZPzr
7BcB7E6q8NomggF7p/KJVtS3WtyDHZKFbSeKh9IK3nI2/upicgmN1dG9ejVO6sjAZftNj5d7GODP
27hffn82r5cfkwf937/+ZIULyd1sgo5fj/ibHelgyq0DY/9fHIQNMMlxoEzydBnt9QhMpumlD2Xi
m8RsCC8O0dDf+CicGJ3WDynII/LBugZxuU4nKMEeV1NGI9ifq6oIMc7F6ZUMUxjbOU8PxMoMZ9Bg
885d/QTj6iwQq8cgGYuCnlCGuqBwPbWrF2EYcGb+86tA2USlSbeLT9f6DP9QzMhF05wwAWWD77to
NfOzckg4eznGP3JTXcbPTdmW37pTr9RP9qpfe67+N9qppL6O2PnPXqpjnP9nK9X3f/m7j8p2/9Rp
aQrbdM21Ib3OkP3uo7LVn3iZHZh2Hk/Ddtef/G2kEuJP0NaXzg11ADtGXsC/jVRC/5NFjsAqYRnK
fvnRPzBSmS+Tpn5oa0geX8OlFOQBNkkrPZ04aNpE2I5O52A3D3Ce2e2MGLwy4WAM9TMRK80u0SP3
YayxgVsawaG5DLqtDVvHW1WbX/RmKY7khcNqmd11D/p4kCBrH7MmxeK7WEjgU5fWz3Wnk/tADKGX
jfBq9HinWyyC2p5kwZDUhrhrvrhFMB+mqLVvcZ3HZCzrlXwOspIsbno9vCAag/nc/jJOZHaO6mps
+9Hq/HoJfcuKGXILR7WPK/ca+LE+VkxGeLLgYL+ka0TiJiJd8dBoQb8XBfsML8Ol9CWMZfDxJVMO
yR2typpobbRldMQDNx9mUy8OLd2mbWhml+4cO9eCENLdbCblsYx0wKC5tzZjLQmN61ty9JmQsHMT
OhabnNiMQ0A+yYK3Ia7eD0tZfo3rmLB2XRNntdPfL63uPppL65DpVkMJmmqIuaolgLsT0wvZZPhI
7F0QkdtBOnQyHMgfmLyuNNOnlsC3M+FM3VmRms9NkA+XQRrHF/ip231sO+0do0AinxBa22NwOok6
IXaoz8zv1h7NIHTO67iVF6HTBp/Rc6uQxF2lfRtmq7vMZ2d4KmEDL7nhnKfqyE9eh02wk7kaVcDE
QsSJ0pvLLNsFuvNtkmmxtayoB/5n+MpZnVbEE2bimThkkIAlczBCCTAzWpWSC6UVdzI3E6DVwN0y
6UJ/GkhXJ/0wq4+uGspt1afGpYii9liZ5JKMgihcDNWokWGnNgPZnqB9CNLnSgseiO8gSRuq6R5Q
r9uQeUBMIsTXB5iL9NiTIuYN0s6v4wxG02ucaCSyrKMPYyIu2EG7YxNukl9mNbtcRV/RBIJgExeV
ujKMIYHzcSDJAv2i6vT8gpkj7hdVyfD9NBghELXIH+bJzM4cOMl7FnW4lmly6wuim3qP3aP5rq0F
ES+aq62zeyRjTWTTV19a2V67jJLwjD6sIJwS82rBtrFnJMR0FU1ZTzawyVMb6272nsHlZr2drA7a
POeaEdtBGUD+70emsZXnGsTobZ9XaF1x5RADqWNUm5IvtWw3lkEoYzXbJBUCjCH44Z5rtPBcNdji
RoiawwTJ+t5wZvcq4uw6eFTMSjqzZiKamEl41ZV6eCMWQ247MLqIt4yZI5tibPRDK8YBc4o+e/2c
GB7hGiSOL4QgM7JDq4+aauS+mYjlmJr0ZunL59aYzpw0SDyNaHlT77R9U46XOYkYR6emrerqFgDL
OiOTDklVkHRLlK2lbX9Yq3/hiXgpQk9WPRwKrNMG3lYW4ZN6KrAJeitblgOig0hAHRRDe0jLKzAf
Rk5R0c0tcVfl5m5NlMzwgkS7kviSK7kYpCmFQdGfd8swfgOkRuuOiuzcRdPNvRgOiMxOUTyVNeND
W3uMxc4Skcx3XUf686abl/TWfXmf05d3W0QttUPBe8HAjXVdGBH7Z28cQGJ35Fmnbwxgp2/CJ//H
czcARbDpYi2wJbiIflKgE3UmKZRD/WCo8M4l+dbOU3GnOdNHXYI5rVHcnrLD+gKRzA490qbHvTNM
FU9DUxUwB6FqjJ1aIrxwTHabDuQkAn4l2fA1FT1DMXIa33Y9HuWU+bVY6skz++ajg421jJr6oIqW
hofp4GWNn+t6KnHrGfnN1DuNb+huvc3mrD9zjTY6YzefSw89t96lTUqfaWiE5emp3iGp438LxjTZ
kqsYH5Q75TeQte7H0kmLj/NAfMZoZcVnMxf9lSLz4ioLmfkRjQZjgLrRfiqpQelKiOCGDPbhlr+1
981C+lRiiOhsGsZl67odGam5pQ5jXxHNaI3iwnToT4cRkZWwll3A/AIzvJsJsBk24xK2Hn/s0QO6
jPYp9rBDMyprn/KR3eEnwkNF7Gm8Y9JE89Bhu96Gwq0eEiSMbc1Unm+W7jKkgJzx835M2s1UqeS8
UlloeX1rqgetU+Y1XJR2J4g3Oq5B/nxbHL38Csw9PVhaaT0okqtuoqAmGjdVw5lO1v5REJF8EdR6
czQHxpUQZtUNkbO1cXWT+tlO3cbujemdOY4jrss8vaI/2eNOyoz4AFhRcEdI88V22Nz1ZuZ6urmU
h6g0zM+kgwX3JdSe6wXZ+6hLmKPULQTigLQs+Ud4/fFyEWZ3sWAgP1CSM7knJB0sd1JCF60svrDV
jKu2sR1ixgwi1TZhThar3gzVhV2NwXWrjdU7i9jP+jAZ4XxUuZVtlRTFrmnGfgc+lt6A5pSXFrki
26jFsZqHosLdZbvvonUVyWocfaPta8zxxOJ8PZvRXUYudw17etDC+RI1RTskjg0Bw2fCm1mq2nXN
Ctn374N1HROhEb1D+dC+OesKN6xrHelyoGyNuZHET2CBy9RheVkY+5dFkpVCbvt15WzWNZR5M/+X
uvNajhxJs/Sr7AugDVpcbgAIHYygZuYNjEwB4QAcGg48/XyR3TNjW9Y7O713U1dlVSQzSQLuvzjn
O5wzZW6uHATEFSEy4bxd7icvsoxshyZVHesZdwfphe3yUd/hTOa8cKIbsn2avFae2PaP353Z1SNZ
el4ktM7cVn8uhuJ+R3j328IojQFB7f0OaVORa3vPXOs8HP5cQXrQZKhSNeiZkTBa72Uh4ejao5lP
InW/1/Ius4aNj+HR2fVo2I/a1DTb/n5Pjl2xRsWfG7RGafI1N4XDVcEzbXFP5bQ7ZTVxhg5Vu4dh
OqM98uHtdn+u9FXv+cWCY2Jg5pB+YhDLBgi+51fk/akalnsBgY7693ovKfw/xQWZBwWOFs/B5Ejd
oVM+JkHWhm6FgWaTlL6PIHtUp6o0mogICYWipCYzrK6qXUPpE01+VRyKcTRZ0fmZHRn4tFgmSaLA
A8DmF8fsi4OF5PpSpJX5nknXfhh6x3+qEYpWhFtk/dbMuuBXi47zxoLP+UHawHTL+yV/1cZieE6s
HDNMqiOVGUDJIM/qNEXSiZ1foSSA4stJo3gg0nvcd3CDL9R0yF2Y7oLBp7Z3bugesmOTNNXDgDWd
VK/Z65jGTR8ME5oo8LUlC4WF5hJcqAFJecpevJRvHDu5eei0hplUVrjTSxr4/bJpcO3ElrC1m7NK
6+C5yn5m5OPeFLuCEL4WzwehYC+NHDH9Sx3Mn6Xhlowq7DL1Jpt8oOoGhNUyUEUP1K5OY8wywZ7C
Uv9SwTr+sGTNRmZYRZ5SkKbWdp4JWduA0GaHnRr8GCENYtEo+ImHJWEJR7wY4jR3vnYM2mneV4VS
x8LTII7YeUf8U+umj3mq6d8M5d/Yiyv89CDAldTKXc7y/5itRo/GminFI1lbAlWnm0SrzrQOH3k1
fKXOlH5vRuLe2RuXMRlDyY4P+dLzLgF8bDrxUNXuyUSoBmXcg04qWz1/1Nqy3WBpQx0tHarAzby4
9i3n20hEUYeOW2DiJ9dJFusvqNQkRQx3jARnokX8APzprZ9jAGE/rX/IXtjHaenHCwjPmZ+DN8Zz
Do5LFt568MzsLhKvsdn5FOwxw1b3Lpw+Brr9u5qDr0VJa8cFVtIgJbI+eJ3j87bDK9zURZs+ZRXZ
W5w8FNYw594Q60eukNWbYTfmh90a434CWP8+Q6t9T3q9+yV436NAK/o9sUnf60B/AwSBlasoHJSo
aFBMd74WAbx11asxHJVyY+FzV/BaZb2M9UkFFhEe0tVPXWM3B98duHcT4RxR0lr7dWiK2Oic5Vuu
8Zzqq22e1Iwducnc5IdJtNkuRZwHzkLey/oVJ9VmhggRqsz+OY5ZgsOr1bausZjnHDwdsxIzXU5j
rcknV5vMl4z+RYU5LNlfk2goFy1Yc2cY7pw2BEsVzzjo3X6zzj3fVCUqJmF2s8MF6lAag83iTXRc
vF2Y+viqU/5ZItzGddh0RzOHVlj4QDzA/ieHGe8hTOV5gMptNwswcg3DD+3IVbh9Roant8YzwuFd
k8CJMxOLzb7GOlwhxt1hs2AVqZfeR0UlmMdEtgQXmJ/L1sFVsbWM0fuetbmxQ18KDsDXSIGpyuU+
SV50lzY0K4ZNI/tDUfbfgmS8rJ5ORk5O2LeRGJ/DpHnXoCVnx2teeuHZRDsBunky026pdnOerz8L
QkGROfpv1VBTVKOsixACGRE49Hnn6y2JEpmldvAdiyhXpf42pKp1NgnJPFHbTR1HEubS1DabxwYU
HYFuLF61iJTY4QVhyfoCEBjbvyCrPmQ1ctZFBilF8j3fylqal4KWfaMlqXux7NR8HGcy6CN7QOC3
Q6KnPSOOtm6WUePnEl9Jv0b13Ch3Y6Zr5l5ZN9l75mWURVp9geexsfXWjbq+RHcKOnQHHb7lFDHp
MRSZY5Xzc3EhvcLUrQFAa0tZhzMakaiZkvMwF+sDBeFpMKcHRx8/fPFdrk8LsSqmPWCSr83id4Eh
W4gKgHLX6I+ek7TfeL7ufvhluEJbT08lHN8PfZrwHuXQL51Q457dBbzR31ann1/dKrC+Aed13kFw
Y+jUe1Ycml4cuQkyYr8SDI5ZYUC9LKu4JjsrLIr0MOC83wSQUjcEOmaPedG4TwtBaN+drFkh6qXV
oVvthFAd1w69Wjjl3vc7ByfF4KmPkSMPpix06FDqZrZPbac6lHccNb7AFctDoJ7NMWl2jibX3VJ6
9lZ5stjbEjVKnlHJkpyyxFOO9p8akjgNW/rEe3aWntycsm4OdjuqbVqyUxemgcGGWJjdZA74O4MR
QIXdBfu0LOE5yRzPRJ7o45a/gxm1RKvGUzMUH+20IG0YFJRvIFZPac0huumltm6RJytCULJ2Zxji
FfdLcxSEz+1E0lCQYZPajl5Bz49K+yXoYB+vY4OSiDMDNO5SEuycS5IG0RrNZIz0gjcQegsH9trN
sD1H3iz+Kmhpg4rPmAaQ4UtSW29LnfehZq/ejyatrX1GLBH0ggpoy4DLidSVal+b+KgIOSS4yBcF
cYKS02ye2zlMhRMto0hOxJklF/xIG4xFXw6DmULoh1TyGVly6qpEbEyhrHiU2cdQ+TZ2apDepbMu
RyZ8NSlMwRN9OQaJcuZnS0j9xkXEfYGEQO7YPHkRc4I1zpWT0SbhUyR2QpQnpEYeP4KEMMROGj/X
cSooGPr6d5bMauPCdz341oJOXUuMBrr6II81uXc/zVKKe5Jqd+dRmsmTjTf9UlNo3+hVhpOdO+OB
zRyTJQd+/Fuh2VM4pDnOM0CloUkk0qkAYE7/1+BwnHV/r1t5ubOnrj3XVt3v+3wOGwWwVhVeibY4
WLerV5AZPBjW60C7dhu0IkPa4kF+rJh9ZIG+MfSUZI9CnKTpHFW/X3x+nkApvvWwVYo285/MegoY
iXvFm6uX9qEVZXn2SLccGUM6h2QubqnlAo75r8cA5j9rhR32N+gM9QBk1V8EDDMwmSSxLX+nLUsf
O6T7/OjSCXN469R+sAk6+l+rVOlL6tY12bYimGWUZY32WM5i+XK9teni0obHv+TFSr7SfV7JTIf4
lzHQyS0ycGaAffoz4dTdEQK5rxgQLtL1j7kj7WbT0yFq/x8D+X8+av8/pvH/w/BmTNAZg//fR/KX
nJ31Z/VXqNnfP+0fUDPrb0hhePFQrfwRYf2DaGb+jWwZg3eKNfI/ZvT/jjSz+QzX1/mHMpsbjkfk
35Fmxt8Ctpys5VBho+1iSP8vTOKdP8nj/zmX8W1kfXhRkKBauFIYdPxFmGwhr5OGTKb92LfZhWM4
CCkNjKcSykLaQUBJpnh2vVNjUBeuXU07hFcCSxvhfw4qy7Wgulht79k3hotpQRTpuun7tKoFatJF
8zmzZE225lJZv3vmcVdS2BBKGHnQ3EZ/XWyEi+V3r88/e0sztvBjnY/MhXNTeyk9JUGWYc7kFzfJ
VxvM3HCj+jKThigAiFzuU1u0UI/nREZt9dGnw612R0JEPO5fgCEhh2mcDZhYNrVwf5vBmhyoN8t3
LhidlniuHnwmI/CbD00Ly3m15+e+ty5WQMhcvcQGaQB4ovF0tLX67dZGGS4N8Kpsbj4SchYebMJJ
N86gg4KovPycNOtJmaRlMMyN52H8rOq8iCQRNRuc/1bsOUMWUResGx2nRUMIzE32RUWqTVtFCZUu
LQ2k+rzXuVlA2ssvMRrjDpLR2ZvEyauD6E6A2SnLbbflLCkpIUqdRu4xmWdy0xY5IHvXe2L0R+Cl
qDQRpsWwZxNkb6bW6d787Oaa4kVheqHZoPL3g5st50dMuFGaqPfBt9O90EioLQjKPepZ97uqqsiQ
9rbU1zfMtPvJZMo+MM7uJ0NwDRBOvAnUkMTTqD2DCJ5/lDYZQKq1+mtXfqZt9sOd7BsBnXD/U/Na
oOW7Fe36yO+a0AJTEktuzt4ZlE6xlZ7yI3Iy5mhN9Gtq4e3Nje7gV9ah86nq887GnVTw+7aWfIoG
mRUbfZ24gQGBhbnDBqQ3ezeqMHmkxOLGZe/AKvH4sFklnIp56zyOgtatwxTYmUTGjvpRX8Zv7SLe
xeJVu4EQrtTVNlVhPa1ebj4ttvZECNFBVQa9lFfTD3HlKpsSoLUJB52qwTmW9aCHsyJKEt4Xw2qz
jIrJ2zbsySEgcMMWSFpDLdfmI36f7CEJuFIX00vOpQv+yCy0VxOTjsIsHvvTxH9ZCBhr0u7LrsY6
JN7kdSpAWGXD/M0THVxLLJsbWHq/9C45k0928tjtPK9gGUi8xZ9JxAvLJorteFLtYQDHdB/s3vJp
EGfQTQ+2jt8GL8nP2jH9XV+OEJvakf5c/91O4lFbBSZchl2hB1yiZbhyh9APIfbndoM4ptgjzC8Y
bd3XJkxjGxjx0v0p2vaddcaTmgCsuaPWb3oewC3UBOPStUAuGB9VRz/PYi53SgqghsZ4MLyzwkWc
+10Z93NQ3dLJi6WnX4kI4Dnr8MmHThd8kLAQLZLckiW7rURd9gbZUWDj3ueUGK5K+8qkafYbO+iM
G4kVUAJWfvGZRjGC1bIZ5RVF7jErfzvQsOxhjFemYldNhwgB/4u5Fl7qmOkSKmcz+eT+H4LlMBr6
nq2idUnv+clO4z3lzIzueTBfFYnp5xzy6Hawsciz9aiAMOkZR6W/5vmvVHkheWHxyNMIOc8ERD6/
IfiPvUkjzoddE7EM1QSwlLhPEjuAcHdXHkLaTX5ymrO+rWr1n1pKcJFlvA55rOnjk+2o6pDO+hMg
XnLrkvy5aqSN3jLjrSO+YuyzmAGTG/aawGvqdWHXe/6WEfzvpmAl59vDp1UF2gkojiTTj9FxP+ML
eMKIckhrFlkqcY+yGz9SudjAJbIpex2sqi0Ys1r6ThJZ85t4F50TxzT6t7mr9A9/ufPTl7xkGON4
E3g9VM7fckpDZOuWKHYg4dJorfwpNvPA3DjjKiPiD+SWITu7rtFofje8avtFQ7HDNtcZWQIyHoDe
A5hmC/jOw7w+/PnSVicr9j7wPfiral7N0KTOsrCXsrzpnQlBmrfXLHZ6GqQGAEKtnjdmWRWQcqwy
SJikIFXdjkZekRlKZ20R3wEccfCn5AbtYN0Ts+bHDhvpL9YCxPSphczjon25J8c71I57nMjsXQlH
gPRVQ2LQMJdcLPJH6Y4Wg1ujTcsnf3a1s43B80bvlr+kk+l9WlpPshKrF6b26RCwCzKqcVcuvv06
j4mzm8YmeUjHJd9xanyw4KkkMJ2e6lxvweempJQKvfusg9m5MRBbhrMXDEBZhmVpYtsd/Q+fANhN
refuXpmtCZnFEPnHVCfai0EbBNVyzMs9aW/i2tQYWnoxW9+ddvEjC5QhHDnHdg6p5ZSgLNBkv+qU
xNWGQZa+b8SSX8pA/rRF0bwIkx6CGBHvAWCJvVlVpx1gXa+f0gX4aZZuJcO5/OYI+92fDGh4hjSj
RdS/yYulgAUAs9HKocRO6HsmwLZU+8kPvHyeW9zjIa4t0jS0aU/ERRC7I/mBqiXAjMF+GvfMNV8D
OH1GAjZ6IIpnKzUjJy6iLMhftpL6i/nPQNhm78FSsmpkMSGsUvPqDUXzWWQLesqy71/MyklivXN4
5kWVuDfDTEuCi4/KtOlsyzvvi8WM886KKQuVKqrvLRz52Ct5uzqLZOKIC3p8BnIVguKE00EFPl1T
PXkySC/eSKtsOh5Ua70pKQzj6k41sBALFHXTSRH/KY2yZTEYrk8/G0SRrcrVzs/T6VB0qn1r/B6E
oweclXXUZja5AsKgSD/+lKz/kpbmv1G6//fkNv+TCnxUWv9Vcf+/659Z9/m//hm4+M9n/r2+9+2/
4eQIPAcxFqYjOrf/ENu4/B9GwozdUZDfLTT/IbYxgr/dycmejrb37zjjfxT4hvk38qbIKuLLuTbt
4b9S3/8Fuc+qlT8CIyDrZt+l/3D/osRy4TtN+CkJWR7TuX/ORt9/WT2tbvBHB+7Vhh3aRxrLnm2t
K7m19aGA+Jg6/4/VN/rhu9LzPxsNDynYH12fh6nTdpHo/qXR0B06XExMZiwNEmZA1ozkPAXJYWIL
8jKKPDgr4DkrE/oqgenItmDvs1+JjQL6Iv8p32qGkDspsuo+vwIblzGL2pRunkcVkMibPizJYTWR
BC0EQT1k1MIE57SOiJn6mo/AUe7Vn1kffFKGQg0TNilvaZnEWifmyHI88KZwwcJMH+ePu4uCbBfX
qZnaLsHJJfFzgRh8Z4ry8ctmHpVxIGVbfUqtNsOxsB8IPNFgvhVOyZJpsD7pukpG82XSbYa2hCan
9PaEmiLMyQz7Alu3/jQE6Iz7jGAnFwtWmpj7W07scoEBXjD3T2f5NTCVPozu1F0z5h1HnQ1o5CJf
2WIQHm4ph11k1+YSQ8I7lrLZw10suHzd9HWxA7YNhb1Q7EBb/zBGsKFM102k/YGG+oPldlFbyQZr
uHluoaJu+RB9p7zEjeScdfseudM5ZbKADeIe0bGU2xpiSdTa7XhaBi0nospO42Zum9gbW2huY1tb
28WbnTgh8xACmju8OC356UEurYgFP2vQenY+vNVP4o4tLFgNLOBNb618ay1X2rJsKhRAl7QSxcs4
IxxiNjZtC6dL9ncxMyhRM49b2TCfX7vpZ1sVfuxWon60K9+C8e9q42Vuqu6Ypxb7N3LeejVf7IyR
Yq2d4D7B7Feae6+Mrp7FXbAhlBivl57vzKo2qbuICIRpHeyEtQygndx7DtFS7l2WbTVQ7pCeLe7d
HjDDfafC3ptVNk3qXHX53prsLGqokh8aIYaPHO3Qru4HScJVyowQi+CXhzqBIr9eHiqHrUHAVOe+
Aei29khkUWP11f3f3J8pIJIdqWHp+0puMLelMS2X1KblLNmDP+qETd7GalJXvYEo0DaTiua1yTfs
Au6yI9J+q3HdNekwPJal4+7K0l4fGckVoIM1kHQW+W4TOS43rvX6ik4vjS0T/hMWPzycLRhyB+JA
1NW6GU7e0Ozl3DSgnGCZBveVVV0yVaqDCtpelsYwTauXxPYIDCPBJ+JryHDMWnfPWmc9q0zZBzRd
SP7AGsdWvQRyIytGXZVG0dTBaeJ+TZqoo8rddwObcJEuutp5jtS5nJlLb0fLoVZeEUc/MJF1I61R
lMp1tVT7Yiyt4wJVcjNayr3mvWY9TYpUg7p/UM267oJJOhdf2suuKOspIv7PuKR+dg04ZGLTtxHv
VSHoXxWmOjqbybDyH3ezzO8qZVcVlJSUBuOD80Li83X1rPYj5dTfk9nsHrtpai41wozDWk/OVvM8
9wqAHKgtEj+G0rb1aTZ+fnSLwdkP8zj+6OyyfeJk9gmBld13s6WVMrwiIX6MRXPYkNvFXIF8T3EA
ixKS1UC3hDF5XHbO2lZzlKW41wkgbcdtkol56/SAPx5qEvhqluZpcRnZ4zEHpqUuUuKQMukT9Jsk
VDEG26UhMlvdKqFFTqzeDWt2oylP3ixbS642y9o1BGpBa0tYPL/ngPwW51tl+OMjUcds9Ey97976
toEpbiTp1R266sjlhxbQIqybM23Z9ctYH+elyr41Rj3dySAd73U2AbVVjFe26D8BT6MSVdYZc4Nz
RFKU2LHVBL8WQSISMqy6BQo41EefHv7DzoNhvxZ3UeY0MOmsfc/d1bZHs80Mo/mdS0H9m6D4+O31
fg/Wbx0+KiMY940rr3Wmvbdq7ve1poOBNlyaIBYGbDpKIyCV3g0G3v/V/gbL3g02bpbKDxt40CEo
0EAGOkKOZCY+dqkqkGBmMpeRZiZgngklKm9GBsYDXstsq4OLNS0AbA46+ZerOf34ZBSV/ZwCu1Lb
odGaT9BL6jNJzPpNlrSmLVNekIJ0W7xCHX9aFazza1PcRXpam9hv6TR9iHu3tviOSk763WLkEl/t
hg5c7hCSFPIX9/78p01nPdXKJ6OtqGsC9vAw/mbb6TxxFfb+gUl3WTwOfS8Pg2fkz2PXUhIYo3Ij
YmtN52GqgvZ3WpHZDUzEc9/rVlk/ltlfDkPTODsmLu7JXSb/V1AhTt8kAKr2mm8456SwVbbR2rl9
NjPHvdSKn6oQMM8no2XER73uPonEbb9Vtts+2ZzWeCPadl/U2rRN+xTcGpmqvrtBNqcu1ppYe9vJ
09jrqV1mPPkb7IveW5/ppX/tDaR0x0k8acHknwoT0ZJtizTWhUyasACerr/LoMu/AW7Em9MBjqUd
BX1uxbkcne8uIJn6WpD4KGM4e4QQ9KXP/sTQOvY7mC4ejRo8nWZo6WM2O/NH2TXGq6XN1jOdaHVX
iRHMYgHCS0otfa0BRwEE6xmGuRNfglprLiILNG5UqnzetUiUT4bHOIYqTXt0FlPujHbsw3pe5S8v
VyZKN027B/wm02unjLqIRNGiKXJroR4WUZlDvJITbW3WbILxmlZS7aHqjNGcpoeklwqBrTZHsluy
99Ss+gvQN0DaGQ7mmrlDCKTcDNeJ+7NCh8/izj9klVqv41Cy+GyDvgktIsOpxfwdTU7JKoX1NhGN
IpGDOjVJrdkVidKjufd6ppnHXhao1YiPiBaTIM4Xygb3hfUa6yS/4X7fBYVn3ERbrneBA4/CKul3
i87qnvisrVPQ3najmuH+sa5yS907zWkPwU4uKREAfdd/NAlu86RwFtLlzWGbCHSaTmYF27rFwSqB
dO8SuabXCS4R4xeeUTvr/LOrgebM0w78pr1p7F+ZflBd/UGu32fioOS1xNH0PrppZhpDAh0jSaX1
X9SXcgvNtyF3TS3Tu5Yt7a3s8gJhS1KKCEys/3CPo2TR+WerTdDBjsU6yhURlLsiIVoRfJm7c/Sc
+WXtTu0DXM4s9J3R2BhjBcU30Y3l1itGu0cpV4BJQTXdMifTuvtQojjlIhAv05hktM66vnNwUh+K
3iluU5ZZtMKNXH5NJjkCYSrn4t0fmGPUsIdzxAe9Z7FDtwCQzkwKq1hWPoBQVfc6+0VnInAevA64
Q/QNeViAzOvDhMyEPVhOTGaya7Zu29XnmvjdBxZirUl9K96UzCzzOKUTwSSz4SX7ANR4uS/gJp8x
EpKoaKzOnm95Dt3J0PaTNRlfIyiamz2bPXV1v+jM02VGYGBGAGOUqTyJOkbFUFKno0iDM6OfreUJ
Us36qtkhcU3PCEqY4I+l9rnOydDvJnfQjmCHP1tLw6VmeZmGAtQsf42sCJiW+Q63P2j6TUfSHBs+
kBqRsPX64pVI5Hpt0t8aPQ+gDiftSeqzfQoCjbxM22SdTD4kGEqZMBF0y1gYlnclqcCkgPZGgtxn
z+AUbbQ3zV05QxaVQCYKmlrfiabqGQM47dM6u3aC28C0HrpEh8sPNvjTIXziceEU35mojCDegaer
jLoMx7L/Ba2xConubiPPMRpuzhQ1g7MakWPMDwkjmTKfrZPFbwiov/DiydXla2N6duxy0WzIaSni
Kk+8y5KV2Zsxdg+t6Q5bRjH9DgkxuqWe5ubcOak4uaJj+Oya5biX9BhRkGbmgSXLco9yJUK8rE+l
LF9ds/qlJf51wO68EUYmQmbEuBqyej5ocKqNruhD6Xl3ZfewXolUqBAkduNVUn2R/Zqk52wV2d4l
6OnoGV+CDc4AMHDL6I/AM7XsLc3O6KUQzS8ZgnODCylFVbOw983TdI/oYgkTc97I7KBy55gt7rmr
05NYsS6kXmqwVAG7LaDriXBtHMR3BkNUpaqf/tymjP2n+aXhZdrC5Zeh6y/QHFuRo6xmmp0uVLQJ
3tMTlFP70TYq/zjpzQSEHxWsp/n5LuFtP42Lpwj9kJ1BCQpan8fQCb2FR0NTHSxbR+2T0nV3ossR
lA9oS+fI8NGYehPPNAJqKFrsHtickDXMdNws1KkzHT1akE7RZ0l5H3ZXZBRoBYpu2yGcshKdDfNS
7W3cI61ODbHakx86JlKjFKfkIVkrzr9p4ledNJjRs2rRYtln2inDZvKh4wvYMfY33jufkj1g8Hhs
1DpGkFbTS6k5duzMwbRfp8L8jhTMer9vkJ+ogIvDkOTTm6gTeWBEpj0Z0+g8ibUVnJWOn23gI2fn
biiyS4Z3N9Yp2n5gVqaFNsjn2NiD/GllCHs0ezirtjj1VYKAQUcFp7j7rAWRiHDCMddeCL0kY3WZ
wLDNQb9HROMdlDkGl9mdg2c/QQ5YY8YIpUEBO3m1FUN99iMUAWc9q1lp5zJyUbJnoI0iT6+e2CIJ
6oS6+yRGzI4qzSKThhb/0FvmnqBk7YiGAC0MGquHIRj6oxeIJ4ecZ5jnKIHs7kGa762uLiPG2tVC
9jq430Q2X+tZN/YiU89+UGxTjcDtqkOKaNyvJVjtiUH2N6Xhe5cGH1XFQg6dV8dgg12LaKPUrwnc
VGO1DzDwbrhm6jNLQpPnuJOHwBcn38mqY6rs9eR2mcZK0C/3lfB39iJkKAi1Jnmnzg/zUKY7axqf
9fuw0F9q0LCQdaN1YvTJwyHdg+7QXBHUJn4w6pZkH3vIcvK5dqNi5Iw0dW2fyYKwj6HUdylOwK0U
XnJSpF/EGjnH+8Cg09/UbeGdYecmqAS8aAVZeuhKgQzSA0eRndAy7ldm/3Fj5M5r03jDWbc96xU3
FGuObhrYmJgLF6NgUQhAOVkQbfnF6GxXYCdvGjK2yLdoUVaXnUa1Bs2JPPLpufGqm0DEWSwOH0/Q
MwmuR3S8v2rlgBQUi8YGz9fJYvado974CMcMFHfU+ocCL0fYWuCOTdEtl9U0pgich/7D4vvbpHIU
A3ImZX+MGljaqfCh0I21s030ySC/NGAnhcBnapW+xZITjhYRBcKQHxbe8acpKZDXmSpYHit4UebG
11wIvQ55wHNey808w9WECShCb2JbNGsau+imc84VCOfIbdz57C2Jf54seUlzbDmr8QvjMrzw1TsG
wbPSBe5W68am5ADl+WtOx19ABKDq6Y2kEDdbBYTRTdt9b3Ryy7WphbNTooQ3NT2WWjU/jGIy6LK1
fM/NtRcQww2vj2Z7itDOiA19ODouwMupV8Xctr/c2XzQaifY9d66h/t+cvxp3VBrbdtp+jaac9qF
yrLEgQil+rkz9OXBSrJvI4htFnzam5UHzhUJ7fCpOVhm+P+s0ylbPBoIsFx0Y5Qo2jPqzYu02qgp
gHN5qFjPrdkhb3LMDw7wdOOywHizQEpH8BeXyF+MtwrXMYFVfheu2CSoocOuETi8hl+j3rNZ5WpG
wNax7MengfTX/Y1p6uBm+aESir1/9dLCWt4IosHzdiJblAsc1TJbscrascH/0Brf5u3RRJzPiY5R
zC6HZ5rsflva+aVIMHEExnCbu5JSz8qzG8aY14L439BTFgn2pU69aDAxgswA/bjPt6rN89DOzZJR
HglciFj7yC+xK4iuIJKtdmOz12OXxShRO8Z0tMVZC/RTg3CS17F+hjC8Gaf6mAR9sM/78cFdA9VF
/TgGKPexk6WtVB8BGWfFChC+pOHYVI3au22p2E3nZh2XapGHfADrqwnXOADyN/eiN6ZbuyJKToXR
hbyhn7T8L1ZXhvPNbDaj0f70mHO9zDntn0Hpe2BNOcS1ms54FGioXXfd6srz96SRIYGfx2t6X02O
o2zeLBR/e1EsI/pE0n5ioyEloh6mLmqbpTmbaIdj2oZkO3mr+7xmcx6SH6YucrUVs0wsm1glizFC
qJ5HdaDOmkcwWjAXil+Unu4aM8ljz/SghbakELxOjrIfeM5ic1zOi5v05yKxV4TNOlOvw1qYfszn
9h99b2sHk04xlpa+IKG46+7WBAVyMD8HSfGMRC/boUpEphs04k0D7x2hg7iNFuj2ItfzWLQIu4kJ
HuOUe546edIYvsIlByv65KLJ3JAIgfHnroPVtbY+rI1ownaevzkS0vnCKX5w85QoBt0URHVnaC6K
UpD0xPiGanlWln/2UmJqNsyFGi9yCj4usRhCZTWuHV6Knx6jLuiNi4l8pVCPRZ+2RiTu8/BA92Ym
qWorEA2+i9UR555d55GMPdXEfV4kOULYHplYsqhiNxPS970r5uHfuDuT5caRLF2/SlmvG2EYHcCi
NyQIUiQlUtSsDUyhCAFwzINjevr+mFl1OzKr+5aVWS3u7U2aZUaGRFGg+zn/uO0zywkrJk0GqkwF
hc2NnC46/WDIek2Nc2HOjVsfpjY+DmI+lPQNPUcmulBZs3rAsBnGI7lkBt31XpZ1K/ywEnkCI5kb
1cZuGA39MLkx3oeiLBaY51m4d64lUtrgu2bHX7E2upliwoks8zn1yaw0etF8dUnN6Egw1XFsWZhK
zdLvzdKJ0eWiR2+SVm4b/DTe2hCNsYlTuPNgqAtEwEiGW4Y/cvpNyFhQiqPfOuaDKggrzWfTfOTg
L08K49t2iBvcGnrbNFsoM6sJJx1JPk1g9USfdFNz9bnLerabAZitUSBhFQadD09wXqxSIuSfTMO7
Vb5De988lshVKrE2JvtnhOv/u24ZFToez4p+RHlaPDKGvEnfyVA/tvemglX0syEYroCXosS9X+Ya
N5bbHaZJ53F1AL48UQ67SVvKD+LV3J1X2xKxR6RvhqrnKQIeDAgGX866GsghxGCK6831gM2uCk4i
YQDo0KCuigq3M7reO5xNal039FD2Sf80zAnV6Gb7kho0HLeEkW8z0xGoueL0giGmebfp8UoornLJ
+HeU3ayVjceydlhs4ugR4Yx/Q58m446qVsJThwnKnwNvolLSdL9IPynI+C/6IAOC4iSYnHo9KM9/
NPKCy6RbsilQvVEexRJhkFvOBPBijCIhf20MeR1WvflJbjoPI8HDt1PBbIzTxyKhfdY+BhHHm6jy
3/3e8HaiToYVU5K9noecIcyn3A2KKJc302AaO25dVmNzjzr4WgBpOHfwxs2OKJt4ryZP27HY0Ybe
5vd9iqhngpgK3aY/GgzqndcPFDCCSm4G/NA3WVdqd8M8+VdV/mNCNH9QwgoHdoupItHEECjK30jh
54fP6zXi05O2NPoRneey8iJH7gkhYSnOMh9kSCAKL6eLQVsFmjksjO44Gnsz8h9mikAPeF8edD5E
K90Zw3Zw/c3U549VLu/mftHXiajt1WReq9OWjAzyNXoJfScoUwhNJhzOQqBRe9P7A2fy6GbVwa+s
nipLvbV5mMcYvFpwIBt+Wz/NviZ+4DcBtawQ+DFYUIXjO91NxWMYzF5d4a9dsjqsORZv+6SLzu2y
LPu5F96t5/f5OqvlkxOLe9FJP1S2/yGkcUCjevRAu7e2Q+9AO1v3PnPRIU3UGrdJkBbt86zkK9Zq
gNauTpARYeTM7qNuSIIFguWhda4CYEj/C9qD9tB0VR8MsUieHVOKHTInRpqpqwKk/QERwm7QJLW9
cb1a2xa9v4rV/QTXdBuPidxLPmsfBbbiiBKKmrG7b8FeFJFk67h0joYy4cUauyANu+738WB7wYS0
zBCcpyvbWdKtN0MJqpRpYSXdmeukyCNExyStAzmKcms1hc+v0SvMZ71J7OsAVDs33oTh0wBr4POj
zOrIF5X70pufeg+IKtfMsOJ8w8Z/9YFrw6R9UutabLgPx/t0XIabuC4z4k7aXn910lZ7ZO8nrZlH
+Xkq82E9gbEnQaaS7sS5gO4yVnb+LiZ/+Ezcnr0O0MDHOwne6iyHDqsbmsfUVs8O6YynQZv4GM+4
Mis4phHh2TLKebX0+DJAEiz/MTdERyxttXBctfrwNuqu86QSIym3uQtOVcYOjbX5ZNsUeFZmfood
T6OiPZ983HRxge3S9VK7XpOGkj6pfGxvoKMY40plpiEbtb1zVZHSQFLVJv8vFTlrPxuHV+mWn5iM
tHU/95+s5ddKibSSgd6YnzkDH4TbAmBF6DiQCCmw3gFzQMpJQYZ1G6i67G5nUSWMlLrzig6dzxJ/
rHe3miW671Qqpe6aqsoqrNXg/KC5twqXAcOzdzWOwLJOdwoZEfAYnHArxj6sCVa+V+LqR6aThQcF
4YUZqkRYOw2THfxTMq8l4chXpAvnWmcNP3l3VFj2k7l2DZnu9Km9YICDhswjo8TaicxaRjK/7TUx
PYCsJWGDdGmhp/faSdgUPcYvgfZ7XuQQB66YksA1Iud7VTX9sKHQqNl3Wl48mT25Eyao7M7FGH7K
Ry3r1tf6F6ho01pbjWCqtI21bsUuF9+UhjCK22bkAY4X76NM9Dj0mghJ+0AZOuYNdVOZlXnSh+TD
70D0cA0i7FTj8GbXvVp39PtsMns5q2SgrL4u/JXSF0XVpEntVV8sZFC81mmQdXqDTqi6gxHEmq0a
4ymum2CYM/wrqbc8o83RgwnvAsGJagymyXDxe7V7q3TYOtyl3bEFJiHq3+iiap2zXon3iaCeeSOv
5jXdxy8kSc7bTEBgFzuLMtxXpWM/QjZRV5zI6H4sx5SKDW16i3rjZ74AOmT0z55KKouey5S7o8Jo
tnJ9P8Us5JPm6Ii8WFMKlaTId1OxrCWhEIcUWJKtI5PyMVF6f3FNCJ+NWSDHWRemnh5oamQkiIlX
wUTNnexkLi3N1vQwzZmxw+cwbO3JZ0G7dkxZ6Q3aJahTCzXj9aZ2WTw2ro9wsUYQsKqNRn+eVN2u
JoWP0u4pfYKYNQKZjsOG3t5HNjOmlN5ut5gCrVtaWYewQGeEisp8h3+LDgwi8pgzTa6LhoVmTgtx
cLChrgcp880M90dFGPolF6lWEetjKFNr3nV97+5wILUHBE5pmKlOvySjOWwhGYA5+3qswW7mutnS
VBA9JMMk7oAr+VGobVq5TWkfoKaNM++qzXxgz/WtESlnDbtWTqtqcU1kFLW3HMtlcr/muSzyLewL
OyCs27QfWz9de/bC0wOW+hgvtjpZqj5rMU4t0LzbhpR5+hxd6a/ITq6o5okB4xrdWfgf2kGFsqbY
1F+qr2YUuDpGAaXiVpb6kSMdCHstj3BP53w/4kzMrcGgQHDLtMuLuf/IBmQ8WLg15GOxU6bP/H7f
Z7ORW9zbJlcXvDp+cIO1bYoo++xedVsmWNJTdHvEUzjtygamA9yBv9MDYjCJ8V4sJUj0oDSUssPh
MC+TWHsNHVD9bM1nOXM/1o0rV33CYtBaFVpup+tWtXC4bODMr+XWc5Je+sYjyqOQnXWyYk5oUjDO
cA0hEbz8Z2d+MnIn+7FoRfrYYRT5AQPnHx1l7FPsWvWKffvavWyObclZiFydGIzqVYOQPVVG066c
sqS6QNI0rmdW/T76skcuHA0ZcTmpAApmZvgEA2XzMBvrFBNKuEEYRGmbVxYniP/ppkpKHwPJZOuH
uEj5aMsegklzmk3Za28Rsth3OlU0sRYVzZigz9w2g3TkZwRYyZpgj2JrjYYkSMAh0KNSzQvA0Fua
LN/Hyc+5xkX7ZJlJfpM2zkIvmtGmrwb750s/69A6Stfn3dgyp7Nr0CgqaYPLaAEdgthPh02WTeW9
R+/5OsKBdOqLwt3gMBp3S5kNuNYsrw+NLkbPjpkTTca4ktHIJtprCPis9W8LDqUmAoNRi9+GCaJN
KwMUI+6mnaehYF4SDetOM5n3la0PR1eDee05jy6IPLT1AtIfMLRP59yJ7Z1JOvQrznHrqcn6DK0D
qhXYHh0xBy6obUcEX4bZrzXupHm1lept4UF49d16bDNE/Q5iIowQwyYtZ4D2Ic2KFe3TQa8Z5lFX
WBH70rxaihdh1gF1PDIQjSiRqXdfknQjFPI0xa46iZyhzQiEwMzw6ILtr1Pd8LeC03QDv1sctdw8
O0O5hJ2onJVJecXdTH07+/40fR9yC+Vl543evQ35jbrVWfw7PTWKCySt/2Bq9nSGwBbfTS8pD8Qn
w6uV+rCXrTsv6xiP39qqEu/BJhDvZrb61w4cGmuTapdb3OxZiJKm3XKVondJZ3VSZnExHJEdJ2au
nfQ7K7BH77kp2iToZIPLofEm+dSg1zmPw+RMK13Z8nlqFjgCzVsQN6VDva6t5ZaW4XJdZtFgrYrZ
vemSbJsUY7J3ihQ4MvK8PYLfuzqielxZhbcrq7nEGZvQCpbWBZ+IadwbNcKZRbbgm61LWEPkzfpr
VLaoPoi5fNGEdfHa6Mmf6vGcUClHvg9bHN1VcVCMThIUk7xP4AlT1FA72yPgtfP9+TCjmj+m+VTe
ZdXQrss2IzjJHe9LF4HuyBJ19OdixhSCyOu2dv1qB+736XX1o63PhziGMPI0Z182BaSN7sVqJ6NJ
fyXuhIKnvPC3uNCKJ0O5HFw9nPRNKcu9UQl1ABNAE4KOPEgNs3nOM94oPCv07hUmwUMtRLUO+dBd
j3StWTdizEP6/uTOpPtlP+LkXxc6paIjVTZ0OarZJIQhhpdNCEO655gekBnb2bTh5qhCOEn9oMzh
Z90aYD1d7OyidATay6Ei7zi3nDX6r3mPnsCGnY6nR4KSpjuvjMYdOuzlgsQy3yxpBCTlG+UFq0Z7
GfvZ3MRJUb/N+YD5L1HTcJgKvVsnVEt8icmKnocOCzxOfu56T0ZNxid/aU7QS/5LmeZzUKcVqEFS
aUFWYgVxKLi4kaNT3RSJa94bqUjvsB8ClC8Jba/+aPVnsIHkMycOQ63SurTXFkAkcgdDHDA42q9G
Nk6cZwthM8bkHBTW7HY90z2IbiuFTyDf67OJfHvPoBJ/AhIyQ8grFGU18j5lCS9YBJSz9/rXKxT0
okeosugt1/u3JRLmM+hG+oY+bTmBbVAw6kfaZml9+TPRbOMyE31wgxkqf4xklGygBVjvS5rfCHxx
Hxzd0LeJahxiQERyGWLo83Vtq3zfJzL7wug70P/dDhAzc3SiBI3i3JaAjR3BavYG0020V4VlhQ3G
D4vludTPeT6Pb8As4hbKigiNylMZjzwhUzAGxEAoFnCtmrOHrNK+y671QtFyf6o82ifx1EHnOO0p
bibjwykHYMWMz8yqrHqdOzHVEAaRydDTLIZIXWrYebXhQjQ8A6A5qha/uFuHSwuQUUvcPLVvGl8m
vYcHFDo1HUEY09lrI4XnieEghIyL9kXF53Bs8YzixJ8JSHBBC2CjzAvRTNFF+n61iRECPBIC8cDt
yszjsEtz/Vq7tnBduLQkO3QZ5UtiTJbd3NcQT+jY4awZa0klUHQ4yHoGjNai5JUMMDA3P5cjsAP4
9oKuhiMqxZnhktB36EyxfJR1KrZeAnvX9YVFHJUDj4dFivz5Yn4ADet3jkN74LhcsfdaV90X4poZ
10PsPCyNsdwMs8rX/N66FUuXvyfPXoBpwMTwUb0WgODxmIfOBVeYhYaLCNicxxIGu5juSJIhZoZw
fZn3Q6j8yAtRkzFzxqm2LaFuHjose2zMnbPT7cZkq/KMEV8B3PvXogmHm2Ipn7KE90DYnRWmuahu
qmGM7lqp2pMdddk+MXj98YJQcEWkgMdbbvzkwNFuB1IBMFHkmkd3fJ5zBv07WjEppZnPYTKMDqE3
XvXTwYK0mZwof8v7OYZCQTL8JHL4Dwf11Rl7g3zP/G64IwtDR4lUIoalrj3nRJLl76G2/2q5/P9H
QniXaC79Wn1CFKNDMLdx9Yn+z6bX4OMHsviP8sdf7j7ij/Yvu4/hZ57+Bbn8X4KP4qP87Y/4Ffzq
iv1vv8XvAnrX+oZgHNu2QUOOTjw5UcR/TavUv11r1+DZqH4jxtJDWv83j6z+zbXRpPr8AS+bkKr/
8sjq33Qb475v8ONcv6T3T2nof0vx/VW67hBXjhLfsAwE+TSO8CJ+jTNlax5lLBZ7E41Paq5ugTnD
OEwskFVSCbhaMB6Genexnth+fEWewlPXsIAXL9HUBwScw2/aBIgV7340UNG6Q423UhpkZrsdGGSj
rrhJPAJZ7ABORq5U+qLGd7DzjUYxGf7GhyvmOZrzyUra0NL2tffVTmuYYvE4mHfxD6LgVkBcc49t
drxFSkhg/RfxM+uMpCio4NQggEX23C26gcivDOZRQ+w6bwsBskmLJW5GGdJQqQvZhtLoY86N/G5K
SHEBtynH77pfPnW9fo8MIAnS2PVWjoXesnNpiS4/+/wkvIHAo4FUDUN2K4u5miZUMEEOWPNsSPkQ
58uNZbWhPps71GT7TCcZSxRHa0Io0dX1qVMApU0MsqNpGyG5XAiin2o8W7Qj/ASkZoxr7DcdWINf
E0B5vKlYIBjfQ7vLwtme120PTSq4GLKOsbI/91Q4GJH1mbkC/w2vdZxnh73bfEYa+XSNiTALfxPb
NhcwO/0qEW6Bho+vGifpOS5wMyOOQ13opXfNNVRj+gd5+IbxZ1vE9XOnu7ru4gO5urn/9Gxlg44k
q9JAf5fiCdlztbbt7jwNzi7hCCcVnmQ6V+AMAI2rT04xbR3DPhD6oBBaWMSOdSBRUeTDQeUYd5Hs
KOBkmSGEjshAGapwmpwHC6UJ/rUuaKz00JQHpuUtsXoHYw4NlNblfO1eXe6dPNmRSLZpDf+u51dY
z+mX3ToXJ3vTeJuvKz7BOWEss5BsMmrY6WMacVbK7uj5bmBOVRC32q5e9DPXfEia4HnGQCDs+Haa
FS7hYkuM1qPkyuSR3C7+3jbeBdGQclH7Rix3OrHtK63iynJdBKU+T2U2l2E9pEcPQVeTb8HhCN7w
vhf9vMtzuuNGVmt8pnSWq+W4TP3G86IPir1CvFUrLIqEIuhM+rQO7zkuXqDR7mT5aLbtbRvZcOzj
Yzm9L9JB5kj17lqWhvvWRJZaaUn+ikpnk9TGVkgeEXReIV6bXWO1P/SJ1zgU8ymeFcKJqCICqLfU
AQUsS/3yD+IT/y4y4vqUWHR5Yfqn9JhyjT+eQEsFr9+OZbQRVfYz1tRLxNsXtcZ702L4Htq94bYX
YpruyOw4xV3LFDvdpSggjayju71xj5njy0B2NYkv/ikxAb/S/tJ5PmEhfXaWyfBVO+U/eLrt3yL9
fz05MT+5PN8c4Fwwhu79yfSDPp1OR0NGIKktQjvT2kcZL5gUV3KZrmGthALlibclZSCoY7HTCg4p
oqUorQ+nmorWJJ8ROuABbZtxWdeuyzOLfQAHCKCyxGUo8jtkyXC9MDn5dE6leqg142mxWL1a80fs
TA+FjRycvT8gCBK4NWV8bEVfbSaPkSMdzC9dJWqFS0I7WsXY8zDWPdD4eEmG4TxCftUiYg8W5W2C
OCQUwn9vXHI3rGx4FEZ+GrBVwDPUXyUhJERz1Y+gCV9+ctXXp+JLaPlDJ+QrfRHbFlFn6BhfdU7G
4UTwaMkriJubtsM/6flr4smfx8LYWt7orwhlGxPW5dTDKDFuumvSB3zxQCICQUAlEcdjmuyoWiZA
tr/VtfRMMapkPDQD6fk7jTprtiL1Itv+qdFNznH7lSb6pzidWLDLJRgUqncc1DSqrJtY3zlN+cA0
tdMJeCx7EBu9fsiTfq9MKxAmn3fpgId5Z8C4m4pVd4RCMXPvoTDISlKFCJTub/CiIehzwjjRQ371
R50m43Eg/HZKX/Kp2Q2klFEEv3bmW7069hEW0quA189hbdKV0b3K5SESGJ4R0ibqAGuPRyl6aXkL
t7MbI1+NjLApi62XLZtkZP1srf4Le/Qa0PCsdBuhkHxrCkrl/U6WOxM1LbAP9lEp3P5FFu49UamM
4E0DljiC/dTDOQWfanJ7WGnmV+oVN5Hmv9jAMZFW/fCwRdVqKVdVFR1LPoYrvCTnvsl25uKEhPc8
FCPi9lgebHO+5hYIssccsn6ozo60PvArFRIKH0CLQ6NkrwA9O2uadoVKKPfEhUAtc/FkJeVr3DnH
qbWeKSKqkAC9YvV4nArVb3iqb5rI/VpM68A6A9LYKYxHRnxg40OigfcX3wwLmGMvx4x84AbPQ9Ew
Xrit/mF3S74BErxU1vyRNRQwk5/4Sjk3+dclJp3Un8+tDWu8IIp0SVy1kEVo2Q2U8bNwYTF6g5Sg
RD4anXhVpjroQELIxzHzlzkSGdiRcQomXT8XIg4yJyIWbFx5bbZubf9CCMBtnL0tDZQl+4gfJXfd
kN5bRDjNPO22rL+W1FzNvGPThDxqtl7MJiUtdblpjeYSad+HzPvyF/19iqdVbE541PxPaZvwi7TJ
xo5zifyfhcuVgfdau2u9u9pgCziVCpFgem61K7CDNB9D0GwSCOQ9FRg3MqaOa+xwKTDbI/s25U/M
1NtyxHfUvbr+I7gN2JcN0/vlp0lgmG8qfoAV2qJWwkF/rxXtKu7GS6VMHhftVuqXiURK4IajHgHa
kWzSc0elwr4h49UhizdLs5UvUUCKEzCOD2VeuNZrr7yVmPlcZ+YrYRwFpiU3v9dj2H3Oypcmuprq
UieIkYp1XVioL+DYdVH735Fs5aE/dN+1WtAYRW5HavwYRgmH6WN9zCo/mJssXjn+GJhYJXu/8m7w
FcLBDj6ipbh4huuMN6yN9g9yGQykbl5QWUQFkMh8cNryEYEpkkCJEiTT3qp5fqmy5XGZ5HmJenc9
1DT3WiVJwnGPhLvMvXLjilIFsJGfcNRbb3F3Pao/UaTtWvcYp2KElZrdwBbr9WbENV7I8aNH6aqg
YsUYGWtobSxe7vdioMJgTH5iFH2kiRzJjTR3Us5xUHWMJn5UZJvIhaoztYiojf4xt2CZSaRhUD/C
lnxler6WBryD2ENdEmHS3mZjzelr36JZvZvnfutZjUlXvRWHrT0jdx0dLRgbPw16B/dNZ/v9Js+A
T/49WSLakhRjWu3458yUgPEkqad68douMZZVADWehuhiJcae94ZQPn8eMM2TxoFq+ipHVAr50FVT
W4iHf5V7+//FjgOdJdO1/681B8HPPEl/3R2N//OX/rowut+uDVYgwHSbs61efdV/XRjFN8+wsU9f
W9xooPDYY/+2MHrfKPSyHB9fnmHTUokXukMlkfzHv5neN1u/mq6ZsgyDr2j+Mwvjbx21v049usc2
69u2IZir7b9rTEyp4EUDbjZkOySw6syE/aMa4vE1GfrhZE3jo9Ja7VJaPQI/JPz1Aacun9PaANhw
Rpm/oQkfPoDf05so8xWfLOHAGRMfbNh9D76SOveT0KcLXx5hqRzrc5wW+U8pxPcR5yhAEc7pRgJC
k/1enWt/jB4bdCNXhWT3YlV2gTpQZJjYeEq7KMvOc4XymxACAG+U3QQMjc+WFDqu4gVJbeKrwM/6
6qGq/NdJk/YaEqJCBYqRVWjauIX3g8Y0zTToOghNNTcPekF+edIB81p171/qScsCpfrmwS5sbUMs
TLFheEdf2+KKTKMMslH3xxdzxu8Nbc+xC4iHjDZOvnuiaFBx0s+tiFZ6xNRV4LmJxLCyheVj5iQn
KJDFBLKFms94R0YNSW07aqM3nn8cwfBxV5EEX6y7pp/eLZqIqDnwHTtFETLob9iJoBqjepQrL0Z2
u2oH59bp4a2QXWXes6fl3SFpDKhby0MPuFq41cffg+H+1bDS/74UBnDnK77zzyNOfzoj/vpV/gtU
umaoXRtorujQL6kM5jcOAGpcLZfMsz+eEfSccEL4VKdcT5VfjwgwJcsUus5B4ZGuaxn/zBHB+fSH
MITrPofakwOHV0Ix45/2Iil7E36C7IERHa2UE4hGAjlhIvq0t7+8T+ffj52/lKo4V2nZd//xb8af
apX42cmqMAyPb0iXKv/6x90xhnOsaodAMqes0OcOGBrQllOTUlZo9H0smbqz7scX38K5vCD6varP
rFdK4VdmOmEXwBxWmrt/8KquwRO/npG/vSrLvDaQ8fL+DveIoF58PtXRpkbo0WfNDTK9fj2y9xlU
2VPgsnY1TFLUTZGsv/JjZGqRzagckzfaIzWqf8d0iR6Mf1b/zdvEGv33r4gaU9yqxHXQuAto+AeU
D8qnRqgdR5tuUQmyUaaaK6sLyhidpiSB4HK0/FTng+KkE8s+rUrIicVRhHMScL8k5TvdGM49zE5+
sBQ0hG2nN6R0hfUEWWGV47s7feYz/pa+RwxV3nJ+pdmIJnFYzSWkK0o+X2hY4Uj/YjfovBTFHEKb
BBrOdG51Gir8Woa1XZKJbt/6mUKchK1cu4wm4U1REZixHSBqxeQyX5OiglH5K9z7+1hEW9VUx06Y
dAyVdCq8XplYjWDzZfiulQfhKhi70drX8yo37V3mPw9qeBkUplZSGrCkT+6N3T9HFHF784B1stpa
wD9FlxNRHd8v9j515V1O4jc+amyP86Zwo72TIBHFHedH+XF2xocC4buFRH/qrB0m72KtsDY1JGyE
144fBoeAbmmMq4A2dns7oLvvrK/JHQOPyNCcMNO6GkKrqVad80Jb0V7ihiW4Fj27A6nE9UjMe4xc
UTrVrgWwi/OOt4dv49tB3TCst849v8+VpGNV9RhTFxSGLvSxKdvAaLDRnsyS0FGWxxS794hbHThm
X7NtZIPHZYirNn3IqKfR2jsS2MjgSD4G8A3b/t5M1XvXfUKgIRBqVrgbTx2xQCxXaVvuPAMJkecC
CpMwECH711kAHtI+eo/dQrudG35zrspOCATGi7lMVc9qo1ZmH/nnqLCrz9hq0HrXNW9aMdQQnogD
f3ZzmdybS1x9+BbE0spyrh8aNtAUzeCNO9oPLrrHJ5GZw02H0+RtHLCwKFIft+Po+vkK6238XNRZ
uc5ngkCMqFwasmUNLsbIUcWDl80K0KtzkWAuGmEL4zUJq67JPXFIA9mVTkH834T3AnCkTo+Wsk4O
u/p9uwzupTeLJvxXDbt/SBn9X3dJ0tkOK/I/UzIkKn+0v96Hv/+F3+9Cz/tmMdXCrVBXeI0oIpL2
93nZs7jw+M9CwPr8dZL+27zsfgNe5pIymFUFn7tf5mX7G3/jWgdGdCi1pP9cSJEn/gyCm+CaDN5X
rsb2+ZL8pH8gWAaRd+SIWMSdG/ajpOM9UHNS7idE8wEmILUdmuItof2cGdPz3lK3KI7YPqgL6fmH
vS19Q9wmlZ29yCRJycFYxK3hl250Qz/H9Sg1WyC+tBWC4qsRVdHISH1kvyZpJ+sxdWT+LLYxtiiu
QVFRCAFUlJDMjTKYIpGTcLXpjMIiB1PStbXdVFmI18rc05pgXlQ3Nge7K6v9bHSIOzDv3MQDMipQ
A+0qD1lM+0C4lzwQqml1KwSJ5WOWUo91k6W2dtAl32hNEPCAbE4MYp04RfQ0VbLZFo7mHIRfDe9N
WiM4lJqXcSu4c/ocTZ7+FDnziCDbAn2SFgHpyHIlCzdki/nDjyM6q0VSVPu2m+LQGQQAMSedvZKd
So96IV0bSS+tmKgTScJLhNXeMy1kPsaFdL73U/D3oXBL8hNtss10RMgkTw985k9xP6svVM/aJSLh
aKJkJBo/asO5RlRqCMqwIM8NjVLX2KSG2NA6jFwbVVicYMftlnlm23ewt82YrrAgolDBMmwBtLnV
0XI650YaBnLAgjYl6kakvzOVAz80WV9Jf80kEQmGFRJo7HYntewaXOnrigiZXue3myjfzABUEfZ1
SBuQYZbuZu51WkVcAyFEpbuQE8D4c5+nKe9GpLYKrP+zzozxzegHseccjg8OtQT3WInNpxEr7G3m
UIYJg667WuhQxqBtJpxcIC026rC1K4WzRwMFL5FNPvqMst6QPoXZg8jlYj8PpUsWoBz3Tg+RthAk
ebCkNm4MQSQFHoT8sSid/sHWbSDYCojhPl00PPae6QDeQlCguOK6OdXEV6QrtpL+1mk96+g0WOJ0
g1UOHgh/MYVwZsFBzVvqtQLBsKH5aEtiRdhmRpH6MSIIrNCX6J3c82yvZbb95iJtOrgaB3pstiZv
UwUD1JIcra8cl5VrVQ8NoH3ZedegPJ+0bgYY3IShEXGjrAipo/OblAmUJqIzN+k8tBd6gZbQm+VG
H1MtcOrmvSYWhdCvqgjQNmvPjQ2J2frVXp+uZKgi1NWZ7VOfcaEQthYWPpL6qLVfIkoOSJPswqpy
4UMXNznaujci9mw+yexo7grRPlATBVDXRevIyjY07VBxUJPPstgjSCjKaqdmaZWMXEz5eGaEKk6R
g4F3zdw8iXA0TcpgGlzpBEdMM8LLbtlO+uz2Kxsz674ldn/ULegpu0iw0S99cUSULDZ8DIen0rfL
W/I3YRbIX9jmZIuq+16Qt7OKKRbxVot+HWpibfLeFfZV1Jler6Htp8DlEyOErgecJkQ2VPrS+3vS
jpNkayneHKwvuTaFyGJ5kfwlR19VVtwTOGCNSiMsoYcBGj03+5FaJfOgITUqjqTDY9FPW6Nw7K0+
2PoGOTdRhvRKrIeRdIkiJuZnFS9R9OTy1oK6Dd5qrJ0s9HAKt5DUI0JSPUcEXspehbOUyy3SRv3B
k+3y7hkNuKmZtsOhME3c426UnSPTi0IqStKvGrNlj9PDQVG+9PocjkigNsSjkXm7EM5MA8qg3mia
1ndNJkZyAEiy3NFLRCYneaGkL3SuedsKnYkm89Mdnvb21TZb2KJ2xnMYjXFI5CnonF0OD3putK8a
bcZ79z/ZO5PtyJUry/5LjQtvGXpgUBOHt6Szd3YxwSKDDEMPGDoD8PW18d5Tl0rlSs01kxSKRYY3
MLv3nLNPqWbFKpdISjeAX+T17+6zjBBVZGN0+pTcmXBFhcdFuteYjeZzL/LirbVkh51uAoqZG09D
M66SQ5A/zqkCbtSJ5Y6CNQSHqrLvVXVu0v7EdnKGOAd7DhLe+ByG9rjvQBpRZUGJ7YksjXEruko0
1zafpjvdtMWZVGE2IlOG5pUDFzOm6OvdN/L8RaVDfcPLnD+U+eL86AmR5qgYYmLpSVDzTiakIJNx
RoOkwqLbgruwdxoASNQRSyabvyDm6BiStRMO18W8UAiwjK5iz7tct8YY0AJR8NYtOi9oPywRWJbe
aiMIIPlrAIFpNzdTf1cmjn3lF+VClIB+zgjFhTK/PBlOcAF4k0raMZ8KR/IpW3+2n6b2fV+l1h5S
23y0zMb7aWpMBahlPPpIycwshwtUWDyU/cRBWhlnH+vtmowsDkTjDzjQ1d4ETbcnfYTeFnZrm4Mh
60MQBPkpXGZ5iJ2kidI4Ll6NalieIb1Y5wVLSL4xfWVxNcffGlWJbZ6ksL8gjuRbYer8000Cle8W
op/PE5kzSNNcPaptqFpgww1schoX52ADantDIv+Dyr2Uj3Ge3UJeknc2hkTSb0sssY3qMP+heZ5m
UHiFbexmWdUPmJjM/qRVulxqWlgxUNflcCW61oOMlY/PU2Z+tQOkl0MadwYmXlIbftjJb3/o5b7y
1jqpmS3AZu4c0qaQh1mlFbb1gmdWX3weNR/x5Kc8dK0x8zdBLipn42du8+zPWfFd2AW6gF2Dm0gA
UTdlb74nmWV5xzbDud2rhtQbD9FJou8HNdm0pXHhycbyc43+89WiixPEwa60yIKPhjxWynwSFI5v
5qzWV7OKb4nOqY3IwDIEg15wj1KY85S3fEmOQ5i61xNNiU8j3tqN0Q3WIavCHrgidV0bjNvdZ5OV
tyBHeKNmqz1ZjeEe1lHPYvo0sm2RZsW2ci39IGM+0/SKcrSW8H0azpTnmpbPvQkzIQoqs72nXGR6
zpsFtmseupu8wNvSdAVRsNo1LnALdpNDx1XL7uZBd2552zLsbFI7zV7NebZOY1sOu3asmq8KbwQx
2a7aSa5bxwmm+ptnI+SjqNdfY4e+hPOWPaD2vPmpXZkc4DO5mFjd0ZEiOSf1AOJsTNSPsOqW6wk/
7S+f1EbUxO5dQwvRdbnaWypLmZ9zNf8euwooIZ3Gbm2xHI30uqCUGWY65tRfcSz0eSGnkW6n0vBu
iRPzIMEbi/7RWjttdMG1REU80Gma3nsz9yiTBr6935uEQTO/uYHpiEuPeqHIjB2kx276Kr2lu08b
dTsEdk9cv+m2s2lwHehRoKCZAADv0YbnQZ+5dLI5DSvnroDrfowbHuu1MBySgDlUkxRPUfIZOvNX
Y4Z3hPgRoOoeT4UjU/+R3hKS9qoR5j5R0KTHsWRiJW9yKRXP1U09T7TACT0gl7ihWq59r9d7mIrG
YyBmW7zrZgn8q5FS3gPR6JD3vi6cX1yy6uFAMtB84ZCigU8T6vFdLdXVUirufpSVhF/ETU0T9yen
UeeMpL0L1986y7DciM64Qd5zH7lMzldZyKxsi47gdJuG3ObWAD4dbekc1dKkIU4TQrwUuSmPZdfj
Pl350LrPrm238W55IvQ7l8KZM0zjsV1b/tI3aA9UMpYGXE3umctt2we4tBuh/PeCm/VT3Vrtme+r
O3D36ud9q+bxITcUJV2zT6LSMUwcro1XLdaO2V5scc2aLWnEqnha4FXC2oDe904qEHtUl7OPWwvF
bu2aG0qes8fH8JKVOLukVyNG9S6k77Jj6u9cncLko9J02clF1AY4jiZ5pT7JvG4bCnM2iXCMK+lz
xYAwearzorwd2R8W274rb6zR8x8CKRxaqnz2CVFGtPsrmFPzUzZDALEq999JBrICCkJCL+TWYJaU
MsHTEVfxMIETCtjHV8NEr15Nvgkgnw4uHfj3nh6TdsZz4ZOg7Otg7yj3EALPQqFoiDoYuLYjKu3b
A0+tDyypyPfWQO9J4CSHIgCYNKX9IbHkvaXcX8oc5TGuauM0ZTFiLrss0eCFcNPbpcY6MXpNuS1A
bz4J3RpEWFoAP24Rb3MR21Hh5AdjHTHw8lMzREOYrtmGcjfkN7mC+fqLtpoCm5txtLwJ0mzOhZsR
OaecKWQHVyevYasBKyTy0q8Kj1nIZ4Nrx4ZxUOO+6u+YzivwUcGNbXVqW4JiwY827RlGPo3Yxo2T
bavUDaIlTDkbhPzR19a1FIxmbtda237wve2i1YyKm/QnP0ctL7VJI5UXL9s4LW32iaBLctzb23SE
9edREgNtu92XhbUVxfRRjgqoRHLsCblta6e6W8gB3OsVJ07hwAIhdXEOFGkin+jQ3Gg9tzb0aiw6
WdXJx7gJ8gMMbGhzahx2SgwDQaV09S43EF4XAJxcSo15PEymC+oqdk2ckEU+2zj4B/ZfPi3SZ4/8
bwrzitc3aKEB5pMBwNN2xqNj+PHLYFrDGyYNQjFJUjCwZD38ADoQ/Ga7WOP4ULBxS3aebMKXwimn
DzJk8XXnLdo9tnHD9i5336RuQCf2BganiCrMcYL8Y6aPXiMnxGDbXo7NJKgvykPxKmnMfOqFbOjx
almVH4ycDaGPQssdNKCyGJBT8+o4/ZM981EUfXDp+9y95gGTb0pajo9ToT5grNLH5uHP66eMzuEO
WdgU47c1DwntVHRTA3C3aTFa4oqWMdEU73MQeKs/mwqLuo3HH3yzUlyjTarg7yf4MCfvMM0c1dRO
DSe2vxL8hzUd+4AtwSZIzHCXWm1zbUqe+TyFhH6Rbl6817R0HFKvp92h9Dv/OeDi4pDcKFnLxsDu
Tv/Zvq3NdvNlbr7/3//5+CpT6ua7vk1/9n+/TDORBALLEWgr/3oFx2f0o+/TDkd08i/+8p/rOAe5
GSFp9RUDLEKK/us6TvxmuehPni8cRG8UqL/J185vJss7sWpGuOq8Vef5U742fazQAaqV55j8VR8p
7d/oBPJDNPJ/1GYC13dAr1qBFa6i+H9RQkScjZRlj9Ped+rE2k9m10aanno7mkPOLPRcWut3bW5W
AQS3eKYlzMchtYWmNxmb3uudSIeeda40ZRQ1/BiofHGpzq7vF095qo0LD4vkJKd6vPfKKrkmWEE8
uXVpX+mmPNz5dsMCqeqSrxG5NWGHXgTJlh7w5BhPXvGC5YJIDy33XI7MCu5RYnkAQ3Q8P3hcw0F+
Lk98A1f+GJlPUigsrUp3R8aspeQMxvcUsFPZzzUPtSiesP7huZmRsStLq9u0nmHlMgKJp9hNizfM
WvKJsDSgSmFlnyqY5c1cqBIkBwPWp6xD9wcVkyBK+6H90DitotDMMVxbdKu2duFFdWbSGw0SsLqf
ug4Rackzavp4dSpr4rHfNzuzTKwotSnXNZm6IzoaeATWnvkZpMHEOqceYsxLQcrdLfHyT+1BGURj
KMIvWcMgtbzMBv7gk3repKTWySdbMIlYF+hdaLNRgYY2oTRK64p0sRGRUHai3suITNXtC/jnmLpi
a0pzAGAV1vKsEhCrJ1XtEocmGKohPP9moBv3I62c8ltYkA5xM8740gGVdhQahXN3XkKTVZELfJmn
2sKEGa5BrsirZM/ug2GFU1TLmx5349WEqecd0kRHI91QzLS54oNWG5tdddSCqXgrixLkDpNecrQ7
fo45c+QRqtP4JHPJ0hbPGITATR23IYG2ME6P5HGHr6atdLInks48nxrhwecWSOSJxRxBUCwAG98O
8gaIktkxTdrWPYOdc469obsA5Kk/GCMpjfH6SoXXveSjGIEtaX4q0rfvXQh4ewux5XcrV9v8MLEr
cQ4BFM4PWVa1T6Zvh/dYQzAlLY0OzxlQxvsyUQoDQ5WYVgR8tX0A/zK9wC7CQxZzOfge6DV2t1xo
WXNw2H+S4WQGnmb+nOFSXzpWD+DQsH1PmxYeHwlY1igGcxtxyz7D3aYLSx+MfgIPkWj9Enq6eXT7
Gs89LFu+t7k6+kHCyslpWH1tCH+KrcIdq6DJWPknXVv2+ldjTItOWxTqiGk6a3fO6AWn0U29e0CC
ENksp5g4RhX5RwAWNtR5FMoDZizewGCo+a1teG0bjFVCMlu3NHb5KpDHhVpjGuy977iwlnctp50Z
U8FeavtnPYYInSLP2k8yTiVMStOZ3qcxYx23AmWl0enLpIfmnEDcgRbgWFcEytnEufT2RpKw5E7N
U/e6dD7oddn1DkBvim0AltVXoFm8fmPPCMq43Cvs5GwokVzj4zwnB37vhWJeYC6jnsBdk69AJyU8
zZYqfgkt9D7KX/1wHTu9yDAH/Cpz3zbsAmWptslSsZMhyC7MqNRgbHZWnDsQTRKVfmdDkzyzq0yu
RW5CJ1a9zTrMcCz9ZvBFwcRq2e2woTFpeC/B0GMnNIj1bvIUGORmKV11j/++nPfg2JEpygWXomlg
Te5ZjpKDHrzhVqkVlz9XNURneL1vnfCx1pfVV16O4Laqluf0WBTedRIyA+yCwXAtvCvqWfRWdrME
1HRvwmQaX51Ytmegb8m7OUKJJk3CjRNiisuIM1Ehi1WxFAgPCsBWV4HmkGX/U6gV+xFUY33FUeKu
XWOF+nIM6a/Xq4H8GhUs+gaYOeT70JWzu+2IgtCP2a1FzY7O6mDDv9Pz2SdgA8fJJE2bO3rYfc8O
LJhITz44gYZTxhlL8netuoo9WPUlr5QggAm1hbhhAYnT6myKc+uyt/bcUntxZCkWghyWNqXTJv4p
FFk4TyT1Q+HQxklo8ReuoOBKcPPeml3XDXQ2TTycQhh4UKlKgH1pOm0LrRSCU4dXsQmD4KFvWutl
9iFNbzzaLsFT1tZz2I7qDcxYAKi2YGUEmMXwNkEj7bumD6o7jxjTs8JKxMudeXx8/I5M9X4GY1Bu
u3S8Yc8MhMKZHPkSmoMoaUb3zV9CCTO45jdk4+yNbsHIF8zBe4/yg4pbWN0N31u3PMbElngwaNe7
8Gxqz3C8s1tyoNYev4O/nWKg3NFkwPTZFEQP6cgGL7M38Jedszn2X+dMkNepp/Iuh54dFZZCxNJ1
eg8YH0lqMU0IWDiFoU2ol0GK/LkBw7Q1Z5a4mHIufTM69wQSre0AoPWo3FJcFOPnN1zKKWZpaVHS
bNf2KUPqAmCaOvGlFNK/9+v0UrNvuI/rmeFsrpjuR4akeyOzzEg6DWVfGm8EfolwWZJdKqqK3Twv
WxLNtC+v1dEBE1raFHbzkZIY3tO0jvt89HMYJsyCR67OPj3pXB3GQi8/i4SaIKhNGXlr6lPvwNl3
57KB0NFoL/2R9u172UhW/0M4HeKU6jUf9+pHPMwO8XqdPwb0oRH/pyPKHZNqrwzNzR6XEVOmVgH1
rQkwDqtDcbzx0Rd+kCQn6UDmbcI/wJqBBo1WOKdCsh6LiME7Jzwc/UUtmAoqo02wdYh21zMD8Z2T
FPjmdW5EonPsA3sDAp3wcy4uR8sDqVNbRh2bSbioeeAhHujuYzEzTZbbpuWBJ0JyGmsc11KM1pNw
YGxgns4oi5KufxZy9J5sF9T1OhGbB93ZLPGCKbidFyH76wr7AptjVI0bj97Vj2YO4/dhzvPHHvfl
r1YVNgVMVCzWUZ001BuaMA5oOpypiI9cOVTFPQZqFk2uzVtMCbyOMWX0pFJ6p54RYt1wQ6NUc583
FUYLp/NVCmLRtD+IYAlv22cyefGcjsybDoPauAUMmlw7Mlu2LDpi+tYTKILgrIdZn8LY7+pjP2fe
62jwjazKdHykbgRXYV6ad9pKLHqT3Q7lZDB4PHjAow+MSf07nLX6oZ2lAcsV1/XVoIS69pKc7yp0
owyapz2fkX+o/TVAfTxwgdWKXNiYvCVmD5uy0OO63s4T+yKySb0Su27uyR7ku8lrFxomPTmCqHSc
aeuSTeBO2KYLpQOl/1U7oKCBgljzrTHG1VW4oqVJ6Exj1BIi2THSeT+XJejNbYBF+QO4G2SWrqyM
nTM34ych2SzYoykPRPGTEBD2oh8I4ZnDH/9K5dCN1uAIeg9H/2JnPZkRhudXvpy2A22pau4DXfrk
gctnxsnHIilZRBayO4eoAXxnY4wguTOyYaSqREb0hwHqpRYMhk/sha8NJDHiZ42WOX5LQCobH/fc
S+bF6hyadf0Y1rX3OJZec8PwUpxRCAlVrag0on9d8DOfl+TAPnlFAXm+ezsF3oghtcCjGaSzmK9q
KJzzMQ/NkQhxZZEIBA43H3vMDj/jQraHuCJHuKkMzeVSNn5Tb6w2CG8rJZejycn1bZBa+JYybofd
mOWw/uGoBe3WK1eHvTvaqXWw6hDkZNhZe0hk2dtiGCAH4OXa+3GuQ862ZHwx8zB59GerwFwwLPdL
avff9u+HbwswdsMLT5eKlvEjdOvuc4K9eeMDm7yAMLs2FWh4ylhG7yOpUyyzBGcSeydiysojix0J
+pdl3wU5RicB0h+YAdVGvM+Fi+WXvX+eH4chW07TqLrVwgqKcVMMlvsmpKmmDVJX11IiSjRFCdH8
dAzVH3Xdpjc1hKuHtNSKxtMl+eqUGx6LKjdfRoLkSzTNkzxBkOv6vcnOmUoYuupORugsximvlDhC
9JpguNjUb7tz0v9IGJIJZbb9cIZhC7E994I+AJ7bZWdGgvTotdpa9y0K/HechTuTqqZHdwZejSiP
i39rN+WiyPC4C6wq2ClwR+vuqiwz1pcUg6awpkAs39NbtRzptFhvN/aQHVzRZcfAJWG10aBPHiWf
zKM2veozqJfyxzpls2kB4FFsgSgYT2Joh/sSYfA1n9R8AuwOEFFx4EeuHRMkMzGQ5dMouGJQaXLd
CSimpElpPkjtpI6juqizj7Iu2uQIc0zeWXXJPyHPG99Z5f7sYaD2pu1tz+brUgIUKLJ7o01T1JNi
gJO2uO41WQc2dsyV4pK5cfgIzW/ZOQFmEMxWA3jATI1cSOrR7q46loHUOi2OM5Mj8BoQTUqAHqhS
g9E0ydZDOS3ZevUdbw3XeFECEBld3V71nEgfac4GKaqQmlCG8dGxx6YhgTxxT7QOnAu7x4WlNtGf
zoOn2GY+qo/Ivd0Elh0IAZ7vFj7OVxkgxi3TRJ0510hqC/whaekR9fL0xLa2+55kDte4zXmSGAgR
D8r0xXPprjNFH8BURNyeYeYFJrn/wbTPpddTOyGQWsbc704Vvh61hxo6vThsVBGiqQk6GWqMf8D4
S7Ejektxg5yurJPNbl+++sPUcwH0NYis/yyz/jfLLB9GKS/t/7TKOtQff7/B+uvf+NNajf0r9MCF
mIQpPD9cS/T+jF/Yv3n0u1k+UVoCFb9X4f1pJzPdNZmB5dkkGwEHds2K/mV/5ZDMWPOhAC8w2q8p
/39jf/VfvdXrL8ZKLcDDSzrNFut26+fHY1rJ1R39fy0fR4pbaL2jkKPeTEA69uDlrcg0EzpdwFhf
/d0r8984h//Jyfz7z+MHYl4TvB68GH//87ju00VVsGdZnC6jClv+Ghdc3bM2pj8+sP/ao2z/k0eZ
JG0g/JB0CYV0/+RRHjzgDXaS6B2LQsat0iVEpmRinlB+m5s8luPNsNjZoaACdStVG36ByBjvWenk
pzJ0+JIqI6dDbtYsVPKhc3LcPLJ9dWBTanxpsDw8T5pXg7C6z1kvbhx1FH94zNIB5I5yKRjINHF8
Ix5swLC5eSmDFmoIAQxlXkOqE/TXWR3X0nSJucH5znfvJfWuC2DXRQE1w7+GyUi+pUcTSF75hMfj
YrkPKbCwaclD70dtQGfHj/KQeYtxrdiGjkflgPbdcMPhVxn8OH4NKIZFk0mYRwnQFj4+mwDSJM8k
wz80i02Eo8QJB9c2ZNmw6ZzWIofij+2vkqK1K7/zTr7k84CzwdoZPtUns3dZ0ZkN1Tt2fLVIY7lO
QfXeT1NBeRkNPA74+EimzZtR0lkRCOshc5bqUHGTnjF4byi1TTYKR0Nkh0Z7Xrs5IlSTkQULGwd6
popka3gBoEV8ZDvTmPBezd1bGg4M95OTE9aj8Q+nYQCZxr/tqyzbFx2uvATetI2FYueSP+OWOMPo
tR7AomFrNB5nNW6pkF+LOabkEBB52IJ+OiE/4zVpbH58C4BGmPJXlaXhxh0y/kNCqlowcHDTCqOx
8Am3Jp3Yeg4/3PJKsR0D8QD8jFweYiaVYfJDWvlNWRFQsjz5qWM+6iatSVQPGodUi4c6b0kU8orm
dhJuMW08Ua0hIzFZX+4Qn83cP6k6I+RrlgfRTListGyYk+wH/FpTVJfmV+aVezsXin1gf7BF9ktY
Xr7L4/bN5b+McXBr29kv/EDnspeUXeVmlI/xOjCqJwD6B5YVhITG6yTOD70NPYgCn11DDi9ipoE8
qmKl5DmzHS22GVCaO9W7tyl8vGrMKM7BqLOxdXEtwunbYyFHFoP0QV7y5rUTe7eQcsjN2MP8H2zW
f0tQ2bznCDqDE9xacyKB5lPEFHevk7RWdIPGKmfj1vRimK62PM8Z/B3Er3hTG/jULJ/2pDyuCBNI
NH66Lb3WemP5wT8gDkgj8eMKnX7GWLioySKS7tl+1Pv1hrEYM7ngR3vaovGi7sdty0gU8cY+QAwK
o7jWM+W6BcH3ki8qmvFyIYg5ghrxL1rwL6388jzSFbZxRIMjpK53/zlc/zeH6x9RRZtD4F8LRTff
MvkoPuZ/OGP/9hf/OGRD6zce8JbtuaZpreybvx6yQchJ6uK/NkPyjH/8yV88295vLOLRbEIflzXe
7b/zbLu/CUu4qDq0wHIIh/6/c8gy0f2jSBSAdVjDO5x4NNuG6E//eOzRU8V9D1DisQ1bRx4tjHwT
e19aoDf03yRfU14AFvOmqTm5tjc8OeYcyJ0H+XHZgy2zn1WWlaeq9/C6NV4OSr9MDR1HrmaJfSiN
xH4OO9++iTWFi6VhuP29jTHOjvwpDMALAm0JjxR+I1OLOVDNWRj1dJqZjSPXlfRRBnEvL53rU+4B
B4pQ9GAaF5Zr6joY/OGtccBrVlnAjMJaJlJV8CiWNt2OtiAbXI+bEIb/el8eW9AA2KmizO5KaOqO
lGeRdSGOBsdczniEm4LyjYQg5lDQ47JATPOHtrxTVmodYzeAe+Uu9nFO5/RoOSqMILLBfiiL2XvQ
NJpdgjoMDmhl+qahjTLK5hKXKt77nd2WxBQHBCsr8SJrJPb0MrKFGh6pyG18zD71oxnCrI90k87U
fjF8i7NFmYK8gok7PjBgeDP469qRZ5X24ODiYByxd+hCEkan30+yko2nZos8g5o31xmHuTRnLtvF
GBrmw8IdcL4DLuBVD6RqDYmVVcVAezlG1wqJAPgYqFwvu4pHHa4smNgcdyyn3WVvjyBURraJ7kNQ
tmxmzQVfH2Agy8kja7CoPbWXDpxr7HXjwe9F8iXqRrL4Ajd8qMB3v7ixDtutFFLuocz8CsPpejC0
urcqbIB1O6MT2pgr8NWOb4DVoP2J+F5PVPywsEHU76cyvLFbvS05XSH60WnliaLc1EWcTRuFPHbo
nKr7sqm6ONaWkaCmj0tqbosa8k7uNcHFpZeTxjG/prOkTPvgiZ7A+axjnDYOKMFVTsZTkGM8JVdD
QIAmeg5oG1uzX5VbowvljlK4q6GdQ2okzOUSV6m5H1XtXq0SyiYBaJRWpriT4BFQi7onjJ5plJC6
uTOkGbPZQWzYQJfBJVi0OI3qmsXXRpX874fa0AXCqhVA5rDb7Yxqdm6Vg7RoZk564dMK7RFDRBZR
PDdjQArT7ARATVMMEdMLMZiAJBo5EFjQOW2o8fje896uNToxuDp4CzMzraa5YLMYWm/bFn4EUNWX
KU3LBzXTyExgeadCsbyU8Ba+XAtPexv4YDEG2R38ZMh43TNsoZlU72tX/YnZfrhp+vkb/ZX1F67C
cheAfIZfxJ3HazHFvjWG9p50TXd9RBuZ/6OZe/rgRQlOQRejAdVoGrap1djkj61h5440oQrVqsMS
+jpq126z0rQBi07Mzjg6iyPWnStR0tvu6nK6YYoY3oCFY4qnDehehjag7QY+Jhje8G4NW304eqSH
/j/H4v/qWOSY+B/NEzcfX8n831et//FX/7ROWL8FdD0w2K2H2cqK++vo6fwGoU3gq/g90rtGd/92
KBJ+5bAkkk/edj35/jJ5WuZvJJwsDBecmi7etH9r8lzhc/94Kjoeo6eHRY9DFsiBvYIJ/n4YTMla
TEu+dPupGFigilYmB+wTyZ1hZOIlcXvzNVCQWtgQ+cU5tWdtXgVVg29Wp9lT5VgpwRHaS4AGAOVg
HgkvS9WHDV2XXCrPMRiJ5IW5Fq6EYdTBC0AiYrqNZW0nilRQXItH5djTs+/WhHoTaFBslF9A12LM
aCp9wXJEw9BSVV8DzL27lgwQZ1ITXNFvmJxaWbI1g1YKwY1UZM0Gsi+ZMBPqpXsLYEbizoRTq75a
rkleaxG1Q0BOaIjHmTYdZs0rq1VU0MLBfmShiuLjJUv51IhgGcGatyOsoLoMr0hlUCwTCno1YalY
yXiyZDGi/o9x82UYwcDaT1VgVGxkov6MnzAM8Yla8Ddn7VjtwzznzZfTOnVKs9mUjy903YVfNcrp
J30ItXm0gLuXgIbAK8tM0/adhiENfgZRyPLODfxKXy2GO/7qY9yIkO5K9aOwBvNS04S4sds4eLCc
2T3oLDsRi1qZewal84e6CLzPuU2d8WR7DVFIzkJoJkXiUQGSTA0NYCOtXYw+DhVIJqLAJpzFBTEz
fR/wzn8Nymh/TqLzb0s/nX0GY9Xv4kRLyrbLRl+zWaEvXMaararblgdeFaj+PWS2Dd0PY8jSvlml
p5xwK5y+s10YZf5j4cPxyH3KoGpeVOLKwCLLlFFYBGAkhxIcEmA/Ai00agZMBQUdGxxXHJOuQ7MQ
84X2f488kVDKfw6QFIiXwo6BsYMCt6QyewqAS206fPqkQvh3k2/2osxYwMBJZ6o/xCr0delg/5JF
Gbw6cKyLyMR2a/9IGpKpKHRjxC7vk+4csea5jWM2uXIbVmZ6ADLR4+8pw/SaaoHHxs4wq6zdg647
uw8+evd72xYpPR9p5+0IOCQH1fvBz7bE9xLlwuCa0U4QVgx0ULTCVHK/wuKEHjGIijLLIiumgOaf
Imuuuso2Dn6wsDifV6VDUwK29iU/BpkWFASbjjo4q1LScDUrHGd8b1cVRTQEZ2AA098XjYCFg31Q
x4F9FHG5fLhlMiSvg6gTXH1T4nOzTEAYAi/nzDwJv2fnqtnMBAy6Iq1OphWwKm5WDanTKaaN0pR9
vYe9Qz6LLQhaFK3eCioQkfVk7+SYgqPE0OYdJmYKFBqC8e82iHJ2TIH0jRgnw+C80jOnjFv3d8ks
ddNkwLtlmS6AjI4wBkkbOqH0PM3Mv78LcxYeZaqdbEtW062jfDncxCObmshUmSif0pD/12OC6klA
3Y9N/UpyjVui8Em47WOSBcCjNP5GrBUhImezapj9qmaKrHBPrPykesq7eg52qdEDKdYYhs5jUUPW
Wt3VOHhgM7+0/KJW5NRZ/l3oPmx3NJ+2AAlzZQiuzn7R8UFayJF0gUGdWTWY0OJYRf2Ce8yywLM1
dUFZk3cnPpnTAMnQQpdkKnlox7S6rSrX/fKMCYYBKAaqOQfHbT+5qrX0CCV0NsaJO5HE5494SExI
h9jsnimKwXiJc8PZFznzjSsaJaMkaPzId1OVRosZutaWCBlyap4sGJx5QPpdRMuFQhDt6Coy04ab
I7ogpqNiyisQjBDH3sexCm7G3K1eQVICdadher4dtJVfVa0douM3DUEwj+LY7dSF+uiZvb4ZQ0UQ
3AgKmhOyJKRA1Jse3GmYIwdd7JFgfYLrrnfZuRA5rE+xssh1NricTqaa0+u+1xRJEZa7mJVlv3IP
0nsTYWeDTcI7DWxj+k3JEVmiCAjxOcmxiGzDmjIquOhl2MlgGRi0hvBM7spghOkIduREXgDsVs2d
0dfDh8Ap9yPVpkNPNwY4bxizvWjH+JHTMg0OSAXdpTaz6VMhAn/Rs60vui31HpnjKeSxBI1ZEZHZ
JWP9lA1rc1y3JM0VJheevBgZ5NEslQ1zYHQPY8U6i8xsT7m9mzFw7inhW1q0Q+9dggTgNo6B8Dr3
YBTDaxs2VYrjjaWKOGZ9j2JE6h6UFBM4vDtrsHfFyDarsIr6WJZjvWNppm/dTtEDrmpWWfuZ2yQP
V2l+NzVo6gF3bRJZlTSb81zaS7Pt2qV+VoUu0EYnCqo21dg4J2Jn43WeJxL8oB848GRIjf1wof8/
jIRfbzJFWRTk9zXP5AU/OZpbbHSye89GFw8KF+/mqplyeV2aJTUMauZB5dpT+1jSUlyjpI/hHb9L
/4OUknhBiPNgJ4DverTomjml7oxgG3vw4P3s2wssmn79JdvpmEnmlnevehfwGraT2xuHDBDPobac
bJvWzdfoL8t9Ei7BLTcXRuWwKt9mEwy6Co00OTFSEuMzh3aXk07m++ZP/5+9M1tuHMm27BfhGiYH
HK8kwVESNU8vMA0hzIA7ZuDre7Gq7+3MqKys7vd+SUuLCIkECbgfP2fvtZ2NZabenYkWOsFAHMx3
Vk8Q0AOaa+Nou3XzbqMYhfqD4h68QA22fjM2cKIBe4P28fTgvmMwHe6mIvCcg0iq/LVmHBqfZ7cr
eBgzt/qsx7b7wnKM6xS0UGMcW6Jv6baTg4FXOR78B9wqyDcdUfhwcjucqpGo+S+wOUMSRRBfjMyE
VtEyg6hCkqrmL/OoE3duZtccDlpWZr5c65lg8KoLu04y2uWny42iMAPvKaZ0NzNN+xF1gGKR1gU7
mJP0P7QuhkMxCnU1cog5CiNVd3ldM2lr/RkVvgBU/1RUutoxb2/JyYrMnQmt4UiSB7+Ijm7xklkF
fePAa9lsZj4cfMVgrBOanPwlZ8suwOBVtlBAZmf50EEFml1PgP1AuUVfXTsRlNPChI15Yl2i0Dm/
JfmtxYT9xBdPy9Dmx6u1LhXUeSTj1VnnEPYpTJPNRAosFJCUELMN/N+Fm9WI4p0dZPU7sJGS5w2K
yZbYOlLJonxQuO+1eoPX7sXrdG6qj3xm7ulGUfTh9H1Ls7qhMS5dIzph+7Mu6F2RH3zeUhizZl7C
lMz6pZOx/sKtgtvBqREBpIkYDDjKKAfIKJ2umlZVj3XQ896aphY3tUyH9NLxYJyol9gJbTeGcZXa
QBAbP1j2FDu1AtwRxU+RVVzWHea+bmsHA6qDgDzNJqJo2tDswDXlTLNGbJCx1UgjgKtfalroqp96
xN61CP0kazG56Dw/oxXAoOGPJYfSZEbijbDMn667xuohtzOReIpx7z4GWuWokfllN+mcmCRKTAhX
J39yX4F+DMlDjrjoVrsAQkMWGPndUVt2K47YcwQpcnJvK6RyxwS4OcqmspN7pFMGZg8Un0yH+cwQ
ZwbDDh+5266E1fg4xTOMFbIa7QePXYeGWtw/J4R84WOw5e04xxdXvNDtHZMhMWzNYBF0g0fjogLA
7j4DvIrx8nlBes6AJ1DkMcc9C0fnX2U8OffMNUp2IqdGnJAagvb2IIxvVrxsy/7sbe1ZZr/8mUYS
pZAgCSOorS2oBO/e7Efvvcaqlq5BotIN13YDf2HG5px4tf+WM4m+Lc3G+KxxZT2Yc4KFzoaDf6pA
KPxAV0vV1RK3l/hsnH3ftOm752UkURwR23Dy8SynG9dPTDocPqLRrZc04DAvHZVkr3Xp7TFdGE8e
ypMhLFrV4uoQ3alMGiysc2qaay3oIqBjAptNlkpxBNQ9ok4shvlloYkYErGE6MaffViI6GPI4rRq
ddURpoxtKU6bcKxiXCtxax6ssn+dTBi2UVynm4UoE96Ird+jGjk1W5M6TokjDynsZfau2CUAzmeu
M9sxgNkZzarJ4rVyjOQZBgu9+caGrtPRjLTb4Kf23X0LouEwxRFyUtkVW9dIpp0ckxqp2hz9igzV
nl27Zv0j8o+R/sTp0OjcHbrIZDdSIrgbexq8mxhdzu10ibvQmWq31mxUe6sd85OO/f6LVA91Bw0g
kutooDRi6Fc/uux9W0+O7X4sgvidcoZAeDQxacXSjP2TanohfXnUEMV9RGcnJQjXVUGzrKa4b696
O2anRjC/GVNCTCKvO1g0byFl+pAch2rsvnNdMUbNxkIeMBHK90zbVryptNcdR26QtQEO/dRoEjDd
Os+OGCiHj0Xq70UZ1FYFIEe2U05jKqmigzc3zXE27GXHESjeklDMqTbFdXiNdRVZuy+wLlYGWoh4
sLcpvoK7rqSTTPD91JyQdpJzrRJ1mA2ls40UjXkWi4jXhZF5V04dPXLb30G2Pg1T/+wso3uLcluu
0EAsa6zlRLxYGNH4Oi9pd3HGwW3JkuvEwHlJh7cvnmtnwpoXwzvi9ElgDt3YJ8/spo9U5dMtzJCL
Ad/rsut5QSDr2aN7qIlMcnbm1BLritRseWPMf85V25zz0qVH0HZ7NBcNFWBfEX9aOP07VWdE/I0Q
ry1N7U+1tNdlUuhTW2RgGGh9LywxTvxpB5H5GVNu4PWd6u3cz/KaQm85DfBBbjKoVw9wD9jnpIZF
ylF5q4uY4CG3McShXEr7pvbwLXc+tfnc5h1essLoIGlLcezgA4cVvNsVaVjtJxlg8bYI/Ik4tWh8
iGJ6dabszC2yKHY3D8y2Y1jei0SBj0NCxcC/hmZYzJBqhMgRDPYh7raCDibhsKFGjDms6ryvujXK
l44t3NIJ6DCSN1adQcwVIVCEyCZGP/z4BEz4j37MQG9t2VXFyaSDbNyxm3w3dC7hDhfltM+WtII3
i0Vs1aPajmBQZyq+LTNlPkcpUHWYIxDZMsd+twkGPdskj363mVEj33YL1FmK7+HQc7rZej5GkpW/
TOkztMRREE+k7PQBOEWF/TjWMgR8jQFEFnp5HdBRHnw6QAci4WzOC5NT3Vp5ga370iD5iIVhhUNO
BMrKJVoHrIFLAA8ZUJ3xYOF9X3UjSQPsL+ohKfzuwy5SFoDWKve2SAkGrpOT07YdEdI9k1ycucyB
2SKtjRfV4lH7c7dvq8Wxr+MJlA32/QYPgN3aC7my8ByNrQP8sVuhGazkMzlMCHgUuyY91Ki4lIzx
1QhiNR2bjA+iC4gpjcAnII9D0Pmj4HzcyMWNXsyJJJVVAnEK/XvnZ69plcIwZ8CKTxD7OpN9NRVH
w8+c8hGUxPJQddbgXZUTGSN4PSbiZZeEgQdWFoJN6Eow8PXfgpKAzlBzfNs5NOd8VqQUYrZjieWa
Q2eDY5sdazuOKRbyGDwYRzPjUclIEoG9IBYPLu34HtgOj1za3LDke+5J92V2JkXA/SqyXr7QmSFf
hP2ISlqJXZUX6kYESn/RZIabnQaxczXp3tpaQVJ8Z4Yyor2WjN5pP2CBXVnEBdLbAbIhqPhoGGCn
sptu7SmiTjZNqsbrLGfSxLEQpXWYFrrNVxhQOvTHbQV0EgTYKNZOW/vmqUh6Ua5Sd+Jxb5nqA8ig
xe3sW05iGdycmQhSkH/mpskFwF63Uf2rE+lLqdzWSFfTtigec9qBAhtU0Z8rji/8admwuCfooD3c
DkHuHbUo3Q+MGO6q6QnuWecAPahw2KJmXxhq5SYlsX6B8j7zwlIvXmnJ18WriMOIm8S4rSVKPni6
riTXzGlnsDDQkOCY9s2BSrzYopjJi3U09wR9lQgP9VplnSJkIpHxu6tntau83rvBQEWWo12VkpA/
fD0bkUrxhWQiMjZIYfMTGlN0Iik1z2vWGvg5LY95Xwas5LYUprMvyg4NEH7+4r4yMLmMkaObddJw
9ljbAeQ4vhKvugJJAf2w1fAxNiXuKRUOZc1sIcL0Tcr82EWlOmRBE/VhX1rZLh98RurwHKe3weOA
xZXI9rmfGQOuvX7ChzD6HmFLdt5hZvCDmQYaFrvoo0eO/igx5gyh20mPOoHJ0YlpGEqdWAzZh932
C32LFLTpdo4t2FPl4HbNMfD75SXDaO1suD09ucnjyRd4dwgmeE3Trt2Vle0daYj4KT5dp9rRrS2+
iQqzUdfNAfpR7BAEJLQQdc4pBo1nHYjsRY8m7KZ+jgiNHRdZEyFi+AwDU8R8pCBxqxy7OULzi1qP
SDiotsEjcGdO85hbTdLQrewzmkfy63rb1vYV60SKMNe08AC2OXQo4nLx14DaCgbnNJZoaTcpyJSv
RvTNUwFlnsMYQkegStjtp1Xa+cwvE4/eI2cBAzkIilY8tLXlxB/IRf3TZOMI47HL5E02peCJfNZP
FmymTcWqZP1f0BlBbtiIqlv8dVFZNGw8YrAQuZARd5NhlQUnDaDmzSM1a7P4+HF4khr7qjHNfher
uO2vlGkPgnqZ2fvGcNr4O2KmlWwn+0ITiKIKpRHbEuvKVKEHfcqcwT3CiF3slQny1luPbJOok3Bp
71wP95lhtwTCD8qcr+bKQInMKdIgjauZdBwuBTLk0E5I5LAJdVCg7nXVcGSC2q1NnvlwwEFxPU6E
cqyxgy2hNi8OjhFAGguqyYwNkxDvAc7BhKZ5NPureRSVXhtMshfUp+BoSPIwaSYhMGcdWJJA3rTE
g9NlZmfjCObBqYwySCDM9AvENbUENrBCnUyzCN8k7CBjaqPrtq9EtC1K62fIDXnP3M/aAtMnP9I1
atJYzASsDY9xobA+FVjzwpZlM8Zep407CByLfLbTZQ5jb0g5wGQdNjl87saWY72b/rhuNb8XFGQi
zFI7vaeL6yKYqQTeq9FP7/NCzvjaGCBsk3zyn1Xaq9MyD/EzvnEq6Uqq7LbQBeNEJwrr1PdB+7CJ
hFFvY0kEQxVt+imqPhjoGN91quZHEG29sUlgqVGasuzOAHWY4GAZg5XAGXKSez1eetn5EHxRzDWf
ZibLp8WcgKGTitCGHNaSowGLVa475ukw6i5iOQcEH4tq4f6yDD1u6Vo424mGwomWjou2QPS3rTlj
lDHK2iH02x+XvcONSyQoVr4IaxKT4hzzCgwE+6HRBD3T3JfdYy6JmgNO3JOFRn8lRujrkxFRGi2d
KEvhlt9GLpKlveT2hQCB3pi+ZZqMoG4sDPvbZbGG5Uo5BL7v20k4jGfQduAjzW3r0M3JQ6Jdb00n
cf4wozR0DGjq0M/AfumlGL8YyGhOAtp+pSabBHtblngPOUcTElJzqS7YvfgRvLx8pBYl0NYMEkxA
JqMog7JNk//pm/UPuhVqUaehD4BO0Cx/2S1a4rV0LpgYb6LZr/uLPviCzIGh7sKbLxuv3P3/+ez/
zXz2ovC1Hdzm/161tOuzj+bjT7b4//mp/9EFu753YQwL5x+IZH7fP3XBnvwv2uEmZt3/LQwGQPnf
01n3v5hpcVcRrivFPy3v/41lN//Lwi/LJNG1bSiUlvv/IlniJf7kakepdLEBYGwNLATK/m8c5MBO
Bw9arR92LEfJaoFB+IJvfLr5w4fyF3Lg3+XH5sWGD//dCxgsc12/vUwLWSkb48oLPZCJ7wPM/y3Z
gTEbfpcPOzKlhn/esv9WFWxdlFZ/RClfXtHDsS8ZfgcOoOc/z5yDcskByERES1tTgJyiZItY90ZS
jqj8nGpTYmB7QPOU7btI3vejGWDa5qfeq9mxdibV4BFTgHO09GCHUNI5Wc/FeF3Gy3JlTbn6D6lA
1u+C6cv7vQjEBaQDoq/8yxf1B4E2DsAcQQlExjyqy29mQjm7kMV/86AKNmhPINHFPn3sVNbfDUS8
736S4/McZ7Cf+9r9ibHtP9FV647xRAb0339/9r/eJ7y9CxTVch3c5pKb+I9vzw+0SZzk7IW9pdzr
dLGQp6aidjZ+OyanmWIF8L2l6lPROVNoGma875DJhLxnuU8m13+x57g8z1Nysix1MBPjbootKpoI
ZBHcRD3kb47ryd0Quc1tAVjgs4+tfIdCSd3//bW4F+3577cGRB2CEBzHRSz4m0hPpstodr0jQkWl
CYEZKwdHfDveTEom5HCn8A9KxxShUbfjd+WNdNmKsrocu0uo/JMXGHf9NHVvnjs4WPis6qrErfU6
QZ9qW3HtN6m9Ia6W7bAwYgKi++GAWzUJmzh7U4L+cxqJ10B0zk1n0F6r5jM4oWGvZq885E3h3YDU
11c0iKmL7YQaBaggkqeE8LoVeB4/pA/hwpQanetGoQ+TVCvLyiLQ5SQ8DZIwo3lBjKhtApEwEb1m
thEwaiGj5PXvP8t/0d5z2/ooOlx4t47Fbv3bY6Z8kDeCrCKc6055rs28QpI2mlfSljvfsX6MbJzO
/ZwSLlOili/3fVOMP54umk9X6e5ax+OAgZ78zANmtWLjUwZ4q6ryrTVIIHVLDm27Z7IcQ4RQ5fwd
9KP10KuoPgXFZLwyfoqv1IL9bV2olFI7NqcrmffZtus98z/cOKys/3Lj8GRetgR5cRr84+//8Iwq
ybibc4oXtrkebuLSJuWMj5Z5Fsv6LQHPwVajW13RPFjuGhz+J0chplshzlF7a3Hlk2jF/AsMm/n1
99/DX6yvEhmPtPkGPBNHwp8fzyJGHVmIUYQjlvM1Qv+fZJgPbkdLwJ+G/+Dt+IuPAR+JbQcmjS2y
3S5ynz98DNBPPNKxOxHOc+u/mlDpLk9xdv77S/qLBfFPr/LbU1rQHfBahxo3d9L0l1m39dXcV5dj
dVfN279/rb9YESDFsEezo15SLX/7+LglM6VsLcJKOPbJMcrle4E2ceU2jnlvT5fxYVWPcEeRWlW3
QRU1m79/A3/xkQYkMiBQZv13+d/fPlKD+RhEexEWnY+tctTQXiPSxv/+VezLr/njyiekReEg0HT5
tm1y7Pjzy9gsuXIuMlJwRXOvWvsSWD3vspTpYskwKT1PYDGIYvm+eAL7pDDONOvwzi213GTOOG8C
BlgoqFwAwIA9d4Swdysx3be20uucsU6o8J1wuksY8XL2RbC7NLAI9C9Yfv8UDf7bHf73+wNOEO5g
9krwPpe6CufUH+/CBQKL7pkohpptZw3n85IYNcSbxSO5+u8/t3/52C7BFGx8SNgAfwv52+3xf3KO
/MKLj9EM6hGCxnCKm6rYOnCS93zUwX940Ysy4revizgI1hvKJVZWX1Ce/fkSR6ZSdgnAB1rF+Ijs
rQ6dmPiyIJrGV3j/pbeypvaeaQsatREVacXcaZztD4A2FlP5BN0UAwhf+isn8m5bpcwNi9slgUft
iguipY3St8hu3+rB2tEUrFcARttVW0bgKAuaQv44HUQ+0OAC9XB7wacwI2XqzQQvXhmiIKfPnM1t
Y0XiGuEPmu7GvFK2UWx9LGYEHNgGjbzyrtfgxnEfKx6ge4APaxb9Q+7KB0Yu/XnxPly1fFf0RM8V
iA8AmCJ+bWujPxvkW23HjMj4iMCtFeltzCmZ2u8KkgeJm9JF9jbDmdxMfVoxIZ7a4dsugmbnJi7t
HLp+7tuU2rjBzfJRkWnXyB1CgFUKU+MrSkUTiojkB8QciB+ESJdVV5DRKRhshlUaKMhmAnLJ3JQo
gSAwWJNHd9bOkKehJGbPbXr7F6IPeY36t92mFvHzZCmi2A+sIQqXkezUTcQu9Q5ccwxTPGfVKpvX
qvAe4JzVm047ZbxCwOgW60Un86lxEvcuSgZoGClkQPTuAcyeOqmWnU2oXOQ9kie7mknFJeo9+JlH
uHlj/6iH/ldGdfmc2lDYnaUqw0AOLzB2ji3JbtsW79h1hP/pGYeBgxu+4Uw6q7rkdxWw0QOC61D7
3pXB8sxk6iLFYbDWqaah9xvjSM4lVlrAjcO5mRYYykshbsEjl9/wPttz30hQIFES/8ihC3YglNs9
KUPqDjeU9VppVbyMqbMD51uT1IRv7rauS3UHaI5R+ARBVKxLW8+bNhvmp4KB8Z1D3/NJ2VmwRhs4
PxpJpHaqNvIbJk+QcyaionIKrZs+Y6yRoYslqaL0eWVP3UQgwsN8nMwQF5L1YUTEqEHhETc2kJpN
wre3X7Kyu0v64rMZ/Pkzu1zhaApjB4bu1ozd3VI/mpZlrSUQVB3N1xENvx2gjvFQW3n9FUVW8lib
3JLa6VMKcAmLQGMiNBhsbLpOd5vlIv6qpxipnh6Tm/wSWmKq2VrXaAJ+pNnShBrc+VgyRD5XQv4i
f+2tYj4PmJ9RarRqCJp58Vu/BrE6orWfkSwmDgf9vk0WpLH0GvomfmlU+6ICcKLoDqzms6it7jmW
ubcv0XruAmeuQxWBYObk014BixEbvCnePiPEftsYuE8ERna0ZF717DaVcZ3yrjbKivjHeXXPCjvt
danHg9U5Xsi/Qvrgj1dRO/xyRHyCjwJhMwuQrVUoneBOJPwDI04eBhwpIYNSY5s7Up6jVuHvqw35
4PTzZytFfV80o3emn6/wY8Fqdp0UoUgpbhdlOnd9UvKdALski7Ud+6PLJJaHqku2STCOOBgdyIFM
nP3sYkF3PHpvMw5EES3JU4dbnT9Ty8k06RyKWrfrWbA6IgKc2SB0iUAgyT7o0/VXQyzGG3yZxZ2Y
6xGct1GGhiLFBV3kjiysN00w9Tb2IC/BFqFvZQICHwK0C9hmb6CPAis2JvvLGbN+NUrGojpIzE2a
xxgyjDJAN8PRzts6pfvMlEGwBsbMj5Kk2lh+jkbM7O/BxZ2scgBd3ELJzh7JHqu4YpXfOeZE1Puc
2t/mMhX3asio9OUIpTJrbV/CdKuyDZa8c2N77qZSybJH+PKAe2UtEE4DRMLp7vv9rlpUHwaN/VkN
+pQgf4Ru8lmlzPLSanB3o/LsXWOYDzVmzxb40XUlhuhq7MlbWCHza1+7pbQ2SpO3+x5zPBtWSVT6
INBnBvtqaU7dJSDbLp1wavP4pl9aGn32aK2T0VnstV9POemiqAn69JLvKtrK3XoBeuB6jI6UHVgm
siw/0SYcbg0L5vmFagNXuFZH4eHocT19l+Too4E7Gh+p29QfS2PmOyvySX1gAgJ20k2v0qhxXnnX
mGv7XIClSIsd3clll3gq+QgsIztqafYr32PnbEBPXiY6wX4Ax7QGBctxsJjlBh53eVCOSFn66arm
TW5eFxA1t51m8UayfddYpKvSR1h52FUfZYcWtrUSdWuPxXzvxbk80U2eURf52Ql07By6RRe9VEsw
v/YF1tXALqx7Bp0aq6zLXpjY2c5tEMFBpYbE4BJQPGjpv6rYNA9pEtTHzInZbhMA616OKil34ls6
O13IvLK+GtHGnLqBqNTI6UWYRIP5aJOIcFeknUOQ7iivCNMj+S3I4uuBlMbQbIPhRvvZtyp19oiQ
y1ynDAT23KKh7plHlyLZVgX1IpG7l9UlSJAv4oqh7l98bz7A3qHr2RxVfxZEo5atV53HAnRnjJG1
WwM+j0Kjl/61AyTpvltSgXJfl6++TY8Wpd8z0VWC9GGQaBUt550YhyZYdUuX7UwXl6fheuWRDCyP
Ncxttq5vOJsUi9naR6/5gErdRUm8FMGwZeKIZMPx1dacgYYXlq43i1ty40cd1J0Nxif3kMUDsG5p
vki3828lP7/Cc23cVUFWXC+p/vZa2wpNsB5UwEVTPeC0ukHPufdb96eSzTHOl/hW5IG3meYh38Rj
kh0Gh88Z1ppYa0wLK9pR123MXCyO1hRq0baJSixFloW0azBgRY9W0J+7ro2fOGJ6FlhlTE+kJHjJ
CvZVc+M6QfTsN751X5adeW0zgT86cTxdY+xpv1uSBsrVoJPkcax4M4bpil/OZAZfMiUXJk/Ty3yE
n7Ngk20Y2TUWCnNlbiHLMPb4hyAO/at/VQ7tbJDBUFdhE/jVvar86pDobEBqPCG6yBxDAeqQw64l
M5TZnJVaT+SXgChJ8oA0VMF+PdD+wU/uIddzR4UcX/Y6enQV8L+1VSCzbccy3s0azSF1pvbUSif4
jdPWRuUhgumV2IUixqILEhdxCvbeMOudBFh3nQU3eZIPWzs3xo3DYQgHW2SIt1izBfkqKpB49P4u
QDAKCxhg2moccbQFGBJ586aHRDRYCCkflKExmWtjOU+goCiZUM2d1Zy019mQ3UME/3T97KUv3X6b
JLN9bNAQ7ft+eWW+yAMNWBuNY97se2eBYoecmGEM241p+z7VbbPoS4to2lSlpzeqkP2V7TRgv0kj
3vpOFh1LTPSkupbRdBgSouIhFDNZCwgIaeGvQR2GpzZX2clgRvdcTcupj74X17+Xo/3YyOEDyQbB
YvE7evRX/IHuvowN/GWDKfetWTG6Nkv/qhhk3mHNS8tNbV6GMhg+gpvSVA35Hgj/ysLoLVpRKDoy
YDHXgWi6B6PNc9JfJcE7rrL7GyKXoa+3nhAf08h4cs1b6G91JOK7Ipge0O46e3jJ1duEMpYkyJG5
Ma2l8Rc5X93DQtLwbp5qcF9K+XusnDFjara9776XAKRL0sVi14tWUeWoHU+yBDvV1GC1s3E/mFZ8
kUtaKySDkjB3dPfrODg6Va7uvJyGC7r1VG+GNlUHX1Tjs9mkbDpSDtAZSdVWa69eOLOaIG1hqnrp
Dz+DmqOBDrjRs4EihDIGJfiytMYxH2VGdnTcnn0wwUno0moNGzvA+e0mhlil6O+2KK38HdS3jiXX
rZ21ldrGtmoD+WBM4LVWPk3DJ7Sa9RsHdvNEi6LeNYBjebj7YAdvgWSFaLmDOrYeAsiDHU3H7eR0
5gfPsB3ODtSvvJfLrTGYfTgROkYZzBD3gN/UuDYTQGUrZmf5dZHo6NxQfIQiIY+stop610cy3aRQ
Q05lLJ+KwTzaZVt/Ln2M5DbRyQNoqvphEQ5EU0Z1oI5YTtsy8O6CwDbfE1EE9z0Gl2vbN7HdW0X8
dVkK38u4Th76sdSCP8yBo2dwEVVmBE/+0nWPfh7kwabv0i8WluImAQ75NJpzijLaz3H3MHx7B0un
uYYk3ydo468KKEE31hLrO8bW9ZHYCeeArbK7Sa2yxopjxy+p6iMSAuKKB4jey+hJsgIo2F7wvZBd
3MBA3FHzKGKDBhJSmd0Ge416gww6EHFnOoPDM3TJ+Xsy5vJYk/wckMIztndmm/i0U5Zm3lfUayev
6LxfiKBsvVqyiqxtbtU7NCiExa2M0bYPwud8nBScJvd5cyHqVelYbAlnqPZJNWYvbVs2bzpzTSt0
TAYHq1ovJqDweMyeegzBG1vOVuhiN2LcDl8XjW9cmpBph+TG8MwqtESt9qh/CVR3LMUxMGlu2Saz
beMshcNTcvFSzHLGtlVVT0ZqFLDDpdhotUQcDqvuJvenOz+S+FzlkPd7xSXgYJOqYtDcM44cQZag
PZ+BH60CQzPrmGIp7o2EJAW/yahCCM52EavH7ZPVWTRMTZIsQOan+qtQ0RQOy2CfraFk+m1Q8NxE
BKV8iCTK3iqBnDCMLNEN67pyx5RU56TbFdqh2DWWGUVJjaEL4eB8z4XSQlcXe92IQAqtYTfvJt8r
97ljmM5zGUXtz4A8jKM1ncMKHTyzyzUHAzGegjn1wHFGlj9vijnHpUwlbRhnU3idPFkw6C8ZHuIV
P1a5JyrBuS8WJ9inRopUGpMC5C0qfNLAl0UoGXLOHAn+GDVLwbL0CFLyNEi2ZYUqFw0pxa2/SBXO
bTPbV7T3CCf0UqS8nqyzZSVGDU2flKfr3Anap3SA0YY+2PuHJ4M0Lzn9LCpYStrA7sU7V5efwlKX
1JuCLXJmh42RBwwQn/xyebErt/1JIPRcmwuTdS5dv/XR2IKGjVR3ZCtkGeC7catw7kHI3AgZzzdt
7TEvlv2CIkgM5hXdsJj1fID2uhmcIoWtXqtzipjspjZF9s7RkuOiD3fxM8uanO46C/eLtmSQh9IZ
T1mXYFEaR6PS8Cw99dbqoN4UZMa8MlLiuRqKlINeWj9U4EWuokbE+daQzmdh04Aaib10O5fhCf3M
HVqFY54DAQTH51PPLEZ8j4GveJwAVG0dU8UnlUjrDNzFoPGB8N1HHlO125k0ycNcajtURtp0BK7U
zQvZysM+Y/t6jvOYrCQp8YtxJVZ7bJYs/6gpl8JxrLs9j2pMUktv3SoEhtgl8w4L1kTqubHupi4C
Zj3NUbsRfsIuOQ3LdWZZHAw4DX/aQssD3dX4ZA/Tr9YafjWt8WRyBFgVWWodHFwbG1k77tYdWUJr
UfXPDXrLowwU6GJCPn4NfglAdanT+YbOFjtDSWFNULzt9yucibRBm7SFFK2MX3iVLlBU3/lpbWwU
yOVSi7gscl1hnyVuIkLPHkzIKUPK0d5jnDmDpZ7hqlqYeNyIi4MCyhF8eRZNMzAPXMbPlLiBfD1I
8ommyL8dkk5cd6zBgsuKNmQqtHR0cqc/DZ1eDs3oktyp5zeT3+KtbEQ3Gw4m+c7rZjwsLBHTppnJ
r+rpw8W7oHTf/EaOZ1P7zmvLpR9JxSag4pLgx4yrDukuOc/sTmvkDHpZZdEsbgxrQnQInmcFeVYi
ol2uk6rUp4DslnXUafU9FxPttrI3dpHirGtM8GUcjWyMmAy4nrXseQ4MSxxaSlr0ymxWI6gCtuQu
t6cd1EhjV5st2T6NV8NN7m2F9MSotqbb+Ifat2MkiElsPSjZeF+0MrJgM0LuNNdGNh0Wq70voya5
tWz6ggE6EM6APSSNqF93aKrD2ZvrGGZpPe/5xrsRUYXL0FWO3LEJLO0heB0Nx8dA4HnHfG7UGosI
ulOUsRvB3nvsM8+5lkPvbSTlyutgedkJzRZmCpxDIQrzcZ0COFi5QTBeT6OEP96ZxhwGTsK0ruJ8
deejetkSqzCcsGykX3GDVEoVUbN2BGO0PI2rpxKo9mMc98u9AVL4mXl9zZEojcpo5fbaCWWMqL7w
MpDBbtXJZ2kgNXNUYT90cwVYcU5JpHA7dbCWtiXQBvdlgzIVfmJO0KJbcasE7lSmu5Fakqi0OsNu
ARZpTXBZlGyCxI0pt+bhnWVU4yo18Jltg3qktI8WMsCYQssF9alW5bZN/f6+s7Bm/C/qzmxHciTN
zq/SV7oSS6SRxmUk6MJJ35cIjy0j8oaILbka9/3p9Xl39dRUASPMABIg3RS6qjOWdHea/cs538kp
70tOU7fGiDUJzESeHLVrks/ppS7L8ODWCiN1iRl5HKV9wmKJDhGW/gY5TRrIoaUHwioQwJWsAKjC
QlSm+QzLEkes+JmU9rtHcvlKlvaUoCgbavI8iOMA9mz73QyrtQ/lDoik/lCVf9e4m+5BzWN+Ttrs
qYg9gWtliIlQEcaj01jWEwDXcE+Y17KGw/cYCqIukOePD0QO6TAYZXaZuEmJoEa8FaWwR7QlerQX
Bay/g5AkFFNmBrrmeSysfivtqtv0bQklYuTMdxv9qEe5tp1CtR/yxtn2BHkEadz9QgK2fIGa9c1K
m/weA4Y/SXheA5uvLKnUHmIFZAlCCqFItMyGblZtPuEmCjlziZ/I2Nss7GNNkhb3BruutT63n1ar
lmM0jvA0+w6NbZNBOFohRtsVzJ+INNH7TYllGCNXJ9y1kHe1rGnFuqwCuiohqabEjyBVZ7VcwYzM
j26DWqTS1l5aXIZEg9btya/e1aJtr2GvnAtiCjs3t6+93mD8tE9i6XZaRX9XdpGFYSG+Y/ZbsjtQ
W7wk11KT+keMWZajiXZYgKNgnD/MRwZgz5lHfEelO/ipsBcmCcO+oa/2JqaYCK8XvcSUf5ldmPiZ
2fxcluhkGHQVqygpy2hlCEgh7PYF14EmN5WkBVpksnfE3CKX97B9rRCL88GfkU5KGGSACGiQbXSi
5Arii3CxGTKkpJ0AJTT9LBCFEeyUWYFZ2jTt/US+8tQGuoOPjgwv+VGqwnq066jo11Es4gaRJAGL
1px2u3yeCV2kq4hvXrjM3hLpJN+awdCi95D/wOPZVDZ9r2c8mZYDGHccmLZl87DOeG4rn156DTJm
9jDmVowymmS+hpoVPtYV2tWk90rw/q7Ye9LEvUUaXC0FIUvFMI7zDgMj3GYn5FZ0kGGvME6X6ZOG
VYqVowGl7D1KQg5iQ4LV0mEchEc7oT/xo8wmBdTz0uzqRdhE9qyzIZfNPfsRFrTpKZfD4i8ZXomx
FsxE7Q6fecR9aOusEDhPPXLTsiZ5SMche+yhHUc+50axNdOFmeYYYrzBpG47b1WR9+9zKeQXZqIM
oBA22BXEGxi49HW+KKcceR7wQreejW4HRpSgZp23mmZwoFsk3Um74op+ZVDcrFOiJ1hhds7BsSUz
fCxhRNmgCV/yi41Bn/63vjNTsW9V9R7reDnZc91J7veoLO5MLTq2KUYCyxiR8lpREV2xUrRnPnHx
W1inNR1xvRrbSIeJTLgd7uMgmkW1g1GQsF2asbGn3hb4+E+MmA+ynl6hrOHH58HliV/Mej+R8RO5
Ube1iqa8eKZJ/GbDB10BiCHvWtxENkb/wN1NHrqbMSVL8wo4jENA7abTLESQ+TKo7wUYut9YZutT
9uwL4v8QvIb0TNYAngIdS+hXXjs+3gyTz1Ff4UFKTIbUuawvKQIGiE/n1tTCtTE5RmC4MUMKHGbh
K/2C0teo0urAycwFerbZ/UyMFOxuY8/TcelaPYLLmqUUvglr4brj0oV0w5EX+zhFV3MaebtZN/pA
p9UhiiRT5UXPC/lYk7NEocX8NNHJiyOT762NNGM7Q95ZMVudzkkpG/i30/I6O3Rt5JZDdnMkMKPk
zm7U6zga5jVajDDatJ05/6z0BDIw1fHZ8jr7da5RcrLOlJTW2SKJHZk9/Tzlml6vHMz9FXowLd2q
NgrvTEZDn/SmdCFLGl6SIUIejOoTOFSnxY6xDqWRP9PCJRibm202Cx/fo360PI19QTtkz6qrd01f
jRupxpeuVTWvYPS8hGJbGa6zy9klrfulaX0duTvm10Yy4061OzNipci5kjx3JaAEy63oTAY+aKvc
1ptfxZJcqvpmcEnmLV4MyU7t0MXVOhbmELQoa4B/iSraeLMS9PSoX+zAkskHQClZIWKsxp2i33zV
C49Zqm3VtySW+osQLx3dk+ADMSYNUeoKhPdjLgGz+7XRZbsszOgSlsU5OTGCXjHZ+AcIPB5wblhE
EYPIgDVY2NE1rrML9gMqCSLPD2xKWDEIle+mxsP13+g9Zl5LjcsDpp9ih9BsbAMBOnnnZjrhiGS5
sD4gUfUVsFTyuRiN4ReIaR7tKgTw0U1VcpSLxZElneG+y1iTDSKkcYNPdcTQU9Ei1aW1bwCCFb4t
x+wyUrcchjnExN+35Kqu4nhC/oyQnIe704VFoh0vsQ8q6SXDVE+/sWB9glWyHV0De5sn9uiyufbG
WG5lS8W0ogkVZzq2chU3bBGHgPCHKwmKbZpo3yVJXn7jkECb3SrccRHJA/q88mKCkwZyAQ45XRZ7
x6Nj3nuMf16sWDhrYuOIORmWgv4OqL9YWuHLrJx8kMqcU4XITuiabhE2A7VyWI9HTtjJJ6vZ3fSc
ylsbWCSUsua2CatD40fOeOEQsvUJKgDdZKqZ9kNPqBoBgKX8BP2PJZEpHpdFhpcKNrTUVvGopT4q
+jFgZmQiUYeWXmVa9wqIQj4afB6vcWXwUYpM8NDWUj5IpFnkdpFMw01D/iqHKgOpwdrrtQ7ErMjm
JHBxNzwmqsq2fWt3P+qQsw3wFgv8sUDJdnOo8zdWWh8PNxMCm6TI6VoCLONPC93smySm9W4WpMWx
PtRwsrlihcFM+q6Db1noEeCqLC/9tDDnY6y5XDERTwcD4bJ237VReyvc+RsDvHnGJHjPB4rpPNMj
OHNdeh9rWFODPm1uncLNrXPxFlbV24out9+WHJYxNph2gFyX1pSLJiPSUbnx3kiT6Nmp9Xa+XTw4
iUoPyAYZb46DRGDxTsVghDvpqOZTRCPYoOIhdMzurtbUvC/0yfGzTBsaHHYpcpm4S8JrxHDokU9X
8iMrKuN1FCYhgE6LY12T0SYsw+XOLsrcr4mEZmE6YxntckN/RWXZPWeLYBDlKhK/08Vw93EDGQWZ
WPTtRYsbVKGerT17mR9rbNinAob1htshX9tO0x6KSQcYt+iDYN1i/L0r7n0sdvVRS+m2sNjlB4nN
Zg+tpCMlJmFDsmAx2LTWsFwYrHT7Jc609wye+ws24WbHdeDdJfikt7wVgdFBpxFT/6Uhh98nIyhz
gPijnUNzS05kIU73fBZzimereSNvMP0EQ8LUPI6WR8cRkBBmOpsqmFkUo1UImA+vUDLyz4x5yNMM
cLv3WWNgXtSHrn00JtVerKys5UUnhgVrjkHgnNRGgGh0Vbs6IcmoWzL9fjbjm20NY9bOM+J8Xdkd
ahTcAfS6qfMU4gm4xFVJyWE4jGcIE+JJ5qHD/MK60l3y57hRiEU0xFJLW561Unt2Cg0EfkNueaXV
D2VvhXhNpuRWv8IntZLkRdea4W7uI+fJhNH0QFpgGaTpdWSouoEz0b9mpd3eS8OcXjV4kmtyA/qj
WSauD+S3f+VAebWz3DzP2q0SGFV2wYwljkXe6ts8itV9RKKpH0JD+hpIEd3UowBJpYaEpkTnXEBK
BXYRGqJfV6KLcdBbcp87Le9W4y5vKqob0kTmRXzibaTyaitdW+VUxMc0gU1UAOUEPQzFD9PK4kcV
mBpIxIggit7lUIqqvapsJjx2t21Mpz9UZK74sW0Yr9LLS05ZfitAfYkyroxVk+OwkCTLdDbluzrT
pqz0bB9Bub+vnLpdK9jZAYFO7rE3GF6kxS+YtBt74rbICdfcUjB7DTh8q4ZPEes+DN5iV9vMh203
enPj+As90rfLXBUytIOl2dhMDmK0miDnbVWX35mdlSvPvsXFNnijIAkSvwEjXg2nqMG66ZQvU8+B
My1kxtwIG5oBKqiN4jUPq98bFo4px9jnQ/U4tyC2oO84+hDv5rTIcd0maA3Y/3RAS1hZueAKK9Xq
q0hou0WvD7lpEaU7n6yaOfds2Ox++Ja71sWpaHUgzditJ7SNJB38dEBrbTTiT84uUVuPgk3Xkyzo
DcsFhrGtSmP7X5cSRkHDkn5NRmv0rsWxda4LU98sbpRtizZpn/+ujftvn9O/RN/l79L+9u/k8c+S
H5BEuEn//K//86lEHaj+x+1r/vXP/OWPbL/Ly7v6bv/6h/70NXzf339u8N69/+lf1n/3a1z772Z+
+AYZ2v2ThX77k//R//Nv3/8R1wedIY7oG9r137d9nN8LFhPNv8XB//Flv6NqsXBwR+mE1UhBUKKF
5vMfvg8gtrcwQ+a80gIZD336D9+H/M1G0gjlxzKEKc2bJPCfvg/zN9dEEch3NKVNF2D/p3wff0HV
uhY9KuR520A6iQLQcf6ir5WsaypNz7xdmaNnpKAyaZe9g9UtrCK4VSLSaiZ8VGmxtdAW4zdcpmfV
0goBJ/sRSdvxq8Rzv2wdrqpA3fLWDtbVYOa3ojC5o0uli1chJL2p1CmH24hFQxO+WMJVDCu1/cKM
aMO+JtrlWfugEcBB4cr3gKKRcuQO+X3qpjcyaqqgJ7T23K2WrNji77MDzUm8JaikPTzhG3V9OJmQ
MMa5OjepNcXBYAwTz1eYbuEGODuN7AS581o2mXmv4le24t/ZohVOEHU3r+uUpD8hB30g6VjWLdE+
iWVdUkI4qKryd8ZNajO6qgtak5Sswpp/4RfIwVlEx5DBFY6uHluARLjeaqF64E6vCSySO8BQyMpu
YJQmkZO/NBSblk1hi4uPgqmrMGMuduusR/rpyrURLLCIY/IJUyMloZJEOnqo2GJkB53rNlrtVPWQ
TVaz18DJ+GY8gwHzBvU2KnGHP+yn4vLjtQqLYTuL2zjTs6JHCpzkZeid/Ar4VtvC4gnZtjHzoZN1
WC2wwYpRHxYGbWJme+6CMd9UGA9za4v0BVI2EYIFycKoMZmVakxF8lp39k3NcgQNV/RJIU7EDAnu
zHf6U0PSYMJTQVBMOAIaGk+6FY9HqRdHkWaY7bFQ0pYz4MkE5alSEXNJgFuroTcfUBl1K7zJ7cku
QrLRa0E8/dBJ3yh5zdREwFFRiIPZO9234ZbFM4yWcs0WKtfXGebkYttmBvdCCqKh921oI9sWTVgS
2HrKveahxS99VApp9phwXo9HQCgKFB4MglhOYj0xsGbwoanA86LiJa695R4aEbtxHQdo2aRHSiHr
vreKZWIiGBVvs2G1fl47y0aWYxk4JcBkdBF1ejeQD/0VdbJfJ0V6bXC1HHhaCioYlRpnHR7thS0n
mP6u6SC1gJVckpNC5H+MiQS+AwsFk2+ILcAghA0Z8JqBnd3aOyeKPkNu0JlqrO5/zgC72Aawugtl
r1+xdOVBaRgfVh4aO8AYat2WxHXzOGKt4eO0SqTY5qqct0ZN7sGIZoCmZTiCHIKYOzX1eoxJN21F
kDS42etuPiH7eaUgm8j0TX/kkNGJdiKsoIy8ea3h1F6JynhSHqPIrJ92Ddw6PjUV0ivzC5/zuLFr
7bM2U3atBSCCKu4ONAFBbDA3EsYRxfGPMDKRUMZ70FcfiWFTx3sXfRjIE+17uZmW/ksRHYOO0vwG
3Oydsx6upOHozcadNHeH7PFdum17YN00+C0aqa+ZQfthsN32qkqBYKmV7CoqdOJKZRiNhvaTo1j6
aP6/BgtVBsGTtg/f0Q2UkSRHK9XelhgNCzGOBtlJ3jmlCPLNjHCEAolDgCem3JhdFfoIpqDgy2YB
WNCTMAgmzuPNzgjzW3duFfDcUde03XmpiDSfGdpvHau6WWIwrUbhdM4NI9kLJYoT1YWN1dMAR8MU
5goQj1oQcBUtZEIFDj8ywr3E4YPB6ADqnB0JemvrG9bEsBa9Uf3KBsQXWWaXG5BiJWA4tvimAjYi
buUb8cfpth6pn33Ckua3iXaamIRpFj+cub+FyjRKf4WTiPe9s0jUK5I0/dUupr5tTaRiHDpD/Dwa
DWR9zKk4oTPWoWludyAvAYwPwLZXEwqqVQ14GF02/tU8d+RqSExU0d7Jk6Rp1uSz7Q3lPoDHfq2L
rN1VhMqBUAtPUFo+osV7rLS7KR5BfHjbSgyR38x23PmtbnXXXoV7IN1ANWvi50gPHPR7Aom0AHT/
FclntSlHyOncpZtMiikY9erDXK6KuVELUSSgC3xVRJNfW8R1lc3hMDYN0B2ll89VM5BeXYfw/yuA
z7bW3rswrkXkDkR+EtqZS3S9CJWeWEdQQpNvxIuNGmAkd24HLTJb2TYPpjeDGmJ9gvJ0AdISNxpB
obWznYoyZlKPhZwguwOJR9a2vtnoLCA9fuqZJXLxojy7aeW9JoOBPlQuzK3tYeuNVfGIz2YDTMUN
DBOoC9Mc7tJukPdwyQjiGuODECC8zdBFZ8FGobfMy1TyMkvnsa0X0v+0Md1pds+ZQ/bvnOb0HFA+
di0IwRs6xYXkw3xI/yI9hB1bZjxKYf00Y3LUh8VihN26T9oyGN9j57xyp7iP/RL9w2z4f7qkPCef
Da6fX91fa8o/laH/PxWe+H1xsfz7VefhHdnI3/7Lu6r++9+O7y1YrT9XoP/4+t9tx/ZvjqubWIpM
w7KkaVBJ/qP8dMzfTMKycT6SViDxVFL5/W47NuVvOPAlk0jTueXp3OIVfi8/TfGbwLtruBZGGHDO
lvGfKj//7kj7w4qkURE7FvXvX51OhcDWiYlo2bKMpfcG1mCAp8dKEffJcKmAupZrjyEX+jiNlCIm
d1a2ZjFVH+dpCPdlFNWbGU7VhbDgONDnyQmYWk27HJ7oWuvCSPkVgPhy00tjCADtgFULUbnBq5z3
irofYnA8/5i8HAx7h2OprUGilaqp7wzg+z+iJmRnwABqi/OGSRdq3SMhJ96+WKCimwnGCsK5mwNJ
ilgwEaa9u8jpjw541QQ2BPTaAMIz87wU9lSmMkUVxCVWViORKWNkpo8lSh5zBcTbPbE2ZuoGVqH7
jhy3vbFIB/HUFRqCWdD887Guh+Q4oyzDVTNpmxCTzXaOrS+LOaJvu7TBK63okCKByhz9UFRQzWI7
/GQ/OQTLwlgAVScKWPhFb1o2pOuJZntnhJk8AM6b2XJ6yNfaqA1NnyietlzrvUJkathKnovGAmQq
bmlsZFAcZepUH1a2EJTZVhq5NozrATmYgdfqzTfYwOyHA1nzB11Ev9NRFb46N/yEr8OsPIDTmreo
dRGHVl3SfPZmH1LEGbbYxg5XCPLiVu5H5HAUksxSnzguoQgihgz5uj7H6WIsyy6fFgGKJ9eAkelR
9a5V5AaRv8w4WlNdRxRqrt+sQnyXBE5Z5Pcm4pIWJdLuRnBas7w3giXnQGfTgxvKFvT7UdKLBxSl
6ldNPcxUujGrlwx+ECtf5mXRc2uOLiPDQSB2uNXrbF11BTDaytzoTqHt2ANZiu8lFzi65yaMebvZ
iPOyNeVMcRDP9yG3/KptCAWw+JbivuFXfO/TqTfWEgtAUMw1CwpH6yYi0Mdyg/mPYNuCn7KPLW3e
qNgIf82Vze+Ekk/m68FAeEIGEaHg65B58INjt+G7p7N+X0mQuNjyDLFeFNyRIIZtgwGhxqgcJl0b
MG9snlCooFtavMpINj3ZXAxXl+QhsfLoF/zKmJYK1cIskpnY0hJBGiOgpmMmPC6tufLcvO93qavp
X6HU5vclXoxnkx+LohvIxy8dJDSPNENNdJvs4ccVNmzGSGbS4myphhw3EnJa1wzgCIM0ctEWlcE0
SGvnSTWEG6HBhb0H9lLBMRyaCEVUOtFR1iCl43XuNvLRRHbIbLXSFDkQ+AnEOjVqF8/I1Ovf41yT
oNclBvQvtUQNsd6InFeaHsqDMd/uNjTKHuiU6VPozKzn22Scmj7f6XreocyHV8qMieR3o7bueVE8
y2cIPr2A+oreiXhL9spusn01h4y5QOUCM7Y77w6RpHjMq1bxd11YzvhqJDGEFzPvjoS80B9IZiyQ
o22vr9Zjs/Q7L9aiR48U9kAMlfdNJpeRBVOndS+ek8QfrGbHjyhMB2rocL4sgK7ukwIhazdLdZ96
t5VBRDY8NmNjtn5iljLBIzomKlVgzeUp500KRlVGP/kmaseMTL9vUwMusuUBwruFvheVfVqGvEDC
jd82Gdz8BJNO/nStiMKmQFeKPD2tCx9mS7KuYOD6SVxlA0g/I5n9QUhody7hHsqEaB64zu1d6xwR
ntLUmXYznGMKIIaPa7bw4YlNSu4QZ4+MYFU3TluteXVQxlaW92ybPZmUbes9lEt+hesL0X2aqEot
t9jAqp0B3ci+erIlkk4FyZmq00o+SxFbh17CzNGHXgd0NuX7ITVZwLbMTVFvZzsBoTPIJTFxsq7H
gEe9WSMbNlfFnDkBta52sKPJeoN+noN2iq0GSwLrimzOk4vGuXdWum3cea3WBLEE6KeXTfsgOefv
6whiDrtbJtBDn9Vbe4yte7u3siejJdbNcBD3rOYkG9Y9GuHjoqZ0p3sEg8IJGrfgbADpe7HcWaMo
EO9M7YScfFTpOWKLiGvKHJcP6OftLs1U8kAKULofp+7qLawdAk5LVlte6ok37m2ESk2GtglGvH1d
8O2sGLCMNZJPXR3cDrX5nRV200s6lfEvDDfRQ0+y2xNkOepfTR89cIdt6kMJsy7gvpr3USn7R5+k
TTDpi+tj/VQ79udMHb3CQPlm489dJcPoXNVkIkZvFjvIzWU8DY1mXew6dsTKSo3wEEXo9IlQHvdA
R5IN4yRz3wEOi/Bidd2GHWz+IB161SQJY1A/Vdx869JM4osAhvqOAJFlaJctOvSojByHFJrbKUbI
7UfzLYpGd63T4qrhTaDHQROmg+jnFtuivy5vZ7wbA90JQwhthkWgCfawywLzouIIrMW3OZTFJXY5
frOWeFuWJ8SC173bfoYAv+DTFWIzIAY9LCC/v0GtzZvSaAe6N66hFRP0bGs6kXuI6ih7F4lnNSi6
RHQH0VdX/kzo2qaWCI+iBohz3xN7zFzd6Y+IG43joPQx8DSEOBWQ/+1slZx0Gl+zx1Canco6nJiF
xTZCWv2GJXFrXs2ufg7HovEV1wlhRmgEs6lsH0a6UNSaofPUpt5wj0rb3C1q5r5mNnp0NfsS60ax
bwfNohhoYVY5qe2cPO7Vj/8rk+F/t4z/f3E0bIMHEHB8/ndV+tN3/k70X/HnILM/vvIf9blr/GYK
8hv/4AL9a33u/MboF3INU2D9hv75YzxseL957AA8TzJTJs3xRrX5vT6/JYmakowzBli02BISxz9H
5H8a4v8x1P8b4rR7aN4dCaB8x796z/k0Un2h2rW8GxLhhkz4N5CHJHOT1oTZs2n17gGAXbJT3ST8
MpL9xtPU+J3ezmKNaNNdXypIwOSjwJO1zR0iOBNFYFro68G2dKB6xiivMBTIU17CYo/xQ61iwhIu
ThjZZ5OoBsaZXrnpiMD+akRYbhYCiogUmKruo03IIzqnDMt0yL2J/Uo0XPzSVUV7rsumbAKYZQlm
2V53j860gBEex25C1MqyaZemiDyyaGzIObOg2mIewfW9NOuZfZKLbvnVxtVDfVMhX+TlwP8NXtna
NbgQCLGHv+irhmnr2Jbpc6GY2fiAd8cF9srE1kmzXK3wC9QxdwxlLdbQFki/INY8eb6ZNBhWM2B6
LhqdqHFOFMZ1DhLJykvDJ4D3jJCFnrEqT5iVX25S93LVaxOQwQ4m9F2X58NLc4vfXCOb0o+cvwyZ
SEUwZmNAQ9COnyVl6E/NJAMFxH/b3sH70OJgLCCxzbkhX0Ide3hnwvMkLUp/1Ur0HivbdIY9AZnj
dWB8uW4wmH3dqBCOH9nT7RfPzU11G7T3hFrJ0m12ZS/KE1w8JH28zcUHQZCodOna4DdhZ+GXdD0H
1TLE5QxP9J1QHpKszIE4HZa3DberIRpgZZBsBbp6OMwYsq04dPH0jIfSaXUmV4J5CYPoh35KsA1g
1zNWU72A1kFhGvpJv4zvER61wzg745kPVJ8ynXErbWsrdgakncKhbrxgmNoyyHR6P9AT9s7RVPJS
EQYZLJNWHw2yzBHOOspX7lTfOZ5LWBiDUF/r0EbGXqZTW6bRzqYLOvKOhnuhYcUEJqX/xD6wHJC/
hvelWQAgTvmgNuXofHRZMW0wP7f7jDpkB93xiQrDR7EGlyLt4/ssQxstvKZ6rmAkb7DXW++J0c/H
RG8sPwLXsrHJazfZxv/Q9epNkXS+QoVOmVgPLxg1GdcgSS6sNUul5FFN4w6I9X0lDCAdBKZVm8hZ
xlUGqBR1LYgEsHc9KuabWlAXAu121UbJE8+Bc24NZT+wnLDR4HRTesiR+L22ju4+WV1aZkEJjMJF
92sjsqymG5yAtej8KMCP7sCYslPn5UMFQIT2SqBXIkGXEnylStt6ITjQukgqwZ3R1HD2ZsX+MnTG
5BeegmrTjCSpgy4I2w/S5qLbQ+l6Tw7YKPpIrJ2rCKnTCOLTnu+ZUsdXi/jEgKA53UAU40b3FRxI
EcxdlDxMCCCJJ51jxWTUHt6qJK0uSYIJYya+5QIwNEF0aUJRjy0mfpCajQdP1M6OiBvTQyIohyfX
m8Rzr5xxZ0NO//DyRD3NnSibHQE61gef7+RXbCOzgV9NZ0GhKOJ3I8xBNdRE6xXwDhznLrVqmhNd
Cbky4S7VmwzL9HZEz0UBjmR6W5HSexcToPs0KAE+pJHiMVOteWo0qO/shwqbRgdoMyGyNRbUBn3s
tmfzc7eMqYFzKrK36Zh0J/Re6jPlI8y7GpripS3b7sTuzMSWs9Q7tocJPUbuEu6iUDORilco+q5Q
P9phhcShHqMjQ5H0ZLgZmA9XSuzUjWYYT7DrQTQ6dq6teX6dC7tjdXWpbR4sEKakzhi2GR8Q5zrP
BBnppt+zKf4clxJuodLRnwMHIwRS1oBd3UNaz3g+3bREH46EF9eQVmbbBOVzu86oww4mLLbd6BUX
VjI47AxNakFlkmwSe52xm1DbXu0UxajkwV2zd0m2Df9YGeNSPLYD8Swde2w8ed7dgBDnnE3K/cSf
k5xHEmM3hiiXQ9108FlsJXZOJ/WPbKmz8zCwhEsLGrZYSecIbJL3UEQEiHl1FuR9ikaL7IdjMc/p
ghKxH9f4uD5I9C3XxBs2OxOn7g8sDxDf+x+pzX6DRx81EInxcS0IMk6z4Yv0re+U2m5tt+hC4txI
/KHUklVu1odEI0ZJ9tLas0O9gxwFrDe0tavBKnI3L1Gxj7TwoEcN6kaU7Pq6y7X5da6KhMAOI2qu
IrRMVL2RVq0bSwRLkT/hvZw2CqHUpoyr1xxa5h6TNvDqJvlItWHMDwIyHztdr88CErXgr+v9Mm26
0BoejMFKzzAaqo2bVd2lEeIIouhnP1U7FB5II1siEtqp7X01s3xxS3EyKP5dkpFJdljZjRczX/NK
MMxopI4C+6JLYbsQrDXJMN8msc7/BE+ntmx/Dk0WIhAM5QzqY6ERZYHjdoT9JOWIM67J39Wcq4Od
2/2bSRNNZG88J2cQA8O2iI0aFauJqKbu8ma71CO9fsOU03eGqSe6IGLWxoaL7M6ZFfbSa+Y3kchD
cjPuki1tVbAjCF+Icr8amTX6xAJwDySiRQOMxAy48wIa6bMo2/7OsbvxLsliwoIKhu3OyCXmeeQK
IV49E696x1+LPIhIzumT2eq16Ydex4zcCMfpJQzjL4+P+9si7YCy5wywud+wnEzfORDrB/xtCRJN
qUy/odfjL4U0UgfacyUqkjldVOvryMknLP+NN0KsXxBzjR2rJ68Zz0zL5EcrMjAM/OBVZNCzuJ5p
s9XSHKyEVfNcOkOxi+ycZAenPaCR7e+rNIxeEONVW7WM8hegv/x1HKxqI5wFvpybFyrZ5V3U7MbC
g1ExVA1jmaoYdMLQrOKeO2DcMgsdLq50lwPaE+slwUN0mFptOtTCjQKzrtmmKNlxITmSgUJRItEW
yU2OxmslvW75hLGl75A6t4EpF3I9FLF+bNvkNkNhuXTZ82xnMHgkdkWsd35FeKdoZYD/BFn8VKBv
cxV46bH5Nq2Req7ko5hN9lro7Oo5iAPVjSqwbC1gsnfVzNo8lCUZAVk1y12iwvKdHW8FdJuSQraK
KGy30DdMJJk6LsBv08Z1rySsG6cIneVGVdB8C9J5oWeHYlMxKQlQ//oyQRkWDf1RiPmXYbTwyvFB
68xvmXl/9Xm7thbJZFFQal28rLQ2BU34kcyFeKshh9bbkVvFa4zhqQub7hmBW44IYRo2ozFd9AjD
AJFPGArwvwWkTWDfZXQMGhI32GxV3sbkKIt905ze+KLhlChn+UC8NRH5pbO/iaPihKjP/MHrfVvw
2z12sapKHBb0GQKLiHRY2B/xASOAc60G7vKwr3R4uWF2JwgXu4CzDq8QcNyT0ovsNMRaJlbMfOQ9
TyhxXKhimxN9iLoWkZDfgH4jbIEhgvlJGBfZg9mG9Ce/vTj0MN94wKjHmOAVNAMIAWxrZMdfJG8I
MLszx2a+r5dsDNra+Yz6wds5BYDbCDHcpbMM942BA+po4uiKFYTpirrITKtzNde4nprETPalirC8
xbKaOT0wHrCpLjY5rdOOFCF7r0lnfkB10IK9bvoDyGPmNZpXHFDgzS+jSeDPhCyEsIbwXg+r7G3U
3XoHUSIhjNzc4jPJ/hd7Z7IbuZJm6Vcp9LoZII1GI7nojdNHyTWPERtCIYU4zzROT98fldFVcbOQ
CeSmUQXU7gI3FAq53I2/nf+c7+wgbTZ7N1HWjk6uaDvHVnXduilPuprikZq5aQcBBzetrxISZpnz
YnKV4WX2KD3WHHjMj9VrXCYOxP08A+xf8gZuO3n2rL52NwsAT4hc+K/uIpGDNNdK70S9TO/hTBWz
ohZzE3pQKqHuETCl1eU84V+/rNzmSfVD9OKt4GtRKHOrGYjaNjotWL7YyZMDKvK3iRTJLU/Uydyw
Kqm2pqOpYjeNLYlDkC/Jmresx/ckGfVj5tfFRdpCjhzSgVJHx7IuXFa5O9Fl5nYqsvA4xohBq76E
iSU9ufnHOJj+R+SR8E4r/ipGWNLFY96+zwZYq3xQaK4yybO9GCsigMSodlQ8V3v2Krx8cpQ3huOh
9cdZezvS1IFlsKp/mrxhrnVmDacUGsYGk4674erDOEHj1rGnm+Gq8E3U6iiZH8Iw6ZgX0vwts/yF
H6XOWdYs8TuXMcH2trW2mMvlZvARTwxjGe+zYUEBwiBnfS/digi869PhkZj10ZlmgJ+Jn9c+Qc6C
S0/vWbctLiDqXzr2yNS8ke33s71Xz8QX/bFS0C3Y1wR1x+8Lq2n2OpfTyDtrhBRulERwQn0FBjtQ
2CzcirW80oq9akIZGwM/4KwzlZ78/XUfTANEJD8RAeOpeZGp1twRIf7F4v44Qpf3gKYGyhoSpGCb
Nr28nPEMutF+lm0DlqTqT1j0aRoxK9pgBqvd+W6ong1H+Gd4jeG7wcy0WitKHQytQz5FRXLnFwO4
liWvz6qXxXfXCzWzEeIupKvmoG0DIpM/T8bOykViHqlLmpC5LGM6N8RLstXT6R+oZsRKg/86YdSv
vH3Ypt67CTUTPhj0Syy8ofsDv6Vy0Ru97LlmRNrVbCiu+3HJX5uJgpw5DpOjEvb0psoYRJmTldZt
rmcya2j0d5FhDBeZs0x3RteNmPJHtGja38UuzNzltKBU3PuF376hDCYER8f6teb5tjrr7ZM7y2Kn
srG98nphkk/qa6i2vWWSMWmqu97plcHEMqA+LtHwaJCbcTfY0rorRbpwN9JPB1yKMoXveYfD2e3E
Z5KVGOdAmERQuhL71qOTIMAPkNDimPVBa3Y63taGo68md4EyEgqxN+a5eNVOxuTKqueWIhiFETyv
iNwPzjW7FlwGS7fMEHLKsSA5IbrbzO3rG4brdGVIkVNtU8FRA51ruI+qBjcwVv0cQ0PhHTJraR/S
mhmWusCsOBbCl1ufW8yZ8Di2hbzsnhTl8OTbXJe4ZhY9y9RLDmEb2h6BjwGJuSSH73TjclEwnl0Q
dBhfh8XGcccUeqfFyNMEyspzIabkwh/oOIhczbMoHJdr8nU1vrHajM4t6u9V2ZG0j621WjXNnZNZ
D9R7Ls1Ct1yVKucNtAPyLJFl861QVgZMkm6YF1jRLlpLig9/42JGaXYrL/DSWDoQDNRnjBTNGsse
oGB9xXO8/h5PYf08uIA8l1pyMUDw3syeqG4waXpPys3cCzZH08bSg7MlkldcO83MiJX2EF0RQpPh
Fae32jpmGt+EECwPLakPlzRipr6TMDIYGig462mkvyQPy9SZsCreGFo2O7cJiXd0KuJX671heuYE
o8R8QbSCS8QdnJ/DCgSpyoG1kAo9TtdsNLKO5mC0B4tV8dHqMTu3Bl0Jdo45uMo6TUfQ0qufhuR+
MS0p4xLVI9DOAOUWPZoV3v6AXHDAT814a6jpIQkhGiVkOgK8LzRqTYDVNv8j7eJt+KeW38s3qvr6
t+zvZN2vr/ptufC+OQ4ClolvQkCX/msNNw5T1hWWacIP9fEC/7ZcWN43SWiUuw6NBK7r2vyv/yfp
Wt/oqLd8sL64JYSl/qUe7r9n3CqAqa5wlA3CVHn0FvxV0FWdY9QuCQ5WYjhTYU6rMPu02KqBYN8a
YX9HL8FnQ43K394rf/GH/ykley4/wV+os0p5xKZxlZjgg/hZcKL8KSVHsWMvasn1TmHV/xVK19yw
AEE8HJ3Bik7CXCQDNnYRXBGJsdxPXc36jjg2VYFWV39Kh4cOezg9QYbOPO+18ubqMuVaS/VnwnHO
hdiBv0Acx2NV20zdRuPA39tOCPawBS23qMG9MKJe7aPOJ/fItqTe5ISqNpNqb7jccU+z7ffUBEPD
An2PD4t6aQNbo9uU93OxbpipHVIGRO0+ZoKSU5ve25OFZXeaBvvaYut9mwMsv3bZD0IMmChKtb30
MfI9vl84T91hslVxNzvVLqvTc2qn3VVW81JM/mLRjTNhZSGPlfDFI6vCAAbO8G4rQz71LhfwoNNW
dEMdb3t2ygI3LBeSjVAJ+YxaMH4ISm43dp5Gz1TN+vesR7kL0BNLK1l1sGA53c1VI5Fj+/iVzjqb
QtxWGnuaq+0qsAfDuxmNrv8MJ8FwX1Z+y1ot7f2Pvh472Agjz8So9c0nROiO/2R1obZhbcf3Hdsp
0ntyhk6UC8iGjL5cFdldxMgBJlk1wDFnIcnV2shM11NSyBszWSAvCYoxbxsjcwMlO/OcdBN0wHoq
b6dojNjekUQg6dMQvVEu+HXuHGF5qKSezkPq9XuEyzJYs1v7NOmXy3Ia6qem9FwdNHVHja1rO9Uz
rhkMHb3hQUTJRtRieFR+dRsJG4dqLDPc6jm2x3A70AIUyK72+9XOLY/KpGIxqGJzeS5yZPoWITPq
KVMjcsz1h/zTDX9ubHg2lNYvx3AdLu2gTXaD0/u3MXqaRRzJiJxAg28KHNCpJ80YAaukrFI6D3C6
IK2YwoZVy6YDK23tPDszT7zdks4qpDO95Fo29Sgqqu1wf1cEQE5hwZ0ec6xTX9F63/9oSsEbKWvM
V8AP8S+K3Op3XpnkvmMowY7glMxlcw4PK5E6fkXVQUtKNGVzgtCc3Cik8lvML3yXRcQW/L+MEXTO
XfkDqhvqwZKqCcP6AAc6GVKolbFtzXhJJ7EnHoYyXC32fYmk2GxHS/QLhLMGB9HiD9M7RFa2GWk0
1uwaLP9H51XxS8tY7u2k11YQ2/IMcKofqeehR4x0tbamHbUsE0pJ3z0x6uKCEUAc3pqEC+OmpiYB
+2arnECBOqKmEgfzL6NLrIe4r4tn+DzhnWIR/VrqXMCotHNasMRog+kLU5+QrDXgeGDvXjxUqqEV
FgcmkjNoYqoIUpUx2eNAsPcJu+CU1z2HLawmdthRrNSyi0249lY8QGXADW0xswO3mN1lGA5xFrf3
ZPVpUPcjM79cUP2tld3CKZLBi8HwmY/GzVzPxKatjMk3nQ2fNkMTxEaguH68m2Zbmlt6RIrj0iBP
oYym7sxJKNyTLhN+HvYSLM9qghG3RpHHt6J3HR20vgNTGQP/eJeAdHvmVwrCizmQjLTHdBsSOniI
8KxuJRetHbGT4g5dMmVK6iglwlXUvNodZ/pX3SqXX6mgCCl+o6ClaKzB8QSzkXyh4QcINinCF6s5
+BFeMbE3Q5uyg37iX2pAMdKRYjHIv3C1Jw0lx8IQUja8zbCNXo+9Gp9zs0VfXWBVdYDjcb4cTYF7
AWfSQMxEOw6ECRRR4rnEQ68wNuhbrob1kzdPwAa6cHA9LE+lfB0hMnw00QI1hKp5jvSEFg8C24I6
BBDL8eKQq2/n6MTkJgDY2DaGe1g98W2FDwH0GzGbi4qrT3zocpvu1dnQHTO8tvh0saVMyFBTk/o2
hu0UBgQN225XihLdqiTnvhk7F1qL3SBVjPUSVZvQLg0Z8MZpyQUTBgYCV9GpG9A15a+UJpro1Ox0
/BHLAXYwtRAD264u+BI0NR+nXlALL7zindT+cAfDujKy1n0mv1FcDPAmLjG2cRCbncqPiq7dlpWP
nl8KWsA1wMlkvIb475W7IuOkXkpujZs5i5tmYzvS/ahKpR6mTNgg7UwFUYGgHdYF7bafsx7iO5wJ
2L5IKvQ7rvLjtVeMFsw7ACBcNoqXsopWCKZXJUHq8thBX1y9zuVyiW2duL+ru0uXj94Ozct4A+N5
rcc43GjX5NK3sGrGxOTk1zLU3YiCF1YkD7FwgVitHdc8htFsssLSXvhmRrPbbLTqs/lcKRaZVGEP
8QsbNpNfNGXvKVrg5AFstfjZJjTiV3ux1SPHb307tUIdaIGYv1Mlap0pjJ+AGVJh/r3QE52MVge9
lO61tXluoH/XDDDNNzCXZ6wlgTLM9seonf4W3uhwHU6huDXdDszmPBqBx+74yeGD9M79NQQ7AiVr
P1X5QRDLrwOvgkCyaeFZfiygA/DNNR35Ap94NxSwTom7RDb6gZo2fdKmyPJzMwzudwdH2+eShUUc
WHFDhpv+KY8XLo3XIElPM4k8LZOEvllFoUfdeK3eeLokd8qy4oljC7ziBCmZG+O26mvchJumy9wb
M+SRH5DRlRPxzhJymWG3EnCBdrYY9Ds+BEiU6LfpW0PR6XU1VC+Q38iLt5Dc49SqgqTo5njPYEA/
mu4Nd7jEfKpI6mIID9YtjwqKUFK7TV6l3ha8ElYRzu1O14aNBia890b09mUZK48SOJcNRhDSnHps
DEOdtbS+NypsnrLJlj89skD50TV5m+180cGRtfAjxkCN3P7TUwaYuka7g97JxPHuTVtF4V6zC5oJ
IESQvuJJp3w6bRp1oYGC4SRnWuCuND0iR9DTJqO61IOUL2Pf8I4qcDQyCOWShz5Z92Obm0Q4yP/z
uOQBb32yqiC2Ssto9Jq0JWgTLnnTDVtRUjHmXAw7BC6wMi5UCAjsUzFfJE1i/AyTVqN1OjLJgJ14
ZkATc//DbiCubnKdGD8iQ1WKoso5BbRpcwr4gus1BiPDeqCYDcZnNNTMJtJaxqcxI+sRzEZnd6c5
BAyy4S2AFJ6l6RxdUdtr35tlvnj7fFRjvkmWnDCbJrp96pVwP+D4k22TSOd+lm/bBinL7i21h50b
v4yTWBmdCxMbjlWaSWFIbgZzbmHysd0MaLlYyElbxvtsRfV3k6BM79B2KA2xSemc3US9V+xlAoKV
GgGo5EvNN6sjcaNTD/SOcoh2wcelJ2DeFsnERsJ32PHNLInv0towdmw+vb3o2py1dih55A7h7Rw6
pPdd2Ah7ry3esSVZtL9X9ueYdOmuHRB7N23l+re0SLbnNJ5GrF9p7t4v1pzgXu79+MGYreJK6JHX
jw/F8yRHjqvcBop/8Lp0fgml1z12LebvbYKENaOXRp21seZaf5Lj1+8yhmixqTwc+EHF/pSgDreb
T9uD0RssZGofZT1XPGI7IYFBIMwmAlNeEAnehVCa6JTest4fPxMDxku9NMXDuHCosE8JsXkCAQDr
E5arzB/2uGqOWlJ/itQ8zReSNyJDb15QRD7zpDWzGJi5I8mq8xgrm/y6YJovthlagHly2pwKRIwr
D3XWGPcVO0TozODE2Ari1jMb+jFG4Y1U0aXohE6jR3OTlwoMah5iS59m9lS8iZX/WIWIOyRHZiZB
HpQszaN2yFnsWQ1d1hFQJliodcOEZMiZl9aV1ZPVF8We3h0WoBqx53JaJko7+670O+weXf4ys+Hv
wODq+Ffm0npKAiZkKiqNv5nMTdAc0SiqZ1Pb+ePYmd6HgEJ6HGdK009UOpSvJTfjClZxm76lsopI
khq1c0PT6mxtbKPMfTa4poVFf2A89GnxBCbMEtLeDmMoORzI2YL4qarmDqRdOgQ9aUP4VwDft0ob
XHM62Zq3mPcb6xJbcT/s51aauBJaG2hT/gtL8OSyY/JovGgtRNTNUGABPjoqslitjc511Q+MkHE/
+h42d89kw4/zarUYZKc+ddrbjkw85BbSYPweHa55w1QTTBXSPI1eBL7WqNIPWA9miwUksS65JTss
wMtLy1vMzYiRucCbfT3FGchZVWwRidSusnGOdpIVawV7RuDV3IxC3XR8AG4S2sLg2fU11F8o2XTi
+tu2GlDRZrfPdnpeuFgsgFtjjbl/GkZyUuw4DiUO8TtggcVtMbd0U1hMjRib53bd5M4yP1esrXcG
kJYNrfYMF1Oqbmzf6faQKbCBVQQCmC+jLhtvSyTrZ7NEtuSAha9R4G0pQzAofSLUPak8b+fX6bx3
yunGjY1p3ApHKxjDk3+CTyUpTYcKy4bE8M2tTx7k0rKwe1dt4i14JPLVrVlRyjhANwyq0IeQyuH9
y+vcQwMB87MG3HwbDXAA+qH0v1fG4F24GLJfUeDwO/EADVBTuZzlbCt6qVml1hhPUQ6HNjNuF1xS
LhSMGg7OEHf1Y0FE80jxKOu00Z9BcxUx3Jmw1GwTjProqnh4AliQ/Qi1ubCHMWfjk3xU2f2wM65B
DAAJjeplyNr80KbZSOcY3gqs+EDXT4mu8w/D6tvzDESeZWLMbpCea8tkGqjnbNznA9Nklnr+HdFx
L91bXqOJuIwDdxyzxqasAXmx07SYFLbZ+swEC0vzql0DlAdiaI9Y2W3VXdRfx07PP+17ryQAG5pT
QnY6k8GbYjDF4hypNa4lNV42HGZRkb8JcKqCFrNLS/3ocaz+qp1EhFsp/Gzeep3nn/zBn/wjNRFd
FID/ZYge7Vz98iIoJglKziUy/XiNhX8hD8JWs91oi117W0haZmTUJHfIAtWx17Z9L3tzKHaRZ3Ik
hh4ktAhWJ5UpNX4XWpjd2TlgEeZynublwA5lEOZZtzXErX5geuq9uMWca0z9OxALrz/8/5U+/9uG
076oCKS+/kk+bftWvJX/9lZ+/Ns20f+ZjbB+8W+lFAICkqBpYYz+yqAhRv4Op5nfCJ+hoeLCRvEz
/1BKhfmN/+MCxleriOj5/HW/lVL+l41Ah4sV46sFEe1f6sT0V0HyP7Jp/Jt4PkgBGgFCguU5Jt/o
T8Gyxpg1ytKSdPwkn9pV127rHGqekSm7YZwa1g4yIMe4ET4muDbqRX132+ig/R8xeTFu7XAB4uU5
0+rAZ3BvMeukZwati350gsnNd1E4XMWj+dyg/mRrbH5xDunSHs1VcQrpiqgvrbUk29urka9tyjNi
x1E2+SlT9p1qnWt03gNg/DsZWtcS84KKfk5RvJ9rf0fC9cEz6odlCnehgiEbE8oueOz3P5f8YY6a
XVosB2dSe1diJ6m9k46Ks1XL61JOz7UtSWiVtwo9i8UmMXHSvbShzCJ8XGa8MF4oH9lyHNsxvWH4
h4Ue06/ZOe1xCbFkYPe86yP3aAPmpSFy+NG3/qPpta+p5CWLTHmgi+qE6gfKu383QE01dXGWBKP+
eOf9djT/KTtb6y/pP/0Sqc8CyMP7jMa+v/4S56IVWFRxuecNowzzHPvTMy6MG2eeb9yWzqM4Xmm6
Li0VtBnwm/nn/4CvJONf/gG0hpkuzaagMKRpO2tn358O6sbnASUSWjBQMTFfnEnX7LnCohrNDrV2
sSCKAf9Rh8tt2izPA5yus2M5Bskiplx382u2+3a/KFLpA1flvWuFxS6slvOUU0lARVUA4sY4mXRJ
F0tnwogAtHYox9nn6kFYwhvzHQkWXMc502wFADX07csG6XoTuyHlSJ2gpzicQdMsYDqTw4KOhmPH
erEbcQmekBSyviybmE0UMbjLf/0g/Yfe/7+ckv/wT/2XTAjQ3vfHG2XF0/zGzqz8m//zvy5/tW/5
218OR/X1Jb9PRpdwLihurP/4+JVr/cfJKL9xLGH6/9sBZ/9BjbHENwy6lktvoO25hP7JJ/w+Gb1v
gr0TOyRL8He59EP+K7EAodai3j/f1GQPMNg7pmBhxYmr/u5T5evUGLPMynZ22LPPwVzFrlxRmU52
VJ9x7XDDN7W4VGSujrDfe6w5ROsDr/Drqxie3AtOD6aa0ovTV1UzPzMPlNUJUgUOLt/LKKtr0P33
EY7GGzPulXcalBqTM+7S6h1blb7sStYgF9pUqLC6SvSwj0BqJoFc8OTtegZG/FJJnYLXROiC5JRH
H2XtOAWQPU9BmbCxtlD0ZsfNZh6mqbxkDes+mcy1tL6hqZwd0DGX8GnwCnmxqV5YfYuXkEPmsYuN
8aZaeqCAw7oJoYUuuhioH15henG3Jhm1fyGsbLmm8K2cNnAmE1YKgJWHC8FF2yT0F7ZkzeZYPJgl
WtM+y/wkp6hiYTecRRabrNExXeqmMvbZN7Hb6WXnxAuAhKqQ+MS7ZszHGzUUbnem9anvuLFLuuvr
KpMufegWxnHNbYvFcFrUhFqn6iy0gTfGTOYW/0dqOscqBmYTKHsVIsFUzNxQRWFDxxdJvOdSmvdB
mfQrGI9g0rhRY529Z0a11EQldV5tsQzwDWSkvFeTq/lNRoTjyG9Gctinw3EOySqiePq3YhxwfSd+
2k67rjOrJ2HbpI4oYIPloqI2u6AoAHwoKc/pGdOae8cyQ70z/RHfwwPlFBuUO14aj0YJVEt8tzvt
dOKF5nP9wv1J4prL4RIEHl5kDdfWbS7TQpcPMi5wIKde06QQjYiTn+TUx3MQFhH61td86XzNmnod
O9N1AHXWUbT7mkoxNKh3BnBmVYprWLGR7Byv03WY9dexNiK8/Et+zbrh4nCRRMpmBgY2458o4Egx
fH1NyXodmJkm1I/ma4rGoGVTgLj48G/U16Q9fk3d+GqYwOevaVx/TeZ6HdKbr3kdvau76DD4ZUj4
60RPtx7TPR0v+lN9zfwM7iUxia+7ALxFnsRivSKEX7cF0y7Du2K9Qoiv2wSbCT6D49ctg1UwN45I
cPlocpV96K8bCVo/bltwMu2WRQvS8QZAoseDxu6LB99P6MhCpIHLBP9coAhxi06f68W/zl1NhFm3
o0uTgPLrS1OgrjJEAT52YU+Y+LOeSzHSGlTOy85N5HKO/C5HWeR+1EyYcAIKFMl4zPDmrTurTarn
diRlPlDGZMFEBfYHdCW9kBSrPEQxhJW8m4dDGiLtnsjxg63OUufK1B4RgB5fyMg3sGO5MUMjqX/a
oLDPAkAU0c6a98kFRB1MgI70GgNNcx4opLLnSWX7QUMDRh0bUtY0RZolP0Ojie8xp6mfWT6CJES/
gFgzznm54BbOrTmw+MgQkHJqbHhc7ifUMd/vbe+k/EUvYF65fF8ZhpE+93MPz7WxwQPt9YSkkm6c
WGhgVf3MMY9ZKmZpGWVutfeMpnmrpvqy7NbuGpN4MNIuNUSQGGtHy8B1HH7azf928FGZZD+aXVZM
9W0nhv5g1XX2t7rc/wF0PM41j+i3jwIIU9L1bfLe//mk5jIgmOL+MaDj6i1+awFz9O1fnvC/v+53
8M/85rPPMnnzO55pwnn497uP+MazFYeI5XiYNHg2/btLRIhvJnoQqogtbJ+LEV/0+wlP8I+JgOSf
+soTAuj4V57wlun8/e1Hraw6VGsobSx/pft3c6vQszf1wph2cw9450gbSkIyH3zrZompmc96uFo9
RkmAMf6wrC03q/RmfalwhmtgqXZTXNklkNzXYqbt4JoP0vonSuZNyuBw2iVkf92J9iqKZVc9ENgM
2mBIBLi+c9okeTFgF0cP1LmN1R0EsLzbJiz52aTJkpOtLVUotjKH2gMzv8Zc3C8KUrgaUKI3fiHQ
NP8mq8+ss6mWAKB0W/aR9WmlldwBEhAsMjPtn5pVNRVZbAhMpjC0t1Y8SodFotVkN2Nbgy77kmKd
VZW1yna86HsMPtvWqYbwOvwScmnLMrN79hevtKHM1mE0TFTgxsWbF4yhWhldMScRlaUyPcuBGHNQ
fknLgg1hu0WXk2nQRCmqsmcUat9+KdOzoB+Nntw0SW8628RcwMb9STXkhgzTnqP90nlDfqTAc8wu
2qnWBPuijhlqvYwASu0AnGymVWsXvZUhn5gSVghP+22/yvPjKtS7OKTPVuvFd9Mq8Xdo/U7bo/p3
U1bpbeaDCFL+2PWbSitcgTJPXvjbcNEMUXsL+MGrTk5es3kgiMIWAiSHvM9mVmtX5deeQuVa+hss
GOwvOO2NaY9LluVGiCiwXMmea9hF5LLQCkwqLY0jTtT0BR/7qA+6Xi/JLF5nH7v9unXxRuHcltNk
0aPhhV159sweC8XgU2W8qQYSTjgv2Od02Gf8k8n0VF+ymGERw9CHj47wZ3kUk9f3wJNosNxFi+C/
+68lUmfHSbifs2zITyaVGvMuLnwKAWO3VgTYo3pi9IsNIqXrsopuw+apiCsWhlHbflRdaE0XvOvw
MZlfC7ChZYSiLKDyYR6a+hTlXR9tmsVdgMsZbKbYnYfqgnyq/bP24dUd4S17xS6eoo7dsY81Jpjb
qLqwxx67e1K32ZnjiiVt4t66bHafuk5j7utDEHxMIvGFN46YiUj31S9emVr3SO7dD+om1aXvZMeh
Ej1JWL61eFgNphBKiHOKx6SN2IZaBOqbQNNO+4CdeAG0VixXg0MYD0ZYFVs3LbRaNq1QZsadoEl0
gK0YFVdAB4BgT7LCKWCmYAh7Y2lu/NQ1m23r19jKQ5P0Q2A4tnxs5rjmGYxBvSEP6tn9jpJT5yz7
Mna2dTQnLo1YkHsutc2ZsOmiQl61taWxAcTVTDoyLZIfPVi1aYeFl3e7FRkLuBWcuNuKogKY6Wb4
bCx5eFhcenKKqSo/8tqg1aeN4Q1g53zxBzY6TZd6LuS7tvg+5xGfGzjP/Q2OmjaQsqguSzMfHjsK
X4nQzTlnAQV4FwAh7Vt8Fqje0rfTox7ADZWJlVP9BDm5OJKPlE+YOLvLbh4jGvtE7O+oTcvDu2xK
6ONyAaeFB38mVsKOMv451UYzb1II6ANYBIuIZ5M3jwnT4QmVFEifzMsKLrcCUSFDsnkftQN3yG4X
qm/Z0C3POMLK9wZbv78fcnuKDlRLAZsr2LQg/I/DTg7ReB03lXEKpWAhCykxHx/qEfxLELOIgHKL
hNrhHyngACoojuDy6lwfphmeFMZhs063mS0V5hLSE2bgmBSzDVSB3KC8VkCXWWhaUeiWT17arZiR
iQ/Kxsd+sCXz56zBHZ5p74Uxg13i0D847cjbM35ZEsP82Wuc37hzU3a6Wbv3dUw5c8eulyOcpsQK
h8p6w0iaI/4wTASdb/sc+1nUXzCn+eVjNWnuMBbl4btBNuE9mAN8PnO2GmWwJ2Oddaxk3OVw1O9M
HboSX6BAIvZcRxqXchHpmxrCajhGCdycK2mHS+BFHDkB9TnFrsbkrgiStfqWTu/okXVMmW+HaIJQ
2dkJpVmW0/BO9B26hmA7+eOTzyVu4byyiKR3vPIJFhup7vKpMUSACYtCyUTT2rZV86pVCyeu75OG
6HPA2YAjAvFfUUnLFRZStodrjpciUQRLZOYHlptMlxlJ2SNv5sXAEoR7cpqqmoQh80F3FFRphfu+
cfxjSc/Uh5r85oVZvLozhh4Q8dQky3tGizEdka5DYHVKtVdt+RY9WQadLierlFl27GgI5D6bENML
KMkUcuN564sAvItIR1akt122zAwIrW2/UdCzGjLKsn6cWZleVWY9yq3KJiKmMmM/72uPxfXgRsX1
pCp647x4eB6BbNCixGC+J1C8cPsyPXxYHha5q8xf5sdhQTTcjil7ToZgdtfHCT30lzvK+VjYkXUd
AuXHvg4sCboW4aFmU44RvEMPexApoSkOb+hbmeajpP3Av53xkFC8N7rxFTYI/7tyZucupTuAXGIy
YS8v7jUwzhXS08fbkEXXweaQ24bRYBzThBUoHoKfaU20Pqk5M4XZZfYPp8WPwt538V76RNPxVQ8h
tsKpesPuZMUBJs7sZE5jtuGMWXdAUfowE2sK8lGnRHnaIg2GiZoAoyndC6txTXEY7FWsjFS8zVF9
yd5GK646XHOUC364jeQ6GriNg3fDDZcLo1nCdmNGbNVkjtvoR2z10VkN8MBURR30xKUY7yRVl+S3
RnytNGEUhzSqRsQKDHuHPo7GSyMmGhqYpBV3gCVnd5W+3euhMdp3lsDRhxxV/D3u5kfD4sGKlz2i
utkdSK4nExzOIlZrHNR1a7aknEUrkXsRw4kKKvWzwdtvHqwyF8bFkKYnS7LCQQvx7qTgRu9kifWY
Yz764VioSNd22gyfUJPLkdkgE8WN6mMcXnE6GlgXxJLhwfToPwErWlksDLPpJ7Ri/wPJPhmeK5xh
ZD4qq/poHNts78ZQuO5OEGsmo1FwYzsnvsXLGEXkOTdyCOsPO6KshfFGxMMpxBOieDpnAsOGVRX+
RVnaw0MDvmGg1Ntgle8DeDvRe14s9+TZ7oeuzqoLp22GeWP743zH9Q1DFPinK5wkyTFxZsTZeGoB
RcU8sno4r2xmZTxVxAFCPiYM4v1tsrQxFCUYMmVqJEi1hAJMCTh3Q6ax2uED0phnSDT5Zh7xLGcG
+aDsZXpySjfeoTIIMkVsgTl4vWfDKFddFyhOf/LKXJVvFDL59YGD1n+kslN+6KGxa0pZ2/JG+13z
rBGJYerMo3Vhgzw6d4IeErC2kfUigG88K2a166536IfLhwhbALDU4uAUSuY7U1BdN8113QR2Vst3
HpD5lkeWlwUYb+2XPuzeRNuExLSGHB5oJLL6E8NC82IlDvAAy49d0gohqgEM0Ll8biIdPY5VxrLV
Ux6Fu8yLD2OTTw6ZVHA9r8soGyidSz6+k1SiT8+QnMZhsqNQa36jgkEFeo4f0kxQW0AKk6q1ybH9
iwZfvDqaNMIs5wyfFWC1vNQpYF9Y/1t/NOBdGRID6lFgjVz2/FfhcuZB4Q3A5njRHt5uTfqusadL
zXbxsYOj7ZAijsRDkoLD2grJozyes/q+nbuI7s16oScEH8smY1EBHHbR+jbxEhn4nY08QooI2hlT
QQLFFWA3C/P6/7J3HsuRI2uWfiKUQbkD2IZWDAbJpMoNjCITgEM6NPD0/aFu9cyttpnbdhezaLNZ
J5MiIuD+i3O+s4gP4tpXUDYUCqxXGD8EZKCUBC2X48ylYnBM665ydHdzhxFFCZagsQPOBUlkPJl5
QFKjKZt13xDU1g3EqYNcJFoqzjxsQji0xFWPQfs4GOG8j2w7eat4bckMWlL9HFmk5SExAkNu0pzI
gq0pY2ZWTLWMdyaynXEiOgpBdufk3vPg9Mw6SOGygJ3VPSrWzGfTE3LRXiO8qnjFvQbEfhNA306g
P2S7kmkgb6GY38E7DT9tfgu5UUNssn3g9a42LtujvevU409tR+jZEit175MYFS8FLiesmkHEEY0W
n0KnHH/loZ52ktjJY22hazig8HbvaBr88KRVZX+qsgI0Z9HObCgyWEHHc8DseAmr+jnaixfALlzX
5l0Mt3mmWS1jgJpbFOPAcrc8zBYJT3Paf/L4ykuTZmhfY8vkdmeuGx3COM7wBcfZbjCJTFyhYcrv
bZNiaBtqM7FODS5YuaMjNvHuJ4aiq6K9kSxsknkfuKn9U7RcYOu57ehfEQS4iwiVYRyNUiCn5zps
yARgVxaoXdIU8Xeva0GidGe952PBKC5m+5ZWHPOzjY5jBfuLsyZty21dYO7IBTnLwJ9p09cTMjlS
u23Z/HQNooUjrxd7adUxVjXCZomuwiG8w0EEPaxuy+akSxt5QBOES3oza7Q/E3jVqhsiVCC9HVHX
wHcc7/3KD+J11CbBd8JK7skh5DwOAiIVhJLo1gp0y3k1ezskLuYe4qN/WvDbCHR0cazGpLp5vTY3
VS1lveVuzrLtlHTNY70AQp26Iw02KZLmS7WxbHewS9satEPBxsuK2++qnft7Flslyj7bZK4mAIVy
SY+T+eG2g7khpsX6jQRnfsRWAscmS+QFPbxEiRa5qzwOh7uyJyLPC5BpZQCBprXO+0Pqyq+mo+BJ
ZYTx1C7wM8R0SeBQ9o2CIDn00nmd5/ibjxsiTHCLq04m31mf5EegmjlpcODDckWFjFvk6uZGdcox
kUEkKasbqBku0LaOflJTkIjM4Sef3PTDtFkQ4vAQFPoFsfcTGXSWW4pjisvtCX+oua99tGgcnJuy
bJy9lRQevnOii0OQMkenSg9zgVkYwXiqNtVYFTuV185TbVnTGWWY+RnUbnFGOzF8oJ1AyxGmSLmC
djJBqRJAEm05JIevmQE8vtXU0uiuhU9AjKbo0jZ/OytTQ3+IVPrTlsBdcZlgbR7IZrO2LKlJz14y
pyo0qHxMqvQ2+M50BQgrauya2XQZsM0ErCjb+dekGgbJKRXkWri5/2MSUl4mGySlbGDexGOGWKbC
eGxTyf/KjLHe18xdl8vkTQcYY0hixVvZSA7RVqpSwQ0QItznZRAdsBXsdeaTfdHGGP/Qw6CjIY3x
mXIXXEk2NdV6/LPnQLu40Y1If/vE4KGsK+dHFHjzO/nY8rEosR+tzFg1a227pEgVZmex3+a4ZHKz
F2V2HOyo2mNmlfdd6oIMQDNGYpEoC4odI3d3TodAJ/Jacekz+tPOc/XbUJtnz5oQnZrCE49Z4LYH
jb/8ITMRr41mnPtrGI1vOnPMt9DMKzAldX1FzmNtmZ+DJADzCdF22FRw1ddUNOIWa+KLhZckp8q0
GTBP3cEZvSsCtmHtas89T8K2KKQIUAB1plG0k4aXIa1Eix4Z257LeEdIBeWdRBfAQaXAprb+K/j/
ZVFQaw2xAoIFmrMf+ESCfp+Y/fhDyrHZAcpC0KODTtyD9fIRWis53Q2ZMWw5cSfcpkW2A+CjT4Q0
VvZ5tFTVbpmmIW+Nm3dD+eYPITVQGNhPzfPcB1R7Ueq86lGZey9PTd7V2TxUgAXXdRG1W6/B9HTS
I7tuc4hJRBZCUOfMqfc5FtkHgu5kPZYW84J2zn9B9wr3nA/lIyu9gXIoNK6AWbCjhMNru5AF4PAU
mKbiqkQiIXpERuNjXGbetRJhbmED6w2oNoBtOZwHkZxxBhVHKPT+L7N1bkZI2d2wyaEgC6ebdCe5
HRnor4HIGKgAiDdGiLyPR9Ue5Tgzm5rKWb5IOxfvRCSvzQbLVh91ydnDl7yf6DfQ21HYIkUX0+ec
ZM4zvhLz91B3uJTnQNy6OdljoZ3ba2WgFLuLe3aTfC9AVHP2pYVlN1vDacYDpff0O/ZVfksbYR/Q
nustXB0C4s10CY+dsAL6LSEcAAZiKqlZRDblMEZT9MYJmjYMt92D6UDyBaRmcen9wyn4/9cK/81a
AR2UbSNt+lebhetHhGyg+P7ndcT//n//2CwE4g/bFiTLuCTI2MhOmOz/Q1UVgPx2WAUHtmPiBTId
1gd/+U9t+UdgCxh/gWTBgHKKjf5/qqqggaNhCXyc9lLwLb1/Z7PgWn/XDuCwJrHZdWCqSV+KgA3D
3wUxadp6pdPM0dGPogzUN5LUo2r65qqJ9Nh08FM2lTUMwHgok60hnbldmYmK0Yi2bts9M943dpkz
gRT2FNmUbWOB02V2s5MxgmOQYdE7hFqGhwmYwhureXVuSe1AtEt4ng7mWyUteoXQz+6maIkY0/Gz
CEdC691AHJqxZwpiNdALJvGjrmMa7m6g/ewiX+FF6sIf1TDYxj6AXzSvG2+GNwPPg/WmzSq1Wkuv
mvbgJkiUBqfRj3szX9aTfeiWgE5iTVL7klUiZqt4dohTfG/AgTVZC6/T9h87b4mgainRHMlpPom1
bhEBQLSWsLMIhiB97jDlzJ5YVz9WY3uJq5phruez+DeRGIyC1MWEmJmCPohOJEUf3c1rlq4cP3F+
bma3P4d1efEShnRMdwhoaaId7bK9VhzO21xQguiBPJe4F8OJwFh3Z0TKICBTInNe1Og6IKRMYrN6
Z4rMmv3PYJjRLyfYa3V+jd0pvCTZYjBZck/N/FJWINxE2hl7bY5ASFzh3Skftf3Y+HsFhY6hODlZ
4AnWqaGeIjcPNlkd0EB0izcI+9J6SN0eCho6gIHqdjNUXfbk65BMTyd97dL4NFr8GyVJdbAd8sWo
IT7bPnwApYg8I3e2qg1/5w4tKjamAE1wpRm7euU7Wuts36cB6Si2ZIWkxjuJ6WtrZ2grVmzbySoM
Mouc4mUaySqs6kL8C/mYbIe53iEaObgzBXsWDEd6BFBexRHWUrnuhOL/p+0N2Ng6JQ54GJ4xt/V7
Iw7VTCtBmUprik+HKxRx63xfJnm5Kx0b9X5Oodn07c1nGbwB3uJc1MSMNsG7xjRlHxNBugGbizqv
AIg1qhomtz3NV5KVCGK5i3V3cozUZZY45OY3Bu/fLR6gTSARDTvWhloH+7P6kS7XZtcFpHdW1YoO
P9rgBTkYU/dg2KJHxN2Mzx3+iKPde7uSQesWf4Ri5qSjAzTp+KnI68fY6T/BeXmrCCn6bhyJYmrh
ct0FRACFVv/zz7AMGqwK9xwhq36LGSXDIH+k+pjQUJePqKMZoVqO22EcpbQ2M2zLq6bh9mvR2d+P
8i4cphdNnu8eK2pxG0jSWKP0vUtJw/TxkiH3f0/x3UXZdM0UhXvLOh1iXn0xZvNxGuMfA+TDM++a
MultyrB8SYsn9nrctGwxiWmsyDHOJ4QEjKMTADN8/OsrQoBLKtg2zv10V+rpODbm87Tg1Skr2w2S
/MeoVkcN1bzOKvPZTmqMZhPOy5H5GJL4GKJY7g/WXofmikn0h4v+YOn353XsXfL4vkqz0+yiWZiB
89loYtpWy/e+Nvn6hObSBZv0FEi0UFmnMV8k0jPXE5HgBfy/2mdHwv3Po84qudktFh8wicJTA5Si
cFToKhlRrS2sE0xM0cL014LFLDh+DbNohi9F/ReMzIqtIQjVqZibqHq1A6/mYRIpDBr8wWl7wPbX
Rxc7M6MRw0uC6bBrSbnfOjBnBo7QJCiYPjIWhPkTT+ApJiiN23wWDG5HgZJqXbsyTznSVLn3deuQ
qdzbd2gjxMNoeNYuC5xmS2yX9djMtWD8MIe5uWeQQQto1JZProFij1amVfjJrAF2tx9kLJHYj8bG
lqDfjvm3IiOAeWRvvs1ZlhBQGRcW9wSSrmA91piEL7XT2o9pq3ldCv1AdYYFVakB2DjWvdYumHr7
5k557XPbXyS5zKh0TWhr6NZgUZrEWxl4QBOHjNWaQC7Tw+NhhWgtqwA5UV5WsOhd9jxmr34Suzrs
JjV8WYWjyfN2cGBN9i009YBdhPNWNvVn4n1m2sB0apNbLr3J3kAAGi7A4NwVK7S9F5cPbmA9KuxO
G3qgG3C58BBjqSbJEB5Qp13v3MoRZU0ZArJLnFPo4wFKu4UWhSuNbQCjm7n6Ys2LazQysGJPYFnq
eLjxIXuerSr5LdwhPqIww26UlfNZpVCWxqFsX8A5TBtl6el3UFoMK7qIKcoa29SSVBUsqVX/vh70
x38fJPh/FYP+TTL6Pyj1xaaX+pc86VtXqI/Pfy78/vovfylGKeCgSDvUbnA2ACpTR/6lpXdQjDLV
9H35X7X0jv0HShPPC6A5/oWY/s+iL/iDVELUp7jAPSmlaf87RV/g/73oW0pRYg5tBwM3yGoXFdXf
i74oIjg+wTS977q+OdRW2n0UiWTy7DvhzcmM5jxoPmgZA9xz0TPrFXkRHevRV2d0nABuhfBffMqh
76A2izWfeQMhNORIe1AjEJ6CNCUXLF5Nx898P8F5OM4fsnNvpUo22EGnlRzzM+gqFskB6lKvDLtV
HSRXZyLjrJ+TF7t0v0O3A4Mh8lPaVHpPbrW1GNvTcaerDj6S7SdbbgbrORMJ2Ro6jbOTM7vFHVmh
831heflXly5yAMwLn1MCBZifN9wjxzJ2tgvRcVVJN3qxTRzutYHP20Xox448TH+KvENMOPNTQ/Za
OfbBrPruTYfliS6jV5fwjKNRLBFREqixLvIHMk/YL01kqClryo8DV8F9Z/g+0S+CKqdpSvzA5Ed3
t5h8i4ORyuJcRkMHyKSBgCoLm1VQq+xnfJL08yNjWeVE1ybGoGaHfbkneuVmu0X/3AZm9EtnSf2W
yMF9yE2UoASMBsyvQV6ONQkhuQyTp17lNlj/6UUxxLvF7D+fuNfFkYlHd27zMAEg6BcvA5QThgUm
ywJ4xFBbCEZEnPmBlC65xrHPrkMnlsVZz8D9yQ0UtXsF04KKfU2vTFndSf0mGYyt8SBWX3ImE0VN
/rzxgvE1BiQARpKixk63SWVZDz1jxm2CAfimPHLGXDlWF1ye7tlhFgaFf86+3dTsKdUw+68aFYvr
BE7tisLBb6iJAvGFvE7vmRkxzRtjgE0xEqDcdMPrkBX6gL0uX7eWb7E4New7PXm/wvps2W+O4ieb
yLKfGiMvT5kA5gj7nBg0W3XVFj9TFK2ZBRYzLOycyF5Zptcgnpt9YMzTsz1TdhaMeki3KNmSwAG7
ZlMQbiKTqmSydb+JGBOtsdqT123xBpHYYwd3+cCydxUTNXcw4xAWYYH/LTPk725w/WuLLWyrbR3s
ZKvHdYyU4tii/r7KwHtmn6dBS4l2lySev2um2vsRpEYP9BJ4oIwNvZIN7tu1wPqOTDiytqom0kgT
ZrebC2qycaL0NSa0H7IrTQiYSUfswqTvcgmrzMa9vc+UmVPuIB9ghpc7BfgBf67uQjwlG0FtAntt
hbOw2kNeIyeXOx5O59RP2I7t8lPEBBaiQTpHYmQP1JnpAyVOsqtIq9inDTId1gQ7htlyz5VanH3b
pDJMxqnHd1L0D1aih0dZVO/UI58FTlkxNxcky18Ku+9tDlP/UBm1u6sxsXP4LN8xr31nPVgD4mqm
gY376APeAeSBIUazkn2KAsTdeOtgQSfs9oHbfEOduWIvHbeSomJtdZIrWVbda7wkApkIw5nMS/Pe
K1W7LqfCOkN+bU8Mcd1t11ber9ZPwx0eceeu7hweJtOztiHgnyfHs3lVR/YU7hSMa/oJiAAQUEnv
yYqtb00D2I25Gl+jnPg34hXJyUmbZsc8vDyNCPPWXto3+75U05EADcTAVtPIIw35vKdrnsHWzQKS
OGFZoUMTMkEtwgPMuz2lIl6LmY2PZcTtPg00lVkI+KyaOndvdxROK9wCn5Wiy+WrywmxEsucHML4
CW1R+DoVLD4BTFUXSpz+ZOqxOEEr9ylnguJzAFXOXN02KZNS85GHnBFWgkdlhcpWMr8D4PIsk9Kz
1y2KnC289Y6sVATJVyaWOEnjxHd2qlcYmkPcnWMAQG3QGgNTsjeQ5a54IQ6ZW3obLgzx1hfGAxSK
68T6JQwJ4OqTYl3jysE37Uv1Vkf5zCLIV2vQw+2uLBVOxDrDSaOWwbxTwwVugo7nv6VNxzST7NtC
mLcGa1dq4gCLSTRlA4sbKvAunRJwjZwY5JLjntWMi5FxzFMx9+MZvD6zCVG47VNsyGSTd8N36jvp
YSgjaxMuNrEieVD4MDapQj43L1P/hBDEXVsO854QrWrvCE5wgW6BlCGq1i6fe2Lf24e4954Vk260
F3wDUAbV9FYpjo1VFOZKHHoJwoKhALUsAVRNFtb71mxIuAIc8RPRk3g0Zdaf+e7rzO8PYc90JeXU
z5IfjuNdMWpvS6MZ1tgrCBhtDUjBwHZYdDcxaHOCStCLuUdPIWgJ+ctfBaT49yVTYpNoPz1ySxyK
NqyeItK89pPu2HZYfT9EbGOK6g0NVHTWcmrvvXyqzqVB3mseuMaKT+5yDU703Wle7Bohg403ExjU
UPSu8hHMmNm9dTb0DpWfu0HNVyuP7so6trlmCTkKS4B7q0AnJSolxaGKGB4VBfmog9NcHNQ/xHIi
n49bi+QaZ19mas/eBOyfVqzMDULdNtbc0upTKY9+BdyKnQJf9ctqpkDs2J7yKmaNXT85+M0uFaqV
0QEG4E0hW1cayCEU9lm0tV/se8Dukh3O0H7MXEO/FLIX9jVmdrPQLy45UQzCYeD38w9oCe2P1Awc
gx4rzW0Ik4l+oE3FnFeJ+s5gbLsRbV4LFlWT+cLRszSB4bhvdEH2nA2Wy7QL8s+WRV831GqN21g+
GdhMEB5Mc44dgzH8xombHxWCurHR/r0PtrJaEXjzgkIPqg7ZtZym1a+sGscfVY5GwGg8uevcjNvb
cfLgwXdJTPf6W1lg4y2K+Ere2w7tTrVqne4Nk/NzTSIYbuLUebDEQoANimnHtRfcFUBQEmD6mfem
wAesSsqKSKRfKsY2WEYHDGrnNvEOQzt0mwHBR7SZ3ZzIPyhmWIbZDGdQIkolyp1l6gNboRuSsMfU
jL+40F6Guv9uBIGb4yCu1ZIkGFlusJaq4rM7zRb3LlVYGCMVlSQwy3m6qxp3yZTP3Y0zufoainiX
iTAiZGP0mk0Qu92VdS2JyZVmT2kwhNooYTo/OH79yzQ3S1e/RO1QwhdHQl6vjhtfIX8lZwPyyobg
JOfApsN8oIqbnkqVzTsXL+LNIsVB5OrbjShg89HtgJeAAtFZdydVU56MmJauEXTyWGEARWMBP4V2
skhbrfFAh22uy9r4ACRWHSadZZfBn5YYMi23TGGxtDRy3JRzLC7NEIKuA0x/8r3ePhBcxzolVOfc
GPU7CXXeSx9y/tk9+/dVOhkoGdvWf6xxoNwHoYXeWZUfCz98JUi42A7cPgyJFosn0WCNbt+0rD9Q
KYpNYrcu4zPysdpUnUh1MF5FkvtvRY7JNUHC+Vy49SaXVdTxdiSIpHjpfo1Eam+pKOUDVIiIgVdh
ClRxNWgynWaHVusDrYU8oJSVvKh5dAnB4988n0sKvePGaYvulcBhfRGJX7+XSWltUqELf1VLbXDw
OPEavmezs0JNIpiit4+nPFyj5zN2IEPB/7K13Fd9Fz4XU6wfkFr5G0yR4aNTV85VJhGoCisbHks7
K17rqG7WDlLgRWw9PbL5M1d90mbfZW6BJkhk8TsAZLcfoautfU0FXXnKvUCAXICvRpF/JDiwLqKf
lVhZg2+fwfQkT1FElUfcjk5eGhRKHLUVXLsujK5WZpp7MA3m1fImnus+clYybppjSJT2AR9Z9LNw
QZUhg7Jhng75t6u74Gr4lXiZLIstUjvACXO65h0dUPSYwrN6KqHDnAbfXxSqVtLz0ttyXdEJABtB
rd40y+VaxA+NcncMbWIKtqZ56eIQmUIzDlfPYTgnB11c3aZtzjnbze0chr+GYgBsMFex3BXZROk2
OuEunaX/bo21c44Y1z4Os2y2Y2vpc9QoSf0p4VW2QvykZdXLfDT4VbXo/wMawGM8+eW9jJLk2ltx
chAuSsbWLXCskoHKreEGu7HQPuDV5JYaQ7El0w/wNBIwwhgseDZ2oK72XN9DBbMXkRCBaV5LVNqM
0JLBanBsWWRcxFCnv/lD9TYMKu9MdiZzsKwl3oRd9m8Rzl8t2MOVb+IDq/D9bKyavSw/BTkHJCgq
xiLEEx5d+zSlcrSCOxsj1gYsElnVqUheUYVMG/jH76UPawiZoHe3TFtzpmi7wiRfqbSb4bwY5iEc
FHCgq73wc9LeWgK4wzoONtDQ1Usc2wYUTeT8m5hnDpUBtg12paxXutrCfVCm7K/t4jmigCdI3Oxf
IlOgd9PmE0ihcOeGO38I9yB401OY9w9qIIElGjhcJkpy02QhYE0LHV7v2giyCk4pElCaTz6eI8CK
HOoXOool5LAhU48c+yEg4bieLadAfr5s+B0+qFkIULMGHtJlMRnb5jXi/NxmuE6X2iDZldpgEV0Z
9pY+Lzyws8w2qZvUD32VJRszbvShb4J5SzQQiYaiUSerr1gl9Ll/382TuwfyxZZaRHe95+DnohqN
Tglhm8MqsznaSWOx7Q3AjCZczYH9Cl4FTpLPejxbHG1lFq3LykhZP4hDXF5gjmJzjfrhknMU4icw
xv6pEap4h7DEw+MQzvlVh8VsLJEwxDqZsR7NNZPAh7y2jEe2HnmbH2u3R3IJdggnDW/8tczT4qpa
Zf3kBqxZ36JzmOOaX1ylxM3MiQVU3zKCt46R6AtLMXerwYLz5yQT/WlejNOxqFNrL4G875Feyse6
GNPThETrKAAUQSh13X3X2/WXrBWibEnI7ntZBu3XmOczQR0VD2PP4clLE5xDbZVHlgU+0+gF/S4h
fyRl0274Bu4bvfTw0ndJ/tTqwb2mns0em6hqZJ9mfe/wnj7Yuc0vgyruJbKHX1Wm7C2dUHKKzd66
J781OXVjGKyJMOmZGwjiH5vCsO65bYHquz3L8DAGNzMZF0OR25siPN15FBarwGL+naHgQsaEHYky
XfHYmlXgPZGTYQAut1EOIjG6wwK6tesFfRQJTqw+giM+9ekpqJ16TTz9D4x9H/h67uaJmClidb7T
1IVfr2vySJnTQmHV0LXH14bmB8kOsn1ruuuC6SexvcYpUXH88P9k7vk/aaLpseb9V8vsxw/10bTx
R/G3oeY//tdfQ018657E0M5nQQR/et3/MdOUwR+uT6crMbW7fzrV/tcm2zH/sCwbWvL/YZPt/IFU
Fg28cByM8qYQ/85Qk/33f3HBWzZeepwLuOE9BxnLMvT8J7QDEvfRKIy22Zm5zLO9EY7khNiZoNpr
glIeEYrixGKh3Mh9oBQmeS3tmXQSmodrUwdM4omC8s82XIfdwGryInWQJoTsVPi4PYxnLCfoikmE
73K7uwT5uOs85UAS1d7Q7hHeM4nre4wPoI+NYY1pN7zr6gFDHLtieWQfXoHh63ICXySL2/c5GUEs
WWRmRls4WFSA5BewVjSLMLqAe5OfjtYdsTPBsB/7wL/NEOTvNPLdLaq9FGVRWm4r3aWPvV3pr942
DSTFI6RyFnbyM0/b4s3uIgB/k92x/VySr2J8+U3ELNNTrxm0Dwh+2C/Eqhq81N97fT4+NabZ7dlE
1/bF9HT3Pk1o0YgPGt8hto/DakDvdk0Y1JqbvLAUvo6C6NF1atvA27LWcOaNVBEHSZ9jfVj1tVUB
xy2c6p6DV3OgWF3wXpWWE32YhY8ULSkn0CNDqhe/jYuUSrqWePdbSxWrdogtkJ0Bz3nTOBkr9bzv
5o2BxMk5+/3UFPumAHJ1JA4Zr9BSV3Zdy9DBbtuGP4Dzik3qWOc7rQr16bRdCvXFrW7M59zv2LLG
Z4RRmPM67s8C6oYuThX+hnLlVAO45myoXvKmYCdN5ChkRYGJn12txuBgzp14ibuofdG6StGpzUES
MHtzy0dLEkyy5TcYX/qhJUmg0vFDajWq3oVTGxzipG32jjlGbyoaPbHsCBnwIabsRlAIXje/Mnbq
65O0BstYg941rF1HZId9MNxefYimZ9EVlCSqnS0PZTKZJWbBe2b1pL6ZJpJc3Ssyvnw5VSuKQ93T
JDYkymBjZoAZcFW9dFLSO3bZML4r2foXlRCcQXlUh92W8Jm84gPLGoxSSA4MmWpcaHsii2u6sYGe
e9vqnChmE4jX3sVffaEfs5cJjv+cKvQaAZBT8pyKJs/XQZ/Pt1C1TvY4RppAxQDbeKKlc7NQsZ3H
3ozrfYZmm+0dy/F3PC3p2fMMMMFWWcsvtJXexipoeHfM39pTEpJcsTbHhTuIg3AbFKV8DyJl+TAk
sYmuy86Iqg3tQTCsncpGHqHt+ug7Y6t2DB26nVmapJ4Ps+FQxQ1t9IjxCHuNjlXwZiLNflUopj9l
77ukwfZ4GU2Db65A3K3d0n/tyAfJwBDSUUyt5X54Ao/YfeRGhFFAFEbGEoxZd6/JUZkgf3Xuqe7d
misyo2/b0aJ0bwLYw2esInrKjB4h29ecA2pnp3PnHIiymODkSpOfHJo9nK9QUt+eIb4A5ygTDwFo
DLOkX48yWHLBRYf4IEnx0TOt5yadQI5ZG7uy63Yd+NaSfh76PObUORM+YByAmFj4wH6UrpHgi6mM
8GAHcfbNzMcCtR45l4InnB4a9dsX+t/yio9E7EcT9nYcIKdlK+G4XzU63Ht/8qQLZ1Am9TWi1Pxp
zIWzUoVLHpxZBmTpqOiZTxTaUQJAtmFRz4QrCnN6T7spu2qwYsO6NlkjscSJ7L2w2iJALdl/qdod
9wSD6/VE/7ct4jEdN52yOtqX1urlBUr8/MRhI/IfaQCm1leGf8V4UvADqB9OrM/TtwTHMSFVre9h
G8hy4xXZS3cli8VkBs98n1i8qiNZuF3yEXm+L6Zpl9+towOaa53YSKMtTscXl5xxlD4QVAwwp83k
gUuoecxwJ4OjbJcw+7ua9JuDF5bihx9amYVkCkNLvoSWu+gnim2jyvjsiORn1Fr5wckSGhy76j6y
saueuqF313ZDSA8yR+PJ5TjLQdJpr0dwQ7DXakFvL6jA/kMEoOsPyegUNzYCNqGf89Sz8WgFuT96
fmthPlRbC0PR1iLgsjjUYesmT6abj4KvDZMXpg2QDLvYz3YB1/0xHe0cgaw7U3+CgrC+mWN692WX
OT+JdslvQNbLnaPH7iWLRj+55TFLJH55ajpYxkPxU2X5eMDXMhJFOFQ43TqJ4CUhgnuLBZXpeN9n
g/cjMrr+N5mrdr4Rea6xa7keTIimqWNEBRGwELYz7ToZQ8GOoPTyLUYgLJ+in3zNeiC8dTVGNCgV
2MA2fkumD1YTS742Urpc3OQgmTNNEYGn2doNwuEpRbp0BohhH6Kuj9l3L/5Sy++3VeiLU5i23Xsz
MXJZRXkJWRvDKW3/8hwakGO8gr6/du6RgTx2mTduHKlfy2hJmowWK6hqEZ8kIjwnCOIJQm/c7zFW
5jGKAx+lMfabtq+mjTslBLvTvoba+yXG5JNASQOJONSWNoxyhtGMrKFNRKP72qY0XNuy4iQmPqsJ
mhXb0ME5kmPGrJeRl6qOgxsy2xNGWbow/KVg+ZRN6BrIqOvmHRTrmrzd2P8Gson8yrZa6yWufGNe
VWabiMOQZv54nfn4fIcw1Mv10FPquHGWt0srV2IBhgM5B6Y6pKjNtnZPdFAXM3rugN9vACgwaSNM
Rx3LNjO3MZnyj6lAhyb6EJsREuGv3E/s3z4RVu+Z7zTkpEzNp6FJNmC04CabwVQl6HeiFq8em5VV
EcDsZ4uQIVExa9zUl0mVhvHsxkmmkfX2Sbn20w55n62Tfr5qH43cNucDQ1hdpeIJaUhL3hfRnOOx
SgznqjEUJSS3Q8regneGMunRYx6D2Wl+oVVjkSQzTICuX2XHPMfIuuZEQFcF0tq/n2dEjVjo6+Bu
mKvgYrb2hIrJ6uLPvGocrGW1gdq4j9vPym6RzOGCnn6atteqzeTiClmz/cWu0gFK9PY0U0QdtSZY
piOM7nmfT2gcaZ9bdWfVvg2pN3W8xRshT2leh+vKLmlvS4xHLxRRc7JCUGR/NXqq3zriIk4Z/hGg
0DZRfjjKiG2O6oB1acY+3lh7lggt3LCWuu88NMErlKTtppJGPG+stK3lhRYsR01v+ZhGOOx2w1Av
tx8Nesa1avLz7Ay7uch4TNcjYgb8KrhPBtLtX4D+QeEU/n+wd2Y7ciPpFX4VvwAbZHAHjLnIfast
VatuiCqpFNy3CK5P749qDawe2GP7xoABz8VgGq2cUmUyyT/Of853kuoYGD6i8NB06QHvcfPQE9wg
7CkFxsUu4f/ywn5oSu5IAMmbMVUt+3w8ge+sB5oHUVN6G6mWrq9IeJoNCKxbVJlOcJ30LniXzM47
Ez9kumnRP3DixMmwMhhMH1zpDucuWnJZYJLxpnEbd5/pkqAZU1bxVLPRLrNmG8ROULxIN60+RVsQ
6cz00iAmQTi0WygVc82WTefvDArRFezUJC8BTEvwrA2cSr421EiDbUl86pGbFGmFG/Sk2VDE+jmL
HIuFF8/ou45GgXPZ9fAMrLz9LDrXulJ/FauNVYf5Q0zN8RPplPBZYAjdCxrKPjsozE+TEQznwHWN
twkODiuZJp0fhirtwP1bjAtOo4WDX02l+4I2D8KDJHKPZimnlyqZCO11PGNesJ/Umgi2Q+5G5maa
7bEzsacjE5+D/IXLkzMpm+x9TPZuARiuMmoP7Bto9fR7YlRVH9tHaA5evmtMhC8kCZ5uK8qzmmkf
sSRLTrP2srPbOVNz7BxLtaskxSe16cI8/NGzU/imWoTJJUFbiq3iLEVz1RRThxYPY2vtzbhKFpBP
GzunxCbXwD0rrdOdi+G/h/9OuYnxXrXKP0ypyJf485y76TEuCf5inu057mww2VTBK2sCK7i64HNZ
y3OlgS8AnOTCKYi6d7i1KzVBCdgN2mC1Meb+Vgp4//uxdLyjzfeJC3OmIuFCYAmMbGc7FMXMtWRg
tSsyylhwHkENNPMpiyYoAZTS5ZScWXNJQmUOpbiQRDUiymqBSm5JhlIHaJLqs9d20fecVPLSbVmD
lXHTNDfxXDEe1eDQsMZYdeHcagCu0cm1VB/fBYPfedDLo2g4YJ3WAF3c8gEAUWNcApeZhCQHFKp9
CNTd3qlxjpMjK8UkfUXdbouD20as+essmNTXYiZUFRJ2pDli6tzoK9komkr8UVo+Q5K2qUFTySAI
ovVKMWa25M7XlpjA65IvE+ZXGyc3tWi6heXURLXYRIk7hRce381wyAKrOzkYndutcBUBX0j5ey2R
ZhkDqbeKS6DTxynxUnMXI8DTy0ziMr2pMN/5azTvSm91hgGT2HFvbLQcvP1U2GEEOgFPzI7yDJ5d
0M396ESh6NSIFSQME5tQhU1xC5k+V29jxrhdN+NU3ND4Kvw14CeXrLI36KA+lWY5hYeIwNu00m7h
x888pDy14MVKxhxzGC7sdQIT13mi+uIp9sh8f8Aa7asH2elpU3r1EsduooSjnfJ6+I9h+JYy3Dmr
dsIFsFH8OoRs22SaD5ZkM3OODTYE2yByfYc9ga93vlhYV3PQGuekyN7ClEUJjuJa3scZsLbCiWq6
4UcE49ycaSaT15SEXbehkw4+L6ZlqlVmu0/32ejV8SaJuuYsdMFjqqRA5geGG0McLeq3jQ0Sw0LW
zePp2yRb2z6qAV8ps31PQLDpuy+d1eAQ9CTuSOHiSerthp7FwcmvnVTcmwCCZ2c58o1laolwmkQB
Ka81lsT+Q/kB3k0cacAWKspqF+cB55pDolpsh6qf5LOisIjPI1h2InkiERM9Oxc3GMToQ+PVJjI7
VbXGpsEpCgymiEf6m1pz3I+SYFzDrZ9AC7G1J4KUnJiytG7fC8Mrjwa5nHVO7+cFFzA1xxozrrfK
JWD1zVy49p2bS/vKrtjZQxQsaKGczPnDtng7vMFrz1yX+pF3Pjw4tL7w+sq3Kuzh6lib5fgulSmf
6QTUL1Mjdbq3Ukucetta+lzCCXdbYOVvMuv9ep2BEjDXfmWZBbkHtyZTS/dIfht2HWad2Ubt3xn8
YoSjs/AcsJwE6JAtAMYyiIYG/V+HlDtEXrPRbhIDHAKf0W8GGjW4Yzeh9ydg9X8trbP8oG/kKFsa
TbX627/++sELMPMv/7BlUiWD1H220/VTdbn+27/ySvlZLX/yv/svfyE4H/8534tADcmZ8J/WwD22
Sd39Fe/17y/7lcMRP9M2WAICzJfOb+plaP0BOxMrJARjz/KtADfk33M4zh8uuUbiO7wEIJHgX/3d
kgktGWCYw35rsSyZ5v+oB87xCPv8zvDke4RfhPWX43n0wYXm8u9/Uy/rMjPIlFndwYmcad1lWsDF
CA5FX8AuDsfXwAslcZI4p+0wo5G10p+jEC8pzWvs+81r1CyHo2b4rrEErDJNI7MGzrExDLaJo27K
L1ltUgZDU9CKqrZyM5OqWc1N+uCxVNkMJMMPpcJGKWV969cZpJlkircsLF6rsKZdvZuulWN+FjUu
CLKRG76OMLPClBtfZrASt295rtNNWRnN17jCuOF6/XjQ0wQk0rXJaHBm+poo6FhzdWnzdLl3DdxX
Ck/eS76rbKJdmu6bCQuUnZY4NHz7rFNnPtVG7V1ing3jqvYdDB5mPj1HoXw0k+x9iNvXzNQ5aiMT
243hOy4ssTHa6AqhK8aYjz/I6cDQcE9tM+dC3Gg8igzA30wOFsteyBzfWAmWHL+bkDdT1+p+IFHe
LpPE1mpt/wHR21yjs9AoT8vtpGg8InhZ3vjc2dZ4BvDAN9KAiNP6p1iJesMWW6Arhf4R6G99Ag7h
fWhv+tpy52dSIORaDwi9tKvwv1BGPzovNG4ij/aIcKg9Hn5DumEEcm7mrO12ZIA+U0sPeyNs/LsW
dP9ukLCDUEIEoKiKPKrvO9CLId8PIbJHg1vmGqj5O1vtZE3rUXM35F32alfTK+edJb/DkKLC1FwV
tLw5cNdoS3bizYwSu4a39SMpg+zgV+HXUOfsRHv++KxzimcGyji3fWGeKh+WAX8qP0C8jM+JnwNK
8h59zeYvMIlzQ/RMHlXE0pG9VLZVaDs3aSPz66DpKYYZAMEoC+3tkMSoJ7Xz5NtptPWl4d50afPC
9Rp+jmaptyYb+FtqSfEh6LhgB6keIzDfMbQbrxoLhFj1nM5OtunNPkQOpkFtNJy3vBzNQ6rVleao
cUvQrV55qa12pIH0s7mc4F0vuPZT+DiP6T0eU65Zvu/rPgY2wohAFDrszXA/jkpGN6ktGvyRs3aO
ZLkWG+XU1veLfXULHtrYxBB170Il8m3lyOFYJFaNY7Br7yQpo1OElfMgM2aTPI65nYVqD6/2pjNT
ABxBzprdpYHuyuo+2Isae4nhqmdLqvFLERbyNABnP4CQAS7meE+WmYp9lvTFcw4Ak3YopIyBljrN
M5QevLAzojdswD3Nu6K5IDXL00xbIKfo3neYtlH2Sfa1nygMxGqrksfmCCUU8On4gBzN2np0su04
dDSIKY9DQmDfmfAOwIy7bBbDIXkYLDaAUx10d2Y6F0DsPLbtzF+U/uFJHfzqEJgpDOx6th4QWBDt
DDaEE3iVnTaJ5Zkq8tc9JV8bsg0U23h1kBxE7JYM1TnsEBxCHmYCo3sBmuc9dRIGZxNM0Utu+hiN
2V6gNJgUdjh+fEz9Zjo3aLBPYVI3F2p3PVAd7iyu+WwZt/hSOHCHefqCy/oFqRn3oDeRjpLloVbj
fa178Qmqrr8mNPZsYPJiFSPUAltgrGZgw9QUsrr5SNxu+OyRWO/82h5OYNyGA64bRCZqRejaokbb
muVLACn+1miDc2QU4F8IsUkzZLYtTFZJyB+AQ1G8I8E3N7HTTTFmbFf62D9zfkvvhzmqLxHE0rvY
pJoWmfqC2Nrvwd+CjTK7Di2oaG91M3VYYljB0DGBDIIYueRt0ifIexnNQ9N8hXb/MNJLuREB/rJq
GpJjnXYPPIegVFVRs4PbLz8wWTPM5sajHBtzO1MvsapEqe/gvLibIJix65cBgBSRsJGKs2uD+fnB
pdB+VdBduGqtBRLj+4L1bBBt8GuROzPcEMKLa3QbbTQuB4mg2Jtt1l5IXcNTKBp/FRVwGvABcBdO
3E86s0rCcLmFXheynve+JSKACZwOYNZCOqBGvFTbrE9R82GmbLH9cHuJMobxMno2nYqn4vJ3YNtn
w2QcyAhqHASQpV2SbcJDGppDChljka5ZdjkKaUEOH4ZEvUanHtpHUQc/sCwsZm3uvtYhYO0EBi24
6+0AWCIrQWOT4oW/kirtiGRn9PYY6RVTR33jm176DFPFw8ftsoyY42fWfXvm83yDJNmWa88I3+YZ
dE0T1t+rkQvKU/lj34DBBIY1bMrcvAVuQms6cC+edumT0q04dgbdfu3ySQfZFO3sXopVUHDr0WH5
vRTzR+dXX3ufRvuVQfvXNkfgInvPRo1u7uQ0RvI+iVmiBxTr0dZD1ZnFQXWK+mCNDxB4Y6c42swl
8dvUtw+qz9pHhnq9IXXWYAjTCNRQs0yDu9CSFotAsXja/ZhKceBY9B2eMzAMbZUEIV1S0jBa/9cm
2d8H2b/9H9rTkwj33H+2p398L5L8X27fv/+lzOPXy/6cdQPzD5uluh8I2ILLsMvY+it95P1BjEiE
nsfK/dcO/9esa9l/OKEZshy0Qw9qust+/desG/xBYEjwKhC0Ptkl0kx/n/fv/+TQc1T4c/7/9c+/
l0D8Y+cx8U16Qvgvhm7MQ+IfJt0W3FNHQK7domIQn6NTK2NkLBzqb1sEU0NnJwex49ApmGa/vVP/
wY/2lkz972M2uEnaH9wl8h5AS+QX/euYzR7VTAdOlVtuefMh0p5cGzqe1u2oxtWSxWBFlwpqb/t4
39VmctGc/b6hLEiakUaGj1g7CqPyPI+3vYvhZ5xH98xCa2QTSdivaTnqJq0Kb+xEYfxrp746RMBX
JyAwoDfb2n9AZXazmxp9fN0wMNks8tY+vq1bamarGibtYN05FRbCTeepG5TaLIFjTzDBJZW+MNk0
TkNl3/rwBh+x1CLV1YU9P1CqKS4iUMajT70gsacqvBtsyQ6PgusbLHZsiDlkPKUJHauNT0OwRffP
Ks69bs8J2j2HrMT2CzPnOFMFvWSJDAMlmCYoQtV+Iy6+23hq0xpJR/wJ6Ix9puu9gezh29FeJki2
JBMAU6LABl/Jj6Q2roBaXNlU0ryocEQx9Bu8a9SzHaY+VRdNloFlRBMXDwSteqhRk/nG4lCxBHCN
clqbKG+gn8QwvA5SxhkUuKH4UtrqhfitS46f3FQo9DkonXMIreZA27E69G0AgKMxvnqdGUIdd0YP
SMtIr3CnOrHKshSaB8PgqA9zMY63HbtQPqwsO/fBWOxzOgv2Auxbt06boLqU2DSP5La4H/bxwD2y
SvcsluSGYsF5pxSGjLnj41ZWZr7T5EYrdVmrCBZnMe4zI7wrIIxeMJPIXQYp7IYs+L4SvssECrlo
5RsqYLrDJR3yzSGnrzvrMiVDXK+J//vrNh2ieocVjY+/LWagnLVzhORCKbQh4IxC7Nt4ulMv1J8F
L36WmTd1WnNNS/ccWA3ps+U61zLJ14jQzo09Uf/Sg31cxUWnN/Bh1NY2R8U+LqxZOzdAefgE1aNP
5ilcuW6bfQmkCq1NT66QCsopNLC1w6e1OpJtyfA1DTrb2tWcsKm06cyy2WQK2tI2tgY32znzTGGN
PQhaAYokmW+D0rc/SifSVyD4iG5+qvP9VGK2HuzI/5xZIHzxBxU+LR4OwitxZ3xNEzFeqNZ2Hu0M
RPZmrMbGv3VigMhbaqY5HES9Gw1LsQ/PrtBNAT2DdpToMY3EQpfxwK+nkadnj8/wkrZWa30NAsVZ
2nendUiZILjB2Us/1Njm9wNs+Q3Iu/xRcTA9lFVzVCWLM3grP+ZFXAYINIAPs+0f7Cjr78mo0sMk
3eSGs1R8hNNFICGqsZTIxu5JcwE+Nt0EBakbLf3kDSL8lkZ2dDQqDzuLi+JVqmGA1qUK95CZTdps
KFpXNzMcsO1kl+2LHeX4MbvBwqs+u+/R3Je7bqiSH8ga1hYXb3ktaVTDJxxa74WcvXurm7t9FEe8
hWOgnlhbVPu858CnR1m8xqnbPFepbT8RqHaOscLmUaNYRbAhFlJl12XDvlYqxyVa5tSdU/Bltd9Y
WZfyHNutxO6Y5oHzJPBv02DMK1/bOdpHKP8/oojaqIMzmfRkWEBB5wNEuRnkX5JOW3jTu2CKWbCF
CLjBBtIF1kxp0qvA5hvFQFlG2G7GtE/eudLGaVVSKMsNyQ8TkwGduzFINGy9MTmmdOfXA4IGDRYF
hJ/GDy+6norTbE8WgrOTocoHwDyOSCTWV5fhlAXy3AMJ8KMXZcO83KRGPzDflUNibMn38LXpqet7
RyLGEBCRjjrLyR3o/C21f6S/M4kQNbP5wcKWjcfBpl8xAgX+XqZjfatJIokTkKhw2xvTGx21pdhM
kjem7HPjS9nZ9ScxtZ6QVxVvB1+Q22eux/tOqI4ovDcV5SsXP1k4UkO4TdnvhVRSRZrBrnMb3AHN
0HtkfPyGmpFON5yznKG23sa6p2JRx5m1K2KzpEe8a/SbUZKR2/pZ7bzQbGG+NgnoUrOZxbek02Jt
O3MI0gJ2BiqFuhswlHxXFMXckgcLU4JMmuYWi1TnvM7nqNpPkjXFmj+WnDFMsDmWtW8/Ekvz2MI5
fOlXFUcV9jgtf4Eim7MlOzSzXB+sFESfzNLCWGUqq0lcdg73ixjXZ76vMmCYrNTdrlgLimrGXfCz
Gp6cYmCsxPLcCZbueB49EYxW9s3duhr7+injyHnOcNLu+MjIJKa00DtZPl5I2fDAwwoSrsylrx4m
MyeJPLYNvaawu7xHge6Am/F1QAHzyWLB6VIgXWOsq759l+LBvUWZJu8J7f5C+yK7OnaNZ6b0gWZx
FpwrbIhpuSYuBrs0rO34alih5bHbnqmhITNiLl909LeZcX7LMTD4nk4F1203JSEHrSxUP1p4oGyb
CcsQ+RqNHeI0k1DIkvcV+62zCcxKPxhZtbe1N97HgxVeAevKZ0u7aGpLB0rUmrjB6liw8isLF5BF
2F5ULOM75Su+tsIznKcc6u03VJyM70zS+qBy5QR6bUHE0tFim3ASXE4Kc3yBbLVlQ8cDuWsAPppV
zQQh4sd+TIfbfq55cYxgdCsqw8JFl9u3zmh5oApIM15HDRmS/bd5jiMQdEVRrPqKhQNrnxVFNVj+
Q2+XmLLcMMB+c3rD3aDY3wEdRolaoI9OWvPzeKG366PCPxGpq/Zz5ol1UdfxzuHkvfh1yuAeAjnW
Y09ZAP0y4VBISqSzOnNwpf0mdLCAV1xUzEEMQj8KCIO3k6rH/BgkoI09kaIRQBKFDo+1wJRHERfE
B0TmwPlQXfuJy4aeQidI9LfuZ3th8bPJsG8pNSSTA4fkZ9NhQ/U1rYfF0oCYs79T+KKLCPYMefqF
Pz0zrWU/i2/YnYIh13O3Bt5LM44vXZ6H9VKYo5fqHCL3lO7+7NNZRhV0g589O2YQOFBSlvqdeSni
cYAvPlscJuW66ZPsJAMbBIQWTF/bdqnyaWShxq01LA0/xRSG942q59vMbPtDu1QB/VyMmEKkFJ9Q
FDSScANZ87M/KAuQs47RmDgYvYFM8+FxA6/Xi+0oWUE3bj/Dn11EoFPpJbKhGH1xwfrhmVEjm2oY
NrQYmWPVXjojjNV2klV1iZfCI/2z+wiLHj1IfC5YvehSwVcLPIGbGJErV13aZulQKn/2KbXYhMo1
jbv9vHWkMUHFpH2o3KQ/u5jqaeYNSn92NGUMxO7OXaqb+p8tTkDFMcOlvRD9KfSaPtjRUsrQUeXh
qev9PGDsMUcmYA+mizU52akmcqiY1kTwWM+DePFj02OtTvn7yXLQ5oqlf2rmppNxS6eVCkNsX55x
rZOsNZOhGdhBY3PeEGFpGVlBO54BKBnvSD3JCHV9xj/gm4xR20GUlGIJTg49QpiHRM1nQnFWTDfT
S5736XM7wam8zD9Ltlw9yGNeoQCTQDA+TSuN2EsvpVwmT5UjajW34mpp7cKJSHkQ20H9wqcNHcWa
oUHOha2P7tL6FalcnGcHK3DoRvpSEGojNf6zKoxffTvxl+jwEjrjbd27ebzxY/q7qWlSU7cB7us+
alNgPvwvzmP/QB/zUVPZoVieT02kG1iOw8n3960HPk9484mjt5Fl5liJ5EeZlF/Yl77aYfFFuCUP
Vp8cDUPmV0Xe8uGfnwfBqP31NMiP91jdAA2ATmGay7//bemSRUoU2WDoLeJmg4ZS0+nYJ/mfpXr/
6YH354n293625beE8saJ0+TnQFn764+Z1NwLqjSw1Uq8U10PvnHtG7YRHJyY8DB6e10gXoVAZEse
TwKMRkOHgYVd7tUaJ/c4GWV38epCXzNC5zfLW7ZmJSFujYH8ML7rmnomFv7rjueivsePUEW7/9dj
fi4x/4v1o81uB/nkP68X4gzy3v7Lffv+/VPFv2cnfr3ylyRDUSBEQa418C1cDL9VCPp/EA8WhGod
LhERWOguvyQZwhMY3T1qMgEFchy0kVJ+STICjIzDFUtENXSWVqL/ERFmuQB/v0CtULiWg07pYVAT
ls1f4ffvgQZD7rWd2+/rVIdf4FVMd2wjvHpth0n7YYRzdh7MsKnXv71R93/+gN+VIO7lyxf8rz/Z
YRdKnytmDOH9FJ1+/8md8jIsUX2/95wu2iWt7dbv5IaYcZPecopVVxO5XieYUl5zzrTzlmKTOlsH
fm5DXs8G09ubeW2JtWrt/C3CvKHJFyBiO9Yk9UJ5atg1gOimbZVx7zCIJSaAxxlgqDVoDOQ129AP
wAQrW09tuRfoam8FLtn3qRLhc2ECQNuSkOgfJjT2mnUFg28S52gyQR2Bw+0t0b1SiJ7sgPrgRy2K
swMobD/I3URqkjB/+YESsY613W+AzFUbFVXw+1vrotohfSDE4b9w7mzoYDXSS1vU6Kmx63hwO6QX
PRl9nqTASQxwrIEY6X+bPv3KzQAZ2ruIs+xRC8BiHB2h03X+rh8JkZU+mULDKp+TpMA7XMP+twae
jxj2cPgLoDNgp126mnnCVjB0Q9u5K2sgXiN2UmFTsQCahhe2jbsra488+XIKoBoyRVUQ70gRnGtD
hxOtAnTN8hWg2b6EIk5KBgYgvO9VY4d7sNFqrdw55w9V9G9HaqDAqWsuDBX6SEVCu4oweMBN6Ap8
NeB+rAaeEPYUnCJD4m/BLtgbNUYUIriyO9LvYO0cxOYjiCMCkr1oWNB2HbllRTUEtArwYSOhBheF
OotSqvZqWXAWy4j8AELYtJw19jO0um2PLQxLlCVzAOuG8531jzx0DnYV3/CM2xn8yNGqmuQ6zbnK
NqUDqkiSHE9XwRjFNBjSEpTigowLuXEC3wk3DE+cAwfbUe/44WnYqeGVGesEtvmb7JzgBiek9YHu
XnzX/pT6iPq1a4M0AAIkq+xiAqHNN8CHk9tUhM1RMy8SYzdOhV3Xp3guqpeCkwbvddrC5zchZs9Q
eocE7GUIqIIgaOV5xFS96r7Ie4xEJlhCTIRVhme2EC6x3wzy22jZ+SVXhbVneZEX6FNx8KVwjbYB
We+Ym8YrZ7F1DYtJfqYv4MZsbazGeE/7BwE2d+fIeJInfAK4pBuOVm9KBxNeWKILt40P7XHdEN24
TkNgHjEb04jkMZMyP1XimFlIWaQQAok3J3ceq7YllQKclFy6GywhJSL9bH0sr87vQBH2zyHmftph
Qh8ftzcK8siG0w7bwB0AFk+Dtj7pwUXxsQvrOaM9tNvrwnJ+lN4QhTvHFlO7slUDqWs1T65xDTw9
7DxaCs4ZvX0ZzihBwhBqY0abUU7fVydI4UAmNc5tbaJp8R97DdDUv3a0OYJTANi0y2fjDp/Gd09m
H6qILxaOrZpe41034eUtepEfqIu37zwH3lXj4IPVVKEFk5ddQp1kK9aSCKsmcfFiNvQhrZvb0pvV
fZOa3zm+Q86q2oLVSi4PZurXN6XvZzsh+Y38qah3svCT+zgy9H5EOqTzYBRbTaPox+y1/W7CRHVL
cSo0J45UwyVS2fijKFhBr3AAJueQeqOYCzgg3DOXCNTY21zrA0hhcspFl59D378bkS6RJ5VFGbRF
S5z32VTTEnf3q4mMfGkUfC+NVw1wpMS7v8bh7D6x3/Z3quy7h5BZqFlR3xUsxqf+RM/iZ2033D8w
0TmLRzDahBxeb3rKglwnm20SMyBlh0ImzIFxcW+YZP/Xrs0S2qyG6ArWKbMfewNlbWVOmT5mkhOt
NoruVg3sCraYTipq3fR0F7Q0Q0y6ot4Bidfnyopag7uF/AjQnDdG6QYHOyBphW/UXOcIraSkhXgK
crIZmLzIUI0ocWhm2PiH7BZYrAI9EB26XBTrqnBPuO7IggsvPnWe+4OnU3KLhbXe5y2dccgus6uO
qZ2N6zrC9bBt5xkvY6KkVW6MqWm/Jwbm9qVCx7z4XkngWZCOUtu4NdIRu0yPWzpmHT3JjAobjg05
5ZOfZmx1e2CHI05JvjB7l6NNf6hZFzrbvu+DW4Sg4tnnc6K+xmoPUx6V36EwOPdqbKKPiayu80U1
BbdZPZex3lQa1ZdtBTnkTc10wBrRku0WiXpm7TDbBB3NjxrxDgOKmve5sPqzn8A9bMtXg7xKsXBl
BDZ2hXkdfxzrmH1SdIzS9KEGpEiaRD8OnM2pEbRS59ZXPpG6ycMmlPdDQ/1P+RDZSKQkoNuNqgvj
PgdGejsaWOcy9PMkcHYmNkGyX0uaqZGY/OURZkO6HQKnPafY1Q237Vc20jq/QnyDYeN744/fJu7v
x0H5jAqmmI7JjO8Gdgb5ORYUq0TinxQix2SUj8hQNMkHPeNzJEW0mWPYJVU8ggVy5bO0ERsbPXAB
ROxzsd3o1cAOqF8XxhxfafREzkyTnTFE26TwrJ2eOnGJR8oscwNYjWn4yfdRCr2Oul7f5CqwV0AO
xKoaR7LsCqerxCOzr32a2fiEhi2zIEhHq2Q/Ps5PUd7zRkKyJJzNG5s3ZXQDjqDaR6p+GtzYeAyr
sj3oEJ4RowY+aK/V+8oLrD13oAAsV024NGs9NEaRbaAaeQcWHw7BlfBeGRNf30I4d5QegmqnEG8t
2h5SK3w6IKajL+k0gKFg2y0qC6BR98y4oN6WGiy8sqHr7sitqHsvqcMtDiVFbKWMhjeCuvnV17N5
NvEj/FCj6+HqLECy9eHwAkDd23RirCgJds2K2CYm1I30zeiHSaXywXNB1rISwEjFYzbaI2q7CSEb
K8YpFvLkzGRvnjxJNmwUqf0eWm1z6U0x3rFhyogI0IOS8H4L7yTDAoWnh4V3ktBcYYNZ7tkMeusR
P3/0mdMMDNSsxKAQtDLJuDFZ0THVpnuSvNXmGmdQuJW2kZyWBUmyQjXr5R7cXrYvWG0+2w72ABzC
eG+KaQzXsaDXuqMRosfAGvoVH0IJ2z0IjEey1ekBq9N0Tsd03pfm1L86oIHOXQOJC8+wF0O6K2GD
qS4sT9o0oSC7sT0/Zuk0fXapV/A1DbLs2hJ+vYYQ5YDAJ1RSMdp2LDuEv0tpLnoOpsq8jeKyPMUc
q/cT2R0oJhT94rFtPfmaOA3lUIWZg5Eyxsd+KJwDPff9gxEiF2jhwYBUVXBDVsA66zLwXw1yMuuG
5Oar7URHUIYu5H55SxmOx8JRQtZvDLenhiSjzAlIGGk47ngWhW9zcnFMewY+07b7CoixDWgJHrbf
cLJYdQqoEo1OHhdTBsr/Ngr9eB9C8VuJvmRgLCZ99bQxH5H4M8xmpfWETx0oQdVqROdooBNjNuiR
uucRwfONSsR+4gaGBlso9qt5DuMvBJK28+ySxZkHLogiiHTt5+F7Co9wa1ALzn2mnPaiB2xCkjf+
ztACSw1KV7IGTkVhRzdO5b6AN3Ksm1698aWdrwZeLyg0Y4mtkB8SGKbYpn6QbTHrSYKOtryvxlbc
Dsrsx3cw0iNcqDFp8i+GN0h/o+sZjl7TccBbR5ZMKT8v2zFaO6LHOe137ElXXtAbe7fGGFY4g3wc
ayv5MRuZoLHQI9RE4ZLcd62pHihctN66KnQeu3EQ+WpqBYQKmsnmbZqgqMjCiL+Pg5eeDFyo740j
KD7zG/C0K+yG49VkQP1sbdxOcqhw7xfJ2Fyn1uJeMSN+M7Api7uaqxsJqCnjlt0qu0MiK8z3jA6/
J9czvfYxQLrTNIw3jr2dU7SuraVYg8iCtA2NnilVQq5EUcLSRuQv6awJT5LFRbjpsICmzO2q3epi
8qjPyPj20hUXYF3ieXiurDSkid1uaqJOfgzrybCBOxq1D+Gp9nHMVX0tjw1Q7Ld8HuJ9aYU1rhzR
vQuORDBK6+baus5DYhCVGymvrVUQnPUkqf/hOsR775nvqR8PXyWu1uPSsIupsDderbpyg60XTs4b
lMvx1Oth2pHGr+7EbHsP0gkgjVlyjA5Omm+bqc6OTNTxBUF0ODRQfA8db+F778seN4Hh3Ttx3e4K
w99bGNPvEj+dTtoT1iIMpdeS1qwbyqk76nJCDa8PDCelI0FDRN3PiRlVLfW+jutHNzIOvnYy/k44
c3zArBDhk6JAk7u1gJJIgiH8AeCLYqWuSHaO8OSmH0T83AZh9zKkfHNyo9QvaS4p1Bs9+6YEJ3BK
oGc+ZBWdwk5srgWkumvDOHuPEkvZaJLUnw4bI56gg8AvnHmPcx/q0ywpw4W/NjxnmHdXCnzZLd00
6X01tzaVhPRxbQur1pcxcgYMBNCZ6DGJH3oEgI1dJ9geWHLX90Da849mEs5DXJR6N1EJBfO9au9g
32fHym9eOnNMKoDpAt5oUtjddqzIWbYDtStZp2d2dvm0ssbOXP8be2eyHDeyLulX6RfAMSCAwLDN
eWAyOZPiBkaKIuYpAvPT9wd1X7OqOmV1+t51b2SlkknJzAQQEf67f57lVN9MIFXfeqiaF4Tk7Ex9
U/CWeE34/tuURoxMH1lW+weEavh67MVuqSSet7MO20vHJP2xZZeXARSC7jeTkj7R1QAbU3PJ95rn
vVdX3XuSqHIbzm3yMTEBlwAGOVJbZe9dfI/DGiI6d1fCqrIBaghDhopWeA9QhiAZMngJsx3wpfRC
pV34kvtSnySC9AuVcRxQY7fgJNiXG39hExWxbd152GpOoQdl1OiZT9PxJi6xUZTftI4hSJN8E4SP
0/aWqgPRraYytL/8KOOE1alCnc0I3++K7tDoYHChWUDDe4MSlTYDndBkbbSB0FS/tmPd0AUUjNZj
Jqf6yVNCf6RGjLbi/Y5h0mNZvjEdDj+G1iSiGRDqSc+avP4dunP0Mv8Ocaa/A53Yxxy1SzMS2lE7
cL6SXWJ/9m7pvlSimBf7cvWB76XeUGzlvVYuIo0s2uomYqdGwpFnBz9QyqCnJK6cYGN9CAye3par
yLLKXhMxpKSSOrD2oyu6/mwteVUt/HCrqyQ/UINEmnXJtWqfB0YVJfWb8kwaaLPCeJB5JhnhmOHK
8jAiw2hag5Qov6qyccdbwmyxPGBwJW5LPmRaarasFwwB5GrrbEy+e9PxdwQvp+2UMgZdhfMQkbcv
p+k14wy5iUhSHbSXEC3mzUfsCX5nd0WsnWLHLkDdTGYf/xBBYj15ackFlFgzP4Ohq4eJ9s4RISgq
X5yi+da/k8GNN5UfM+mv74o9KNBGg8cQU4ZNXDSUb/SGsXdJGGcRwpZFGzM9XeTL5bRpWZrXQ9uC
T10iymzGXnjIVCfAUI9mOIg9JTfGOUqJNAdLuJl4n9wYLrClrqZCs/Mf2kQ7V2wLxQ210kw27d9Z
6THMjrItyzP0P/cI3JXLAV6CPM2F6gBexfayTBW7rGK+HXj5iqVKc6cZ83nsJv+SRFO8QfRQeysI
zc+Yy+ezZiIwYzyoqOuK8+bsxqa89Jygdm5utw/03d5Nc2ztWZuHhyw0cDG2FjyhzpDDPjcCcoGI
UlcpzOuiCf0wIWvi2qgHy95kRple2dkV0crkeXWJmeOidmkZA26IHeazKQdP0nOzg/42txub4MUL
BMTcXQWDcu/ZGuTOOouz8CrSBArl4OlD68S0NRKK3tggVFZ+OHFf5mFARouR4K6dW5C0SVeps6MW
v67TifC1iXqx06rWP9LJNi9koumehOzLA9zp5b2ddM2l4dXWFWzbu9gy7YtZGxA/wqDyzh0snINd
Qe4TAFnOcDLqc+Ik/oNr5fWuHCj/3oiS+3SiveKKuKbbrbSpOKFul1xdg0FhWM1OnW4jZ/oZ0JO7
IdAPqT8S5pcxR9mxD+fw0eXJtHK9jhFfU89iBU4q20VpF+2UNGdc76hvsfCqBkdZ4V/GrK3vKRYH
F9XRtbePDbs8uLBRP2gH8061rNNnSFM8BcdKN+iNLjAKxCtrxU2NBUGa4sWNJ9ojTbNnz+U5B1uz
mLUVQABQxBz3iLEqYTz7bc+Uahoq5ngFXh+zjkfiH/l474UCt9PkG8c2d+uTUZnYloyyeTcTNiBG
VCUbXaSEGqjo5bi+z6yiufbM2ncqI0ljzSMLKb+VwLeIi+ajN+zsnOV0U8ZLn8VEgmvr2DH3eEVr
MG67Kdx3WaMsFh44p1Ye6BeS9daLP0DEzLuJ6mqUK8a2vZsmWy8nn4xtI6mfMhAp5i6Repw2s9en
5c4AH1ide8BxSLJ1JbhuET+AAWSR8UqroyZgQeSevDriwDqO0/5hnmKVnMlkJI+xNwMiygMDsXfG
sDVs0ibpvlOvmPdzN7jvmZjdB38MKmvnMaZstmnqkv2V0DxRQpo4AKOXuwImQeDbD9p32CIPQQJ/
NaN54bVz7PSzN0zKGgJ/MB1KOEi4nWbAUU+JM5dvjR0SVUnL5joyYQf+Lht9T2SQcLaA2n5XDwhx
du8UV5abH9JKMEb6OoP9EgTvRmXHO4xaTDNtzz5pXxQvqV6sI6U/UpnpxoJxpZUjpLRHPoV5qxm4
Qnwkskj6KKge27YfN/By5yfkS3nyG+Hd2RNwEuosIcNGBIA13Fjb/0I1cOU6KgWZcFMxOjBGgiPA
hQZ1QEOmUEhF1fiW+C4LBBLqdGkLx9t28X1Se123iUo3eMrasLyJAB05masy+vC88RIKVoIDPPW6
WCXMcj+Z0eoKw/7YYRkF8tSvUJ3lvV/bNqmmYcrJP3kTEfDWRqnd9JVPxMrGZ7hjGRF3uRO09/Yk
5leE8+HecLsS75SV7xO8kvtW1/azTQXZlVG4s018YzB3FbxZAMIyvZLfmziXD7773tZZ/CMZ3fzc
GlZ/pwxBSzzpytg5Nz69jHwFOb/GvgV1PWGXtW49o3+b5oVw4LK53sVyTIlzJ+N1DBSGCc/JgpI6
PDe4r1I1G9iBRPQVWjH+nMSxrEdqsTHHJPQOPdJeLLagQzlAB+4sWU61XOOM4yA1Fra8VZWlCRhU
Ji57u7xOhiyp9iGZ+mMGOHLrzmnDWb7x3YtJsTkyTqnTkshJYz1TNiXOtD7hcyyahFG4psqZEQ3G
jBMN9uHPJCvmjzrg5tkOMRu2VW82C1OAThIcVzbHuFn1+StXW9+vyzxhJUD1HK/atMOfjIiXBxw3
kWQo+4qfVhxtq50voHtJfMUhsM+m0Gee7SxAOjC/tNOpeBNUrHxDDcXCNZL6HtOzdxohQ904Q9sf
sex337pzkr3LZUubqU+6CwrNOP5y07DYqLzbcIbI03XrtuUBYKh3kjy3yU1U+aODDetkCEA7czZ1
X2Xa2PV6JtS8r3OzPKSON5YbbH7Nh0XwL96SoKkeOCKhftelfs4INtzjo8lxlXje4ywUvyieQzrq
mzfgNBNHvHBi3JF42ji1mTlsOz7DR9xk7U9WoAIckjcET8Zs2eGa3iGRbCsd33WFpx9weEimBzxb
yBZ0DtZcs23vCtvLz7XFX7JCzKc4FL07dyxRE8yp6N6JVpGBNq2liKaDkU7gD49OVA75A0aLDCR4
kAqaNsOKYEvGiC1mcwOrJ3HvGW6Vx9y04gctZL0W2UiMq6eVRjmV2ipF1eAcD+G16Cf3xF+L4Bs2
xucIrWHNb9/isM+2VlIRDg5m/7bz5vluGouvxpKbIuuw2sSE7EQaTBe3nYrHZLCHvaq8ap3GweOU
aEG/JkmTlYt0eWy1iTfLHpZ2I2G6T1iW2Fe4HjfPtJAacu5rnNJ62PUcX5nQdCgcRlKEx5Zt+zsd
My61NCZFEI49qgeHDT0ngVwaPX3nrHL9ONanpJc2XMYg0mSVR3XDdPVnpTJB5qrV8hpHwrsMbuXc
j8gZ76XnO3KVweFoOe4yvok7rqbBjA48VcO7igwZ/ks0hUx14rsGkw7J2Gyw4FiVhlKP7K4WRO8w
FRQCiOjcGV75akcsWdDi2bLEKJyZJQZC30xbQHxZ9Qvz1PZY8PmSm2yrw0h78sakCG/r43mr9qYt
HVbTaGRo1bbFu2uH+sLssNvm7uR/49ajh8TIcrRgy/9hYsqhwbzLKfAk446VJ5RsZL2UuZU9d5xg
hBUPZw0+iaqQBjMO0xzk3lp+1NIpHWqWW+MYGngAHTQSCnnRMS4tDcsC509D+1qr40dJZ9gOu/rw
lHij81UN0/hJs0f7BPeoUys3G5fnf7jYMYKUEtkZaNd7kzG/XFz2hOJ55nHCKzjj4TPmYdx3vscc
JmttFpqsjS+DYZqfuQ0odjvUIXwvNbFwTWXgHkOoFiDIbbD8rMGUQdQUjkwSjzzeVDzMSktq3etI
0NGQhvn0CrJdMLeJg50QNWt+2cRYaVyTTtMqFAYhWC+ZL10SLnyaQWQnL3D1KRo15i2ZTd5P+D6U
47omEz8sTBWrlUjqcCn/noBxF0tiHaGN7EEas4qtiDUtuD+3s5ubYBx5GUCddC1r8KVrWset57xX
zFFEmRFx8yjxa0PDOCKyF95GKr38j4GbbhV2iXhmZmvnuO8EFveilPILP1t5WzNBvWfxYu+Ss1yu
QsnSfqQy0Mo2+NHHN/RmEKaQ95+i5XRV+KQiuigY27XDfJA0qZltxiQ3L37Qi6/MqZZFLCenH2YQ
pohYU1MtcRGsA8Th81yY1gka8XiL0w0sibWI5EVcwXvBskmLj8Wd1cO8TYd7x0AZxSbN6Vq/dWzC
T1NYYigEOwndwtKbYWr6X1Yt00vHduIWpi/PrxkAtOeZlAX2tViHPf8FMoEkBBQz883EIkZhQpxd
MjWIbdWaZGMbIJXJGuvtW9zV873q+/KmAj/LGN0yto4Ii2NueebPvO4BnNS+uiHTGl8BAKdqXSdD
sgHrN/+E0BAf8Mt5R4BrMEZIUa6Hqovk//cG/fp/8gbhXPnHrNbrL93+r9WvkprQPzmD/s/f+79g
AvNfJhYj7GeeZzl/DGv58l8kuGxcMYH1O66FPe2/wATev3BheASoPMJMPFn4o/9yBll0RWE18j3T
o2nKc/5bziB6qv7kzwF8YAfCDWwpaKbCKvtnZ5C31CTljOf3Ku4y6EApxRURnRgyoTKhLafjf3AE
LXWjf/QDLaAFyxLkzPhEAt7In18PxFJI/ixAG4WHso9Eli56Y3PfW2W9pTRm2BThzBwM2dwEXzD1
jF+oCOpQm8IciJmw2dlAOtz8h5/rr7mx5ecSPk5BcwnCSe8vDqnlhAvQqPD3qOvvLS2cgP0Q6L1Z
HgDonwLAWHRS2OA9k3zcxNNFqs48/fMPsbgR//rZ2BaChUmgw8aY8OfPhmOpS4Vg5+9r1Pk9k57w
5LNnefrnV/mbb9zhrbKRtAOiesHy53/wRHp8yDzsU39vV/Igs4E8s5ccBgqwiB3Qaf3Pr/Y370na
aCx84zSRcSH9+dWUUJY5pn6wD+gz3Y0+nG66mMR/eJW/usz49sCjETpEw+caFn+5qkRIV/ogQ28v
44K3kSF6UOT00BfJz39+O3/z4VHsCEUk4P1g9fvLC0lj5hNdLt8wQQEqjPQbew5TOiiNtE/d/g9e
zP3NYgYwKc2/vNjYOVXlacfbVzZ4ihx/7SruWb6KGcPWmLqHf365BXby1+sP4yKOKyqLmRItnJQ/
XhmJ5Tuz8iIKEwz84aqH7Dl4ofmQkyI4gvdZ6iQbdxez0zjMVbrUfRThJ2odWN2SeRLyr9rbZdFv
SHABqDMljkLX9vONlOy3W4Bw9caPS7xPJG1Y/wrW9hXYZbIDFSbrdd3OTElkStjATN17VRTqPxiC
rb+5z4FdujTjIdr++/W49O5CUki8fVTG4phKwz/SHgoCqJfPBmXcdRpq+O7Rt2fHNStxJp4GJkD/
4aP+u+s14MlNkyS2cGbIf/6kVUoGQ4Z5sM/zDnnFwV1CJTSkDwTGf/5S//2VSPwu51Xf9iWf9V9e
Ka6X1FcaQH6mK2s9dj66WlW865hp5j+/ElHyf787lsAv+WOGJNAMf//5Hx4tTWHZhic02FR2ZsT5
jeSgeOLfcUYaH1yDC0E07ROnmWKbQuTKNq1vAsUjS4nBvhqHAxQGcoIeXnXO99J97DgEfUgUgQOj
hzZf26DDHgPdOjdoQNU5i4tkXyrIsava6tJxl5OuZOQKINgsvO5owkE+1LHjot4zADYa3WyUasTW
lgr2QtOZtLfKqJLhfmgFbM3CAuhNbO5aSmvEyhRr0AL9SEmo5yfX0CzSD2wFxdHB5bA182A+0D1E
O1LfAIJpWu8toZ/wOgje+KzxFBkh428aWlz0PBFeLOomAk4K2zysi6WLSZGZtci14LV5coSqoXmX
9YcfmWB64gZuVzw1nL2rQW+9sp+W0h4QXWabPhpm3Vx9syDTODI732RqZGw4DnbzVgOfuOCQCl/i
gJr6vmj8n+6w7M1D0/5B4fNrmQtgQxnJxHPaUiMAp//WK+INWu7BdoziUPYWpEYqaMUD3t6K3qDY
9c+mY+vrTGKEMUfj7nWjsj1vp177PachwotIrnPV5SSxkhF1gEndTYCCjdsuY2iDIySk1rFjQ7zP
Sbj9YsvEZ4ISdBNTPkWZU2dhcQrJLUtbdIx6Hf1q4TZ7kY5PWrKQtWb4oszghW3bREi6DFo8XYVz
7Dr8GEODG1O50rlperfYVo1JwiGJcPGum5mln3kBMv0qpZKs22T9wiOJArUrfb5voXs+vt7QxC7d
bACzGOAbMXuLQuBayh9xLaazFwjnBw5Eygt9M4uvfdTQiuP3xAw4t5tEfnh4jDw5nUkxyi6G4IWR
Q5u/2NT2okeZ6c9GprwHL5Rc8QFetccc7RWTYDzU25gtzqnQao2Ny/ueI2ZiK7NLEJdN8H70OIua
Hus066YbkRXNaXZbt9oksEC4hYhXxQx592Jmg0N/gig+XVv2AbRMrFCBo5qjIvW2sqOsO/S0vl/c
2UBAS50o2FeMmdTazIpi45fhbdaN0QGxGIIT4g0/bzxgHUA0xBq9LjDFBSty4/ONGBSYZKs54RNa
oGxl8WiXAzJBMu1GzFpPwgzGLSPldqf52Q6DUUW7oAGP7kuz4Psd4Vm6I9dHzmAvIKjeuTuPDrYX
tCvvTOf8L5wozTbpVML+tGnegzBgiEDZTnM0LMzFrpEKEug9FQDWzFjIwD+7aXIgiRkOHlSmEsfO
ODFCKxVylkPXnK2T4oPGmPQ2La3h4Nsq/MrsWYawdYYBwikp/pyv+DH0bOhCiZFvhwlYgDGyCrMV
VT97Bpf3ItDTAX5NsVe687eNiKwdMTuchQS2x54N4jhbzjkUQ7odF5q36lJn1dcnEsQ+Q1S/IaQ4
D1AddOQDQgmfMR4h0ioruhrQwc/4ZoMPhGmbfizZbhni23JF/Ak4SKlgeZuyosevhbAn0bWlb9C1
ktFVCmin3yAxx+eo7t98n8omvzLR9+WCF+26DlD0XF5aCsG7de0MM4iVxAFFrmDqewZipNOlDOCJ
t0J9nm+13cTbPvXmR9F4+gKANfkcE564JracNct8sm+abLzTfTUcUzSJtxqdadUB03x2GwdDv5qM
TTl5WA6D9A0OlruvdDECzAmBlyKE5cUDVigQvXHhHofOxmmcpbTGERrIO4jwle0Ovwg/Q0wDsYj5
3UcMemM6bV+cXF+GENShX6e0VA3mtBbOZN3Aw3Qi3DVxvlO5x4E/r4Zd5QQ1hnA4YCnu4xWCV/+A
ya5Mdsrx9Cpv0UjS0vgeKdgsBk8+sUma9x2lU8vY4WVw8VpZliu3w1BZF2rh6YRVN6DMCPhbBtos
T3CKzMoPq8Lyhnd7tBW8/SiqKD0A26QhKsfJ7GxHMSBEdIN92wxd+FCadG15YYRvzHcuToUXIFhA
zvC/R8C9XfMeBnSxeuC51+403zFZ83fpgAEarNPgvpUeMzErj6Ydvgf40dBgYII5JfjIFV2X9TP7
svFelIl9AC4R7lVCs6bFw+YW0Z72gMYIHmPe7w9FS6TaZGOu+DTcgq4yjeCA0yHvKHHEdxqahMBV
1kPl4hNZEWH27nKKZLCs8/B67WOlP8FwhyYG8UB1x4ghiU81XwHWSs/fE85rykkXu4XXfcDgro78
c/Oq9Ue9Sx3lrAnRNBs95Q88+zcmDx86rcyGCnq8osIOsh/CtJsTPmnE+26eGQouRtI8iulPxcVo
uT63MbXzpNTHK4bil16QJ6dT7Nmm52Fts8jfufgudhp7BBw0qnTIKboDV26midN5TvMoXPPRSyg7
qurUWBGcNg+tZgA7Tto5FE3XHTty9jzluxJXOnmwfU+5057WM3fPI4WAuYIvPFBKcDO1hbjratqT
SjMuf1S+o7cN/LoQdzBMEZ4WI80l3yxICMnI4IfZNfvnCPQhxJ1RDr9UTg3aqjKBPEG9IDYLsJs9
o5x2huGD4MormogT/V0JUZ1GOuUebStodlgV7hJFAc80S/KDgY3MZllG/0IRVvQtQc5tY76bK8At
8+jJJtwZZaAeZrCbO12EXypoulvKdaNdTtH8yfVTLO0gNbIDTQ7j0j2H1QSWMVYu854+DH+t7Vjs
iLpRlhlKB+nficpTKrkS/FGYO8vu2hVWznlXjUl2hpXOyAiEYTKsmSVDIiCp+FOMIj+HpcjaXdny
iQRumu/DEtSUgzhP/tk9Z073NqmxugCHuB3zSn/Jou5Igtv1ZinDYkorbjsb3EUQav1ha1di42z6
YyGnfVYZL4Rr8Ol3M55ZjLbliQ73dBvXI3mYzi2eRz22tyQR0K5ZBA9jHZ1K8tzPTh1DvMVWv2mC
Xn015TCzcrMpQE6t4O910bCpBc/mrHIj6IpldG/1ZblmcgkdsRAQCG0TEjxCRn+HTP5aT4R3K6O7
iUWfgw0btlXMcxsHQQ0BYtyoioEYyep5j/sKqymjWc0c5yJmhgYiSZJ7NvYSpHa6MLkIwaxK2wd4
PpYvOjWoePPKbZ8BtnGTQzdY7ZH5NLM8JnG4CTwMw1hDWPtG5wAsHue3UeIFwdpfSW83ubBTV3Vt
+KegInkk7AQPAjirkUwAZTQYtQcJJzWq92zls60f4aB24xRoMvPqvc3rr1Qhf7aNDN+8gi60muZw
c5hcPIPzAf/N89RqMNU9vjije/FT0d/F9Jfx0f4IWih9dmz8BD/+IuzsQs76MepZoZLCujKl/xVl
vxREuT3mxo5wbvREjBpYWFPjO/BuEmldDEEGm3oEfZMr40ZxBeFRDTJqTWxGKCNouQibP6sUhtO6
39tuU7zO9hdSXL7zRWOtrSEt1nlT42OREx0BhU6euioBYqjLZ3quXlxa39ym+cjq8H2s5E0MUNYR
sj1rbFBUrijGukX8HIvgQAXC0+CnVJ40R4a3C96zvLXdjJ9dkMxw6565G7PzVZtWNIEbXbpxJPpF
3AiCS0OzG9z8IeWuOjLu+ER2OLpUjhh+I1dYWxlz9xSzpnF4cC3RX8sgktep9vQviJkBopk8Yp0p
TkEil7w97bXFEH7i5udgznH/qW1w5i6HfG5ZQ7o/4xmqYaGdNW21cqcCMz9NWY5PMBziZSvlNngi
sLbEOcw4PZbpxrdwEwDmuQiHiYYuR/YqNX1jSxvj3og4IughyTjVG+xheMOpIJQzUqK48h0HSmnF
9825tVoNhvfou9HVsYdk7Qr13kPC0S37/NJl91lkWN3o/FtZdcSG3g4e4tm+AJR8bafylkJ0Z1WO
fO/UUJoMLnN1jOO5ZtEvn80WWpLqiWKNaf2WAoTekDCoqSX69Azn1c3Ndj0r1uyp1nxpKnuphd3d
kdMuXkbE0NVE5edB4Qo70CJDIxOsklXdwLlP+q7dxw79aR2CyMkrlwmWBze9KQb2tp56LxlH7GHC
8k4BU8FT6a/SouARCxT+Xvj33x6clCuTSXZ38JV3E86QncG0YzOB+Sk5s+xSzj+noQzZHBEalELd
QfF2V7L2m7e4NuS+jMNuj8TySMFSRSSOWE0f3RJda6+6MbBQ8uzY0pThXqpAEGykMjDZJ5jqgW4S
+1PJmO1MbJLs/qHQZFguOt+mYCNR5lK6gAtycMcnYZQcXUrSmYPCfwAVp/o58qZOnvIA4Y18pcLq
aiiPRrdnvTVv6yYmYEM87VQ0h3KaU7BJODVNulG3EQP8S0bh1Iu2KvfFH+WvcLSIRouy38e5bb4S
cWsP9E8Zj3Xdq8+Ba/uuVZgDiMhAZLBtY1+3cb8fixHeKXacW9npYusg4xBvjz2oIAmM/YHdfMm+
T3vPVMCuDfqc7J1pgVJnRyb9dW5rPO1dXHdHDbQQFGH+Y4LjR1lInP2kdbakJtWa1rFiK9QudqcA
8xhadcpeKTVJMzSlZH7nuqdatdMPqhA3HJjcbc7tu8NX3R0XUNZ2SDHqKJipdwnTY3aLWX3yvLjf
kL26jxGi1n3BN04jb3CAYWjtRrSUjEqiDpSUTi7OqNSR1qItRRrjLuBG5yyF3ZNwSo8JXLGvZGB8
CYaODW6Z0x2eWQP+hzA+1nOv8NEJd1/kLewbWjO3XZJRICoFHdPZ4J/gqodoLhWz1oTdPAewx0EL
m0oTTN3u2FLvbRNWz+g19eb80owxOINk/uI4rh4C4ux4H5WBJcToKHXNVH82TP0shHzlZfWJmo1j
7NKlCLaEjjaqDtYKnNOzIHOh+aJUfCtMA22oxHe+LToTLagwKP0qEoDlfsnlU1X1TsZVGO049Dmv
XcS8mkuwfl1KKSh5qdqVT0UDFU90O6yn1C3v0SrK59oAF6mCuP5Is9h+SICB3ImmsbcxtFIA9HOi
7jIRfJLIDx7Q4ygwNMgAgdKhNCWcMWdQR4fA1Hk3mS7VDcbQbOsGI9a5EQ9P3YRwIY2q2Bt4Z9eY
zsuV7VnJaYpx1awkJoKVT03POi3nd0A95iECFvcWV/S35GmqUDjcTyapKZuDYKKm0Yq2jG/ra26H
VKlAdLlhPJlS0m6nRy6/+8BxKfBRZdQcRuZ/N3BuiQ9XVXImxAza3sCTOp+pGwJt5NBCcT+lpvMF
WrMRJwMryb4fCJutbXf23ghSm9nWGbxRblUXJ98kGpS3tusprW/iqJ2e5oKw4Do3DRVufWNsHXoo
VP42uLLb4i3kpDe385MpImwpfc7qOAHtZGrymLodz8xAwcQPm3iHz3+pdqQIzyzBCme6ls9hVp6z
tr/1qR045R7+hSpj7eBezedLqQoSR5BpeRc0jeONY/i9YtBbvfBC6ply1+otW56dVlXc0i6e7dKy
9m5kHFg7YlYxjzm/Lemhq+1TKwuxnR2ijRunasID/Sn989BM82MW9s1TktnOxSwCczsY4GHM0pgA
1Kao7Dqv8wMdHyMFRl7SUQEXzoBbJotn4pIPgnlDzQYmQ1LYkbc0KmOSdFZObKQUKZN4b7wILX1q
YMBmGYsBwY8OuJjb6JyB9VB/YFgXcvlOsieP589tV/hQ2UtpFKuQw+S+46P2b1i/42yXCPUQSgoQ
rezB9YNiH/TxuJbol6s6MKPLILs7J8LSgpJDxW3Y01TQG7cI7qTCw2Gt6e7ZRswRdnhomfxn5GoB
hm/qBJpcR+MalkLik2Mm61UfNNlF4mVaZY1+8RpKODdxRjGWLmr3w+UodQh6rBWK3qntEGDf8+a2
e+BIGXL/FxSaEFkG/1/zU4E6GiZWPyG7cWtYmblH+viaNRE+yG7zqpqHl26KDw0V43uUWnyifmje
aVgqW2Dv5qrsoFbnCT7Rsi1zusKy5mT7CdGhsttizzyFDunqNVeLtQHaUmxRdbqLp1PxOVb0SG2K
tCgs9uCTt6ehgJ40YI3tmV6qbu95lCzx8DL9L8wPwZ6Eb/2K/FHfl75uH6LBb9+AcKZXPnnOxUh3
O6tX3pW93LAEn/1dwd23MWEMt3GkDsFsjVc5wwNbkY0LP9Fg2eGjl9fnEvYqNkKeedRTa8/zdiTJ
lmbEqAE0kFER237DJ7LGLdnYmebYYWTsWMgSu4K26+CZtbSj4w0QO1bIiSJqDhyhmo/0EdekfAuT
karfEgajVevSyix9ztw+hM/mNzc6gn0cmsvEJUyM96mu1yM2uG0eV/zr3aAfJO3Ye/AE5hVZxOOf
1gHyhUbRA747IqKzlw3wLjQiv9YZj+kYuheTHpgFcKaxrvTXMM83cA4pvrfTLScgio5U/d3N6rls
x+C5HIeSZTciHY/vSxcbz5rfqNR9pWMexhANIjsSFBtjIYP6dUsh8JQkp6hCE2Kgc4zyxHjRg5Fs
Ahhni+xOtCum4bama6koYgfQAKeuhj4g8NQBh9neMRBeYmUf2cECBE8U1KOd2bIqrirt1xppZ8Df
qPw2XQH+pKDSN7BOrZiqGLcVGMtqZxoFOg6KRvyIYVWe2fRVR/BS1Ra7ff0IOr2oVl7rgtuvC82U
GsHDpeK4E+2dtgm28gCz3SczqpuDyiIOkYrTSrWxQ0edCDnRTDyZ07jLfE1FfISsaQ6e+8b7mgmb
FqASmg4wmj332KE4seR4xyICNdbc2F+TaNj0ElwB6h2UcDJQFutn+P88LLEAIiFndmh/O26GxWwg
prhPmSGwvKGXvOKQ8t7aKfZumEhVF/K/3gODT+/oCtt+hh5Nx6IrjThlV+2A5WpzHfygpa1aIj5F
ecQh3AK9dswEOc1FtOtkwb2V9gQrNgbVK7/wZdnPuIzNl9BM6+/MK2EKtAGIbRL52J4VgXiK+QIn
+yJhaIKmwlZrMhl5TCgzjTZZbGjWncp9nzzHu2Iszz9zbw5RTKPo2o2Vg0/Hxm2ru6j4SGVAmwBU
Ndy3Q4AMkRscmPCe0kcUkPJ6DEh61QS8HetDY7M6DKrtCwJIsXuXmSFqhN/o6A6MIdpubOxETI2e
qYP2uypF9cIQKXwt6JD7YXDvbw3NJ5/ycWZEjDx5mMpkfqVyIH4riRkDQ1+q0YQy3A9UYOc9p4Ju
TXksFoLFM+1otvCzjb+n5BI51YbjsKRU6RbS2PgtZp9uZXSbdUnH7goCqVOsp6a0XwzMS0d7NKeL
GobgR4qfaW16GmLU5CcnF5nZZY7RghOtVPgxI7JwA1R588Mv2/A0s9dmUz3nCr48N1mrC01jbC+f
WLzKX33ZVXdkcyhEFOyCVlIqUmQJmyArM97/N3tnths5km3Zf6l3BjiakUBXA+2zy+Wa5xdCISk4
z8bx63tRmfeWpMwKdQH9eJ8SQqREd0527Jy9145o9yDER0ZB70ZHWwtcY9sB/DtDx4HQjdd+tbYQ
mV0wLoNZOAT0u5wIhNwiN7Pyemz62lskY4rvCdwiXHUTIrep+nRv96O7n7kbJxHKrVe4kAwGC9gE
hPEaEp+I6UbpTeP1ur7CBF8ceWG45cqOuHImcSfFlm3yYC47s2IXjYM/BhoapWhK0aCaL0Zc95c0
rPsLXferaweB7ZtTtemRUKEEdoEvfnm24x59VaIft6WmLU2js345WBLekFz2NnSBon3MkZ48xHXd
yEVqyVoABJsllGNv2z4SPwIbuVW9VciA9KZxKvL+3MKBlWL7jX6l1cq+C2SWveZBfWd4dEXzhoqk
G3GK4v0LDIwPTpVcoOEfn8mrCyHD0jttqaew7kta79OuUbT1HK9rsg3bAE5yW3YUGJooJ/0kDis7
W4XKQCqI1TQ6GwflYBhi6so7IsjdjUUszAE7QS1B6jlq008Vt05GwFe6NF0WGxPLH5RQ3K7HrrIh
RHBLmGd6K2nYSaVALQgZPLfgHZJVUDcPYHhKGPeyCvddVhdXIRfK3dhuY982DAjHtQ4N/pXSyO4W
XpSNLzF6X5oraSnjXSnJYFgyMSbmirs5brb4mefOIEpCsZReLp4wEsGdLCn5D4Fv9bdCzSubJ/pt
MGl07TVsoCeBHH/WdTKDkDkpC7bWPCfUSHwDhgmGKTDXsOTSxx6Y40BrSaf0tQ56n5algqcoRqQi
hnEKfxlaVw15QGwtuFFg0uhgE1Xl1Aw8LP7hxlBd1y7K0TbydRlYGIxaQxJ+RYohrbPGiF/8xk73
0o4cc5kGCpCtRMFM6IFfvaAEHVl1bYPln9HNeEgSjTy+XokHcHcsH4QdeoBn/SzZ1WlivcYpoMWx
tnM2uNNobMcuy7dW0ollGgNqQZFcMMxz830ftAzKJMO0C/Jih4AZZMtq0vjNyxSXBiWeqdX3uF/n
mCOqiSIsf1md4R0czfZOYtRWBBNYGogUm90adrH6OI6ttmJWyx5/BPEroGZoTPu27G2KkGjIpvxV
uR3ZUwQvACtxnfOUue/WDKrgJswyCwpeow27GLZet2FuH27yxn52Cn280iBavGiC1g4UhFOszcVr
61jxrSXDVN9NfeHR/LWrB8gHqCqDwjhLy0K7CoC8fiPEmOUPnyVXJPKggmLhNnHx27N84oNiIUx0
CXWycuc9PcNTdswXUqC0TFUZsW5Tqp53hhbf6l3HUvp7wYT9d3IJJChMQYFyIbz5ou+ZTA3Khze4
21EE6twTZb3rasLLWRJn2BHEXJ89GYNxPe5eyY3gqrZttim7xCAYsHlJSuwVrku2aFrqeOFzBkw5
kvpNTxnPvNk0LvIA4PLCzCD00UB1pl0t7OKkt2OU0Q26VLzoi96hN2ih1EqXLSm0vFeogFnrIRZj
VjO3BFhoZKoZ7krM3Ke2bm0qFOdmIMRl4fSjcVFF4iXOIUtpslO7SuOFHxcgqhZsxpBKDSAxfn/q
zL/KCMGiAfm0gGXQHZRfRGwZtxKnz6ZaR0PJvkG/sO1hLPD1jfvcQLJEQMZutCANMCNqxwPEz3Hj
pTDeuZmgfczpd4GHLDns4PK2mVjHHlpsHYMD1FntMOgt+900oQC2YsIvY/ixv/8Ks5D0663nOQy0
YCQa6BncWTn34daLWEvKzqs9kjNKYnpyr5vSpTsN4WHS1BUYTbHqWJyX49iEJ4aut29MvNp9rc9q
PRpujpEnPGI9RsQc3cbvP91fZXse4kzhcl9KD33ql/Mb0MMTBmHO2OZoVDGKDEhIJdf5m8PMVLy/
nATPRvHII8Cr3fhynJKBsd34pbdl/En0dmdKaPEQxFbDkIqfJht43pFJucwNP18BWBFXEUXosKIx
DrJOmd451qcE2QwPS0kWyjnGekg8iT8ho470m1Ilzd3vT43x9dzwvtYNx5ljFIB/8OL4fOEq0pdp
SHDvdY3JS2EyCcmQOs1B4ByY2NiG3HnJeaFHBaCCGYmQmfoy7NLwZLRHuCjEC746sTecvn+u/wnU
+AbgaKKG+XAF54C6P4Pnzp6zt3/+4/8w6Ms+qrP/+IU/xdnixyxOZQPCwiZwR3CDorlQ//yH6/2Q
6LJtSSiGboMR5V/+Jc7GzOOgqxf8MoJJ7tqmaFX4z3+Y9g8D+TBZMIZ0HPp8xn+SpMGI5tPz4RLY
gZjUwRdJQJ7Nsb6sT0Uoe50tkLUj7IfCliYHsTWt4Vt49AqY4ku3mNILQpiJYiWSw82XXTCqmWke
z/QmJbtmgYVX1gxalIHWSceWZ2VOi1tHa/1oC+xL27le3a1Nw7DfRkpu+Dq5jE5sJ20Z7Ldz/pHX
RXuRB+sYR9+FHeXmpdcYgrJ/FAiCtBwWhhftSdEajniIr127bJacwXGrl0a9KgpTHeOG8oiSPbZR
xKBUPKEQXsoSk+VU9xPCBnbnpkKrNdVusZFjQiBs0s5SvXakfPOOfqAZZyi0gq09hcxVougwEiW7
gu0ulhO7tE3hWK8AQYCXd81LniXuNinBMeCWIkh38Md9XILanjyvP0mwEL56FabwFIj8SW6oZznA
a0WSD8agxYVDzJp3dCPxRqaWQRzT8Dq1rbPR8b7DsNbOBD21Ip5+elS+GowRlfn3Q0WiXZWe2jJe
gYk6YZ+5jQC1E4BQaS924fYbf7BeKX63jY1FLBEjyDGWLeyQN4E3y2Ajhi9OMnesICsv2EHcpzgy
10rKB7JX51QDF2v3CqF2vYygSK/B57kE/WggEXoqPsaXJ1lWjHDE7O2gMbwi3PEiqUsmIRO+IFjL
Gfve0v4Jtz5dEcWkX0I5Mc8JlaVgpWx8yhqwPLC2u+CF7FewAPHAXyAsHeRKb7/UdashzKnc8wzK
y8EaxPirZki9wOhoVXRVBtB7Zdaf1mFyrhtl9AucH53ssYT6R/YogXSQB9gWqtcyaRnIuNqVUXkn
SauypREYcPomrbbOadj4IM7ci6QgsawX05UbFpeJ1Jkq9hIERdTvnS4F1lmhg1voiW9eeB0DjMgZ
X7DFApjX0icIIt2xkdCpzHSi7GZ/cyVl66xlWcUs8y4DA8G+KC57UiasacnAcDyoRJ4bmu1cqaBp
jFMp4UcvkXAYFUomLbLoecD83qgsbbHOpX2grdkgiYrWB192ldIKw7YuWo8OYRtl6dqe/Exnyx0T
nqKxmbkiTZmNTmxlTbfqImvOWxSE2i/bDg/GotQHNt4YnsdgNRELzGbIKHy58lO/b9dAtjHm4k8i
xoOtZBecanaUqV0LEUdBqMJvjkzQjsp7LYnrKOJ5xkNFU9h12MTNaYJm5+bdmROyidhhRK7HAz36
tN8whUMRyxCmhhhpEgCzTwiuKH6VCYA1jht7PAHwQL1lYNIfx7vrEwLQ+gQ1r3EqFkzVO4Rp29AS
IwQ04irFWpl6FG78jFiY14IUSthrBs6tlVHQKsHR5jlPjA/G+7znifFU7F/UQe2OqxhpGVFzGMWh
W5sAWhZmR9NpKeIBM55TkE+5kknKyZLUp3Vnr+kzBbeM5HhClMujgDEb1QqqxCYO1Fvvz6KiKOx7
9PpxZCQXooizeENIQe6uM0ADwVmY5Fx9m+yJ7Sz7VWucBZTFunAnazUyWqat3YbS2IuqVulLxcQr
2ngEOlOJZZjGiAQwpufckyT/DG145eUTkqlUcMC2RO5MJiJftMQ7vR/9oXYWVccUCCqT0EzzCSRb
eMw9Wz33eUGRnYZDdWyLpoXPRArvPhvE9Ow65LFBFlkwsL2JlbwJ1fDgEkyxavJqfASbWW2mJEwv
rdjgtYcBfhPkubqmrVdsuq5xHwOTcRs0XHt6MvTptRct3FS9ze98rZ6biLRfMQHSM1MHwd9FZcku
Fq4X5KkuO1Xoiqytp/mc0W4EYikCdJ0LXJvV+VinALfCgWl00JfKZD6H6W1t5nnaH3hr33VM4uVG
4Ba9jkk1ta4QDePWS3ELrXDOiwMtf3BuY630AWpLhMA6tSu4RnqahNcpWfevJEXjJ+4jSuOVW9vR
Tc3sp3sKiknVtLcGOc0tZESrFawDgy7nLumHnwPyFHBb3MvGwg2EtzShm24Mv5l5t013QWcjOre1
HHgDhs+ja7WXY4I03w9FfOkKvd006ZTfapMuTzUvHR6bwSkvS00nEomASe+mwcx4Ofp1ll50XlH8
zKHm7xBB9nu/y6SG8tLNngX5Kpdag2BCmso7H9TMXFJG7P4MTLdlnpogc2b2E8EHtVo/ARBqub/c
dKpOCf3uf/lh1zNiBQxCL0yr5LKR2ljPfA0yLSTbRGI9XUH8BBgf/Swh3wKjtiHus14jSbHDc7nx
KEHTUwM/JG8F8l9n4ddNwfwhWDZJn7+ZkjCFTmqkMVVmW8I2hc4uHFo7oD/UHFQ1TNW5VkTWMUgb
jaRuckdutNiqstO8HMgUTYzCRjUPhou4I8yODyh6mTfGjTds49IvzBNhJDhvtbq7pCvt3uhFnp7m
kYqMA6xYeQs52XmaWlaQaHxvO2Vj8CA6Tb80ByMg4WNMh2MxQlt2Qe7t/J6IUSNwjAOWaLXv8GxA
EUF/tnLafsb9JrimN25N0305EcFL7q43NbcDTsszdjToSYegqdqFoCtUHzMtKtrFFGQznQ6uHi55
nflAq09jusZhXJw0amjRullW41zWcZc+ZE3ATVcg0O3WwAV8C8aRJ+MTD4XftHf9VhECFNF/2SF4
Z/1jZMRsunNMbTx3hB+al6A2yPhiBqw6hoIWO9LGmnGRZchXh/ycBgleowRsbuQaCa2v2nOC0yin
hbIEo9ddGibb2RO7nBz9tI/jKVvrkFZcptHFFRouhjlTrI0tIcKRU94h7aEn7uSwbFDB4FDU13nC
I++FaHx6Q3THRBo44VTl3fhDJi5jKhe4CxhWkAJU0Y5QdGsH8H+grRSZO9az7Nya0mznysaFfhTS
FAI7C8IjbqbTxrcZOuWNRWQ6WgsCcZFWMQ9vuvplcFFPLNi5Uz5YOom8WFuj2kcQnCbLuon8tRJY
KBjDomU22uoA0iW4jRsm/AmDIGa1pQhu0HWHASoXVodJK0g3GxmCnNZFAcURq0rs7WiMuVzWUjkW
o4PQVhfQQfVzt5HWMdVC69buFZ475ks91uqZWb7IlBCM92PsHprrW7ej0TGQKcYR+Zw3tu31YMV9
uTfYf56E5hS8sszxsvTr3hkWXR9awS6NdIZv7D+eSyPzDqOtpxeTXVxU0hi2DXg8IC6IzOp8ck6L
unRXeescqgl1SW6ihRAIumFg+JjknemZBSO+DqSZvpb0fLdVUhmIw0ga2xuqBg3HVqZ6hSNFCcZA
mFkZGgoUTCxQ5RCST2FHdWys9cayN5UldUwZFgvBth8o249OqAjWLQitWvTDMJ0njCeWlRqLl7IZ
UfJp6IqVETH+K3TTgdJipZ6/Mgg0/bYr9s2O50tHgJFHrheFGvaEflaKhnhTn8CwiW8+7AEv/mjx
fUTTf97E/7GxwovLFt4UUprOl95bN2V54ftav5dD3ecLpkkxNKGK2JLfH+dzg3E+znx9DRpVOjtC
fvzcLDA8zVSYktr91Obtczyv8GKG85Iu7KLRGbQkekuBlICCQCzsfnN0cz5b/+pv/nF4wjfAk7v0
vsXXrxn1QaKVNdRPm4T1DchQdW26RO/Yc3HQ9U166VZWBbfLHh+TsRhWAdVEp5OYTHVhv5cZNI/T
ufDIBXX/NFwMsij2wqpAVOh6wNw/nubkZQ0H6XlT17yqCgZ09LKRuOB9+qPL8W+zNv76hdgJ6zRd
OLHEuTvz+f7QNZssO0QC0pb7KWrIEKwg/KBVKKJeX7cAEVnjg9S1vnEt//Wgli50fMsulakAlPz5
oLUPerQjy4mDBtMpvWRqafWIieQEpk/1/Ps75nNfcL5kHIxeGF+Qv4RV9/PBAs8yczQlat9PpJU5
tflK/3VDoI365lv99RGwuC0dBw85TQ5YHJ8PZDJZLpmL5HtC90x1bhuE3lD7G077XZfvb84ffU52
kXOjUycK4vORQBPasYO6HNSWIQ5hS0nht0MYwHbxLLxYpmU2W3QSczJ12DfnCS4Q+8I1HLiBlHzY
9Kj+SgD+K1W3/rQb3uvD+r1W/P3J/8s5wZvOrYWN2OC0OHOw6sfbizF3oOrCjfZJGOpyX7qtukBr
zmbpPz4OucKO4+BYnnM/vpx7UYVNFQTkCJJ7J9tVLbFnwBFM0z8s5f/TFPymKWjwsuPa/ftUl9Pn
pAmfX/u3t/Jjb/DP3/ujOSjnZh4PI32+ucvHLfxfzUFp/qAHPL8T8NGjQLL5lz+bg4bxA0svTnRe
ulxiWsT/3Rx0f8xBjdRTGAWlycTM+0+ag1+ibkE2wP6D2aAbQjByN7x5RvLhVYhwxUfYktvIhBB4
ZzxBvZueBln9xGinR3SirxIxr22InHwXNAgw/LsQesxp0XQESsWPbVmfiXoat8Do252q1AXTWUme
nBGtCgLdV1WJFLx20gflNilypuShZ57sIdxnZTWRZREhA/6K/lV8/uFq/M36/PmV8f7lMKIbdNlR
+KFE//Ll0LmGikAJGyNaDMa/3ST+r7wuL3Tx3SDm65HsuZsPLt2jy2rY9tfwpkCrDdllmb1Ch4zc
iao413DuoBEvg9Xvv9Sc5/NhOZaMjAVt3Pk/Fnk8wvzSzoVR12cApPDDie5F+uzgZJbPAnbEePhc
/A6ydCq6ZKVXolxJ6LlL2CLdQgZVyGy8J822JY03ko/8Xzd5nh01h2xYZBoPgdYfCiGfzXBlO6VY
OaL4WcM4XJJayBYnr8j9C+oFm0uakJZO6Ejb7C0czksUBcMaDU+/ItLvWXTTY1VFT1YlMyDNuvPd
3Gu+cv8qSd7PAW8+3TGFgE1ovIdpfbhtfQfN82ihVypcdxvGFK4ZgQdlqFCs+FuveCgz8awxhzfD
FCCxj3qiy14p0t9+fzHeD/T5g9Cet0xqXfr7xBXMqIAPHwT1L/S0wEEBp2b/aFWxmdLkA0G4JJMa
6Uva4lSKx0WUpgdigG8KZ7zs/FhurZJBeeaZl1ZbX8dDtBqcamsH8nmKg6dsNDZT6lx982HnOvHj
h5VCIF6EUSJw88/B3p8/bB4j3UrUQFSRjhrHYR8q9f7G7vTrShPHUkU3iLf3ILR3Ey7gqNLv6MPQ
JLStRTiE5OLEyHUQSCgD+CeFZyjETV/W9jcFp/H16vI52fiZ+Gx5lBiAzE/Ah5PqBJUUUSQ1mprp
dYlte9NnWb+o+gHsZ3tAkGBggmBoaQsFwbWenrpqusZjtW5hqP3+pH1NvfryWb7O13V00ilIV3/l
U28P2EISzyAzx1rYrrnFd/vN4d7fSV+uEYUDdxMibSan+pcbSgJ6dqeUIsZSE46QAEmmq+oVnQzu
CvsatZS5cRELQn/UyNCZM16goO4J9nuSo2WR2OI366DPkEt5+YPfAhRjqpHFzQ0S0uRggr7GducN
G9+JLr1Mb1cKXI9mTaeuwpsYo8RcEC5V4XUxF6NZkBkctAeoKfGSSBRa/3Z1mla4+vwxBcgK82YH
gIF4C6eaFlDt44VZB9ZaWdPF7y/E51cswjxuCmQO4FIM5mLM7T/fFHBv06ZQXIgJ9yshhZu4PAMK
QxV9/P2B3kEvny8B1bnFoujaHMhyviwbDjFbZu7zTFuxRKiZvAFyIDwXoecScgtg+ia8j4f+2q4Q
zbbjFcjNRx9/F3Jc/6nGZZs7DWolArb0WYJj3ihVYzZMt7//nPOE8svj/Plzfqn/dBpEgVliJEBO
fjoa/aZJZLwki+zBZ4GmSY+rKyw7Ary1ENHxkB9rgkiWblk9BGxdl7B2GUHZjbYeGDrtLDwgR0Q7
2ETNPtk5uUtceyVsGAF1ctf2NmFVlTrDot0t7BJEaanocGhmiWmKVtUS2ymmFVpcC7+aG2Q90hyk
P0AUTNVuc7u4H1T87IcYHgdgpk+j094hURQr5ArdrwxB/nLwA5SNbRUcclFMGzrQd78/Z3+9iah2
HLbsHss0cZJfdtKJ8ig3rNxbBY5/pnDyOBgjIwt9SWlufn+od9nBl9torjlQ86LUM9BnfL5hh1iv
2sYqvFVnTtZJ2073U1Rah7IegzsSemnNV4wm8vHYBL8CiW60QA5FJ40FtlcklaPVElwUp74AtPfN
h/u8P5wfJjb0zjvrCNgB2qXPny2NOyNzXPwEcYY5L9ggXz9M1e03Z+BrpcJRUEjzEpMcwzDllzNQ
m0nQdiJl5Ata0x3ksBtBgq1AMm6nKCxWY9Ne9UFZPqeVcxv346WDbyfW0QBJG01+Nc0cpjrK1yQU
X7i1E56SloNp2pf28vcf9e8+qYBRNQ/r6bR4X14uKiY2HQaCv3JFwVslyjaEwaA8Kumx0EaEtS03
qD4Prqm+eeHPm8FPd4l0qWKgQEmHVZlx/+cr0bFJnwr4GquslHd+L3nF1MvMQ9mdm1dkApBfUH1z
SOPvjolMwCSclhWW3fvnY3rZiJ4tcUj0rvwto3eomFE5nJRIzFd43U+LrH0Jk+62Cm3yT8SzOZnh
0td+qjoiTV0rijN3yEFFW4TfyWX0bVvtL3UK+QdYTyhwaSqA2p8//4f1f9Aqgw6h0lYNBtEoBojg
+Bs/5nEhs4OxRjKlB0JxaDuav2KHeK1JPDV4oTZK+I91NdFOEjZ44O5XHIabbMBnyEwXU1N00Ytk
S3uApQq2LEKuF8F6u5ZAyjtSg/Z0bbcTQIuTmBARnNDNCrokrS2neRsz/aYd7UejCVYNkKeOgYAd
+P26mwkNv78d5VfClJzbUrolKXJ5dryv9W0eRYrdRihXTSdvzMy5nHDqQ+/RsFQP6TL1VL0GRH9E
pQmGAbtAWjgzJDRt1kybr1TdX9k17G/kyi6pr/ZyMGsWeInOK9MfZEXMR+Y1/cKw6tOgUWputY+r
ijjKugeOAvb9FM9Rv4p8n2FhAdY5cK87y3s0zOhooFQAX76vSY/oYoySPbEuWBWmV0TB5ao1q7O6
jVYdHxS413lKzPoQx0RhJw7ZI85zp9RKs6wAh2G/VQpDqZZsK/Yg68FLJHJO3BV2bkGBtqp1QcQb
SkEAuCobVqORDJsQKBKKAaSkunFiOuVLXwfnRfogGS9H6u2bS8G99un5dBEHskmXbO3Q93x9M7QC
h7/EKbyyTAhAO0fuumJXoUIo/iz9/n+3WbZvxaxJav7X/IdfCnTpEXrr//35x+aPn4O3YpYyffqB
pL1IjZf4v8arN6je/OofjdP5//x//cc/xVHfNFBQw84ry79voJy/RjRQPvZO/vyVP/Nw5Q8aHJTC
DEf/q0Pyp7DK+IGgSrfnRGZ0V/ZHYZX5g6bbe0+Mbuu8Lf/v3okhf7jsFem4eMYs+3T+o94JD+KX
ewPoJs1cS8z9BdJ134VXH95TUScq1y4gy5ZpATYKxwBS0XpA9h7KOlzXksqbbFp/7WUwBddmmvmn
hsjTDYtNdUhiRin+AP5u1VkRXmEIDO3CNJVsiYXoZb1FFEjhaETYkD2mGetAKddY5lHPNMMbq4cp
clIetyLdw8gNdxlCjV2bdWrdNS1GuCrIzyNb2oppoeq8FQw5osTxwMNkQrIFTwi7fZ3vTTe1DxG7
ZA8jAG4LH5nOsY9rogf0hLuPbeqgvflNW2cLtze8nwSYu0td791j4cTRSdEyosVbPxWnrmOJ+0Z3
TWAyeghFOSnRimAOr7sGBkTLFD7O4zswbI/9pEfHqI5u8J5NZGdm3R5oX/1MHEJ4sM0qvPJrJa7F
ZKdHPYrN7YBua41wFeb/mOMUGDWNXb2+V1qdYiTPp7XHqWOKG5PiV4HaRzPVX9VMwZaJ5x7dYkgP
ZjDHdTXJK6N7Z4ETPrryXSdG7luma4dYsCfMcoIMqwlH0aRr+ARBzXSIbGg0nYATj8lRJaqM2JiW
FAlwY4570BQIf0aPCGiIRDCMalEOwB8WGYkht0Yw6RdibIYrr4OmsHeBB2JWjoPqPLEGeBooO5vn
gkipat9jDzmIIDBxb9GYOy/cDKkB6DW8SFkdY/7r2Y1aswwqxEwibbR1UEg8uEkBcYDYGsiYycEC
njQDogSf4NY539WFqRYQ7xRtKPZZ4fvZbEMw2VnUafET8UDmhszdfJvHzD35Sh3onMBzb0tEb2sH
sA6e5aw7V3houJTYRkbsh66jFmZfd9f4ksMYK5hl3rdOL+4K1HpQGPvauJwhiufCpPUC19kvSEuQ
6S7zbCg6PbiKe4Vm52flRPElzj1rbWlhQMxENI7Bac9X6jZtChbcYaMJv06I6Io2t7tTMtF3IgmG
TYaXMCXgeX4jl3L2nqWKpf7arCMalX23kVp4BxRyWBbJ2J21inNsNDJ+HGTVXjgFji7Hhszk1vm5
GowzaxzBl7fDdJlUqXUkkJlTptXFsib340jMjZVtU8dRPNUoirZ9DQUJx46G7a9E+g7xwCPdACPd
4KxsTe/fZOw/KoyWp3D382NfecM+KJmtM+6S1a5tMvu0GIfiJJ8aF/ybafjncdNodNg6Pz8Qs1P7
G7M3Ijw8eiQvMSM1d/jiQ7UkakYeG8+oH0gQg+xj1KiUF+guxIFcqHbY967ZtHsAK0Q06jjxxydb
5yJdNy7A+8bJi9fU6wHNLI1KiPLU5d5HUmJUbWTck2U0DPswRlTKULMj6QRsGSAYS/i+9+5dj1fO
aEVcigJ1e99KNzuJNP78EjD/eBvSaUY4obJ7wxxsopWLqNpC3J6dVMpp4w1Ta2zPvKIxjkunTe+j
aOi3rVdrzpKX/V1bef2pYamG7Ho9R8zBAAq1mJDE46aD/iolHTQSn9NjbRbJpgs1f9Oh+hILABHW
eWEM408CU43HtKYIkbVydgNPEW/YMti4sSpv+sg0GizpkzMOS+RBxWvQqeJysoX/Fmtg2RJJPVP3
Q8cYXecPG8husLFZ05wnGVhOc0NAJ9AiG7VCsFTAhYarsalkx2YF49GGmmGygVdhJp5Za/06gqeA
0MQc2HVlLQ2aY57J0txnrdVma8eMevhKSTDdxK1tYhRCX0CT6d1AhHEPM5Hp5EG3dBsvOQ5OobG8
BNamxBiTU3uxnTTRxWxHr5iWusfUFJjXOQHO6WlNaOVSs4eBzbodTOTicANmfVMSSxtPDcwejFDj
MGTHAKHVrRNVARF0s2Nqss3yqX33UdUJj8Si6YcSwVyLRDUAHjVt6O9ivsrejVjJuykLQuj4otsV
Pc8uGb2fYaVBGyrjiCECOD8ifEdQGqR+y4kKT89GKA74nGz09mGRXmFoBtyepbiMDr6wwmglWrjt
rGAQ5s6RJ9WHHtAhXUrK9H1fmnZ/BH3V7yxH8BQgJjoUY4q5ATkhba14GJYxNEkqyFBdyaGFIpjW
+nOlpisbg6EFJs5vr/UhsaGKaQSG0A6rJbmtBLM1C3NKxHMdjHq6SspB3Net03pL2AnEoiVq6sJ1
W4lJYA6eY6h0tDdLfezHN3Dq+q1jqP5aeYFKVkU3KvKRdO9Q8QwvBs20r4ymsu/RcWVIOnL7pJkN
5E5cz1Kd8Th5KbiZVhCp7TrJ6YQl1VQ8sO9Yg9csLRC4Md6ExmdOjXDOojBrtGXGpUQaBNBjJC0K
L+aWQHLrF0Onsd2AYsrGSyvQw1sntLr5r+vuITEyEWwjzG63BI7yvqPlpMqTCht5vUbtpM412aY+
zkXTuy9TL9sZpKMUCxzmtIwc8mGw0Wo+1mkRUq8tMmzOzqpJGi40A9s4O28AGaq12zXpI2Q5/byO
iQfHXseknR7jmFNDeEO50mXaPlYZ7ovWnLRVEfhECweB01w3k609u4zWzKXTkpC2Jt2CF42ORwKE
EBSOpUkc4TnfujrxQ4ghO0HMwQCYrW3emjTULXTQfeAuwJPYcleMpJVigsIntkRvCJAp1ENe2KQw
aQ2Bsll/lINeIuLNFXQ8NGHlKyoCJ1my/0K5FVaAY+y+enFpDOxKfBwvrd1NEZAyn9QJZWpOs2Rl
mtYMxsEhEk4bPGJDrk8dLFj3+JoIxkSrFR87o7h1ezY+i7SJAmONl985ZHUTr+Osi9sV6YavTB18
ljK/fpiAl+xrsNQ8WK1oz4akRDcY6pla+EWCdR3iYgxyz01AvJK9dxFH08Qj7yv296kFdJLUpqp9
jFrSO+hqsN/ZBI7ZP4xhRhhokhhxsNZcOzhoNhLYdhDhG7sHi4Txrk+LddEWk7GMpllbOSfGwBmr
S3C3ZkuOZNXYs7zYwrdKqlG27NrWv+uqOl9UVlhvawF3sazScqllI8GJY7ilIN0leiKwFsSEWaEo
BAGrgyMlYoLBhOUS19VnuY3YSOKhjLKkue8jD9AI6pIl6z7vk4S78iRwLX+ngrQ8Lbqgv6l8TM+p
IhnHMuzhEXl+CoGj1qufQZ0R9jqFofUyZDOWpVsDfJkemWa+dZFf438l6aTxzQ555ygm7NWj6yy8
thAEKfs0TRYJoIDtOIbmuNZUrT8YNqvRfVgVgDamwXIurE64s6qEKFOrTtNqh7YFMXTvsSnmRZsn
P8vAYVI18YJY0VFFhCzcUOuWhPuUO4CiKKRYA/ZEU5RXhRf1dz6SMgxyqdlvG4R2LXyYAw6nUFtU
Kg7HndZk7oD6KwcvQ0QVsRNJyiTQqfjQlkyyn8yv6geTHgAhNV2ivdWweak6TcHfHtz6kjeQbqJN
tEooHeAaLvSy92CdIbNfmeDfL1A/19c05R3gZwK2yqIHDPAkIgnPrymhFa4o0BANu0P5QrQuT4dU
KLIPPHgUhhHciWdPtM0NqUjWKbMk8yIbjOYW1jScOqtsCxa7QIyss8FIIE+keVvbLIYdd09P9ybU
21dbjV60K6bIO9Azwi+rF/DxGEr3LpL60cq7VdwobWHqZrhLgfkGC62RwQMTdLEcuVWqBT4ULqAq
LAXXJ9eMZ89t2hODlN1jT3I2abjuXIJ1KqAeyCYTgi6hTtb/Ze/MlttGtm37K/sHUIG+ebwkSFAS
JUu27FL5BWHaFppEk0j0+PozQNc+x6Jd0t0R9+VGnIeKqCpbQpfNyrXmGnNDTIiFQDC3xzmmzI3Y
epb4MMOnDKK0ssvvLBL5l3wcvdvC13MU3lNT7XhnWMmBB562Q2cAPcfqO0brFtefWgAhN0xWe5tl
o0Yzv2VcG1Y2bXxLwGZHbwrdBHxn6oFmw+8rAEpmYMadYjM8I1uEKvwtCSRTW6WuOE2gzo9KYgCx
8TJ/KilCKONk9dilTXqawFKChyFnzo3YLkpy8dMNnpCgKBaBtNZKi3dWvlT3eMJBwR20xN0GbcHC
gp/w1Ug1YOuwSH4JCp1OFb93PtPwv5ymoqHAJOksuJ1xyzpJs4ZNNhXJhx4HliesR/QPyMY4/3ns
IXeDlHi9mVhldXT0mB2W5sB7zT0O2kA9M6VuTKbFbipHPCV1mvd8goKq+jCjBwVfzXM/oGLwaauQ
CHZpI/du5qQqym0/AUZuUys9TAvBRajcYknpd2/Tb64lCRbrGKyu45XRKqNN9k5ZgbTtgv7eNUBa
FXyAx4D+jw+sF80xsXgMIiOKPYOAztaNbLgz9hGP5qhdY5jDiQpGn5ez2k6BnXxo6uWNlPllSYcS
F5IMcn7nni13TWv8nPn0LV4s9mxLJJSRP8hx6e7wizTCpTK864y6YARtKX1DUXCZDkabotMDS7LR
5+0b1kUK2syMeok9MUVjmhRHoozunrwmGWg9Tx9hTfR7jmTuVUvTwxvJtctyzHpl0iYk1ihJrM24
Lx9XOg5NqGW7RA0ed4Q6HjKFqXa1GzVbdOIjD62+nfNL/6+TbLfZV1W39XP3Mq12TpX9T87t/6dU
HOoj0lf/nIq777+R1P+u1PwiHffjx/5Ox5l/mBAs1sSbw8qPMum/pUwOdjLWWr5wjbXatf7Jv6VM
7h94FFBwQ7eHw4a5ShH/7nM0dKxrEOAF9F9THMIw6z+RMl2WcFxWfp90IVuSvWbOL0axIwO8mWTf
EMM4f8VAT1qfEAF9HOSxldojmn7a0659lJX19ac3df8jG/yzDviXYXxx6YtCrAldRAi9pY+ObkMw
xrhUYjl5kCI+jQ29dq9f7Ze+9bWgZuDCYDnodmzzbMHxU9oxj/Gg7+gwo0Yl7OukibttQHJo9bsW
+7mVTzpNVhFfutmBovN3gTd4WyF1HCPd/mnl6mzsJfmUl+KeNs9butwASRfOptNxmm1iCNl4yQK2
zG8MC3jW63eP+O0ia+qZFF99H9MhxgoD6mKNM1VJKx1UDVoU8XujTpm3m5okHlurvcZVC72XbFjh
Qn7sPujz7IMdA9efGp1KKnu03jdPYiFzkfs6EB3A/5YdkQY4JfhvwMTMINyRkZlG/q5ZjjmWoFCe
QXDhoAj/bevPzVXSmPqjBhYHrX2hDjVdjPOA2f3yMNc6PmbZbnDS9zYIqGQeTy2FCzFCMO/LcIqH
bptk4sFLxXtZzKgAvgHX6HEF3XyeaGyJvNnFRNkqvdtaBYTkBl7vNA70V2gvKiQjLm33Pg8zAeKx
lWFFZmEmj67QHyqtIIMYcGWrGYqjmUzzl7zs8G4JcrIOacdGmRfTxm4qtmPqRiq0jT6jZcpDqleM
Da2ngl3O4zjmaHFwbdOJcPR9llI7yNv7cYjtw1K21XXX1v5nSzc9fE2z+h124iu7d80/k2f7TIoi
2Dljap6kswzfZd/p14Nxgy/8eDfqCz1Ruo/1Ym6Jeu+45nKNKTzHX3fZ2kNlwIH25Lcsy79lSQ2M
nYP41jSbEfzH2rgkFcnnFNZi8Vfmp9eNDZFsQAfo8WmcdlYHo+UHsFDhEF/Gecj+0NxyANtNff0I
jrt6QwxusgC9qPAQapBGcS1kmISDyPhfbkJ0HBqNhMa364sCnwRQxjUIxqZLBaCsRJKpcKzHLDOn
45L22uc0hr1K7NOQTsoaUt6e9XEyh+2ypuzGvve/T5U/f7CEXkStA57eDeD2pPgv/0mHEEC5Kdaf
z3Pqfze1N+pLVHfYOFYJ1T/va9v0S8VA+6LSn/e1//nJv1W67h++r7MYEYWs5aTV4uZHpclj/2J0
6bRnUi+yVg3D3zubpf9BURCNPeRc62/97t87G3+01q2Jp1DvUm9CG/LvKtvf2wkFun9sV/ilXq8T
mgXsrgSF1K7sy2pwn7pwIst8jtxRNR+xb/ee6P5Jbn0T2NUmD9T0V6fpJwys1HcfNe/nsW/nrYs1
dL+z27HeeQMGp2g8gicFuPh6KFGlGsCwvgFr7//838H4f+PztxaIEY+8Nhb/T/XtS/ml+hcj8l93
2df69EX966ot+M/258H537/px9gMrD8QKtFOgL8fMmaANf8emwEBGUo15MB4bXm0RBDh/Tvssv7g
/7DTrhpKD0oP4/bvwcmAdljwaOZh/2X4Uta8GIyvDs6LIwulWeynuDPK44GOndlaJP0pGgHQ1VJG
m1SUjiXyQ6c8VdIXO6Qd+L3GCnr2Ujxj+oK3RSBOmDeT+K81eIRQg+aspiXYr9ownkZnG4/Zp6Ge
h+1PL/k34ZlxoSdZb5HysR44rO5MV+LMF7eIL70D7TRRkV+iboTMZ+5wRiITnQbHAQK7bWEN3sIi
TyjNCbjsb0Rs/3ADCM5MXpXH+e7lDYCEkv5ow8uLoVtsrGUatmshb2PRm5g2GH72YFrZgLvrPqWL
FB5f+8YtrJvYTzKG8ytgBdMNTODI614eLFsb7GtRFk2k+mQ1Bfce+5S0cfPWbnqO3n69kMtl1rUU
YfTLR3WXGNz6XDdRVVOW6zhs771OPtVNGewDsjjb2QVJ3LittRlGoMpg48FzTeaDUxnVsSSFSh3Q
ir+0kK53Ct+H9xaONOQWybcEzqSu+gowhYKdsNOkPZGywmvXcSUYyJ7KtyeTBQWhed9oKL/TmBc5
N+5fSIavdNX6wP6a+DqpNH8VLs5s0Et6O8cfl9FmtJbos2np2WP9O91NrXg2rEXs2qE4VVrph5Qh
7xY/+A5+4L21eD/WzX9c5dlhLr4QU0InaWy4nLAIRl6+OG+p9CLJGhk5FkmLbJr/yskYUfnptrFp
4sWSUgbxmiHYvz47LiXsDA2bqjxSPRrizsvIywuXMvBkC5s28oEy7CC/5leev3QH08RiMbHaliTU
MmxrZZKdnpnQGKqT4/MrPii4RNivyb6nLEVrCHPq7I0bxLgV1804R0XO6cTH8wp+sVa9ZRd3Gbut
947FwEqXosOGprqLs4TeB/YwA3yLcHaswkZznBtccjFpGcBwjz1O1V5XRF3clXf0lV8NlnE1iuS6
B/S+iXEK+rEA2RPYl6ML+W5DUtDaBBoPTVOeRbM/CDqIHl9ff+e/fmv6NtAVcYwG9GNfyi87M9N0
zNWKaARSQpGPRQEhpfjxopUrAeT2EPMhhJpvRLvrUfTl9OTKK4lIp21Cdy4bVXqzBP4RKDxRhlaS
pqfZMci6Nnz9+X53lVVGSUzFw7HgvBxSVSFLS2uKIkpnr4o8qhbXKk5Pr1/EP6eHLh+GXhuTINBA
BmRefP26VLDv6Z6HbV88x16sEGq2AYf+ymo3uNLybNrI3oLgbFcZi7hGoPNsJPbyACxz51R9yr4z
B1vDHihidrhLpEuiH4qWQY6RF1xqHVdzWukfNVeb97QN3ZlINq4o1aI7B123GYzVM9oaux1e0jhB
106kT6xvjgFHNGsCbVdn/LU2dYwjEjNS1n2hh0HMz9uNj6P3wrEREbS/aaZJO9BBXG9ohw/2wKoB
dgTSxrS7/TTROkV9l7MsTKZTuWQnJ7ceSrnE17FEvm9b+bMy4TGh+wlosaoO2hTAgaF7bF/U2bNK
AFcAAbEox3ikQoaAAWcwvqukJesri5M7MAZtkXxEPbnshyJ4pJuLEdgJ7ttCeRCQlk0xZLTMDuI7
s31cV294a+2fyB2Almj4tk9ThZWazcWKILe/GPrMsmzinVWM2alNJj+0msbEsKtotpnpfK4UUHqk
KShda8AEVKzYiBcXEE6RPwOcRlKfdD5UZu4X8dN7FMXfcVfHps+iSW3EAWvwWbjHXrY7wQYS5tOC
JZrSnjxdtqEdq2AbpJbPgduKt70Nppa1rIqEk53Q+lUbyiSwd1p24GKm3F7a5dEp5IfcCB6bFrZU
06suFLGfRgQ/FhvLYOP1wKepWvXezYABYR30jgAjir3qpPRWXSEMWrU5KDGDia9ZziyWEIrdrV+4
+6YpnoFlmLDbh5umG3AWF8+FRz18guwbJjYP2o4lbBLrFlKpuQWx44fkg+4E0Au0GuwBcOZFaPZk
EGLJOCfFre3mmviKCp7czoN41hKNEcuXBTPw7Bi4mAu9cT4NgrRIhRECuq+yJZORPNcBY6JCp4QJ
zuiHWlofJ4+W6FSwUxdLebLqsnjXcwziOKH5H1qz2C9YyFDLxjluphrvxt6j3lHZU4SnRzeHtnX+
MEQGd62ruh3wP9qw1rE7jwwbHbgWSFHo0TLNTn5MzOgk1gMGr0HUzcXJ1weYVoxwo2NqnAeuWrjv
uJr23mRXOwrW0QzxQwYEMmmjix9ToGSE0an10HaqDZ21eG+DsritptWVKFujDY3fV5fS2vgpI8gy
+PytznShAgUWCFHccdQ1bWeMGJ9Jn0Fbd9npfOPcLlFMXy37nK6GiLMaiRhq0X/CZkIL1Oms13Ji
qnmpxB0lwG1w4Nt5M+XKBVdPw0VI7CC03mQdfTT5NBzrkS69XMT5furgLlCBfUZ9wILlOfwMz8HQ
RSm/fuBSdx7MonmqJfPKnfLnZjVPxDnrdF4uek88dxNxtD+wElQ5DIK8pazaFewg0gUuqIwOlcfI
S+QwQDy0EE8RJXubwTEOqNPzYwHkIiRB6uMfYWBMscgnx6yP590JTwDAWFSd9nQjxtemmz/Pehzf
m3j3IpAGno5Eb6faCmeNyQxZT79VBYuJBR8KyzLVbto2+9i2zGNb4/cOrLXCrXkhkxNh+nLqiK/W
5WxGaYt9o3t3XpR6h+Ul7dqnHB5MmPXunVm7y6EpnAfOOxXOM0wVTMVOoLQwtrAUtW9qaT9OE+ka
sLiZhUiGbcetvbvzE46zeF6nBACTh3Ur8FzzoZPc2PkbSDPAzE4DkFfFlHrHo5/kztao1mFT4c8Q
m7Q/1RRT9dwG86vyZyGTYqcWhorSGYznlc63WUyc1H+sZxAeNgaZdD8E47vWn7vdpDF/c2YmHhEL
P+XDzStWi+5u/ToToPEt2afjklR6iMkn/4s63/V5Jc6mNRADTBCOlPmYwXg4z4tPRgwJAqyZyuVO
/GnfYo9NFMMH6LNe7gHRLHtNlNldHegi9B3J9tOyIjCG+fXrvmIJbqpdg2fhOg8GHh1YI8wRziFM
xJkXuY6waeFv0rrzgG5e7jGEwa65ZtCpgIWnkAwrJAuriSufxgoIKNavSxn8KauY4V7Kqs8pqIqa
hF/YDJwKzutvsa6OYMMQHwrDAqpTI+WjlLtb9ziypxbZdEa10zOBvEUcXRwmwdOx3AAkFuE5HO6z
vNj1oxK3WlzMH3XK8QevZHajPLCgHYrTeaxUXXnK/fS5WqZHOPIzG4ZqNsPAq153G/RCbIwdUwDZ
KQorD26LiyIAiSk1SLtD449Gq0chWzV7b1jVAa7K7kZkbaGDKn5rg25GYEH9WdZseHPX3LFKNjeZ
nULOGCtr0zqlCwU1ncLeWIK96Ed/V9cgUPKGNsa6HedxE6eOfsB7JTmlqJUU4bSd7QdDDpvOz+jO
9tDSINV9rpv6KVZVt584WX3VArF8sADx3IAih78hQWMh/Ys452SAhAzjCal0tlnKmdK0Z2VhCv4x
tCxsCZOi2TsLxyTahtfQQA6oTJzUuzf6sluB0SZil1hjJDT1lb8e4ERKnNws6s4yMEvw7Mm4xibh
1Gt42ueeCZ9exBbd3Eu7F2SLbxbFdMIh8+SvxzwK9yJMYWqFbO/tngpgegg0isRomSmTV3m2Heui
2zl2qW+RHNcbyso2MQr51rQU7Lwzb2ww1fd8IWDrBmxGjKYqDnosQa159lUXNE8IldBM9xI+Ccaf
twM+tBvhW22EODWnY8WOuTxtw1XHLyOHzu9eKmg2htHvEXldFzU0sCIZv4tOIaxu/DgcIcuTx3a/
Sm/c5cn8tQcHtNGMlEUL0RGeCQMI9QaDaUYDWhtRZaTodbLEdg27NTYBcpnYZ2o5VggWyN3dkNjU
WN17bYTnp1gAWhBhCXp/3PD4pkl6q2FDmdEdxCAcPwJkv6bA7W/8jL6oINC+S5fB542m2AG1wiu7
177QzwbNsjGsq26xH8DqY0eq9KPSLBFWCUumnvdtqDJDOzRQJcN2Kpm168lnERKr4IVlKeuzZ2Oq
g32aEj8ZMStNXaXzR2hvzfqFF4yy2IHsyo2fRzTDW7DUxaeq6W34bPrTuUijGe1TFZPiKEWjviZL
YLO80dMFSb/DRJEgGC7dsh8FEZPOGQ6PKs1k4VrXcVsTR2rPz03C4qAbGNfCzYfSLBU/tZ7onYDg
zrOYpj5mGWwyxoOFlGVTVBnAp5JxW69DlANzZI/jKRh6KJ7V8JDCvdvFAfIXrcIxZmErWO9z8PUH
g+xD1K72GzG79QaE4Kk30pNw6idcHImRHf2hXaacIhlcvjFtp2vDgIGe6ZA3pJfcQ6eDr2Z85gDZ
7PUBL+NWN9VHPGf+ytnTEqo4jTkH16NiUQN1IG7zkbvxiarwQO2IrtflFKuF5Vb07HiDj/3C6PiP
WGmd5FweCTCm+wXSEFGgdSsVcY1mBEeDBi3OjSibOnOkejSVHwKTpiQzxfiDjgOFXYl7By81vdeV
If/KdN49JnfdzhDeVWEzwlAoaYceL1ACLN4p0ires+35n2qrwpJZy8bHsgGTheKJwHNNXmXJvB2F
gCvts67FSFJ3okmnOw0nEiBowbpIr5W3YYBH5bTdwsMSY5rLIKMqg7hTq/qAV0EU6wAEjCB/rrT0
OWG3V4p9qK2cu8TiPs87ejdxCFvDnWYdqwnD5C626XZKiAk4XJu73Jq1ncYNw1Rlz6zmusBZmFPL
MpEg8hAuhRh9PdUlW88w9uO7RDKlwDnxsbECiujhja9nMpMYthTTO+F24n3TD9hU65AIE1zBJy8l
uuNED5uNMalwiDlmg0UYhUQsTKgBHOknYNU3GcNTai0gQ730G554wM48foEf0IgdYPGJczmjKYB5
+aUYW36LKp91mJ2nMh6qY8Gudx79nDd3nUdvBYfVZ5IQPFXhvvenLHID86FK2CbbmJ0rl9r3NVHl
2At68iQYbh38PTazWPfAhPHZQ8vctsRQLAqJfFBBtUKiArmFXJdvTT29w0bVRyxsCUxDUEsJp7vW
euSMiHZg4y7Lzm64/Oq3sc3R32wyzXxXKBxPepuqo0Ynawh0Ntgz2tniej7RUNkP570XXSduxXb8
+PrB/wwVujz30zJJczxsvrUy8zK9MOQDhlP5LCINR+6QTr1843TdUyNJCuY6jo8Lxg08BV+5WwpY
jiac1VHIT07zp9/IR93PkEOlHHTXMKP3dG0H3+tRDMm9bk4LtpMQxM0CgniK/JxehuHeLTG1Mn3c
T8wu+XhOZJ7PSLS9fsPSJH12JzqJnc59MMRCR5zWGUcT7ui1K6fyOGkGAd2wBqX0BG07izVEecLk
fO0Qe9HH9uMQ1lP2f9/733ItVjdV26A1TtYoMM0w+eTMGzqJH18Jw5j+8xQ5FQEoFug66LBHkfHy
leaYOJXJWeLXcuTwvTG+bnsyEq5J0FUK51N2XnhX83bRM92MkaDx9c/6m6QY/nNk2WBUU0u5zOUh
eKAVxBR9lHuQSVtzSQ+tIk5KXczQhJZjh+0O+hZar/VGuuqCkO2taUSO7yB46AmjvHYpSWBmU0YX
QR/5zTSAFda9ENN24302Iiq3F4kKXs/jXawvuF44+X09lMOHQJrRbE3G0+uv4dd6CsVoBB4ejgS0
v+oXeeDe7HWZ1qOI7HURWBMGdseUpgW62ynHfsgSVtfXL3khnTk/vmEiyKA8oRsE3i8/vlWh/FAk
paI2tvxd0cyI5sBt4gdeP06tGjY0WIzg8lVxyJKhPLx+9d8kC6kTkKANaKVbS1kvr17yUq2OJhpE
YARjgoTOtuJA8cYI/81rJctMXzEte78pU7Gbmg5VMjrPjcze9pgkh3hxftbm9q4NMOvsiuyNKxq/
e7C1ZgyF+Sxxu3iwpgKEMdHfHSVZ3t7EHQnzrLPVFUsCqZzRf0zZPsE0kz0z3eRUTgW+ipMhkVc3
2HEM2bflP+QfnL80dUR6ixnsJIEvBhfMGZUFumSOifxzLZ35+4/gV+TEeDQlvkEou/Sn4Hp05niU
6DF0otfcu0gE96anuXEl2sjPvDuFGiisNKfa1bGd0ZvMBmwM7he7yD9KvbxCY/pRZfT1DtkIAl58
6/yRBjcnW94gfFxCVs63BcOdhkdGngFS7uWQs5Aqz4mXtFEZDORpCoJnt2Gp6fWKLdM0r/AwPaYk
yf60OilXR2tMgpDJo6atnwxFJ40ijtsU0sTXp65mggzrbgShiQFz/tVtD06nT+FiE4J0HoAk68Ek
xumTVG7KpM8ROSW71CNT4yGm2dKPALibTUwgQEfDXORbu+zybWutZ2tdpz8grsqtjgczr4ZU1lq2
O29s+aKrq9dn46U8i3ezVpLx7UCsj4Dhsp4bGMMEvEXHlxtKDBZbTYKeOxk2xViSF/NWW9TUykgd
lPamGwb9/JikVrd20dQEhB6p2pidbqGB9FrqPfhBnSrRsMbNMKWxYy6T5ZaUBCAHn0worLG31rMz
dellgOA5yDlWICFKWhrpX35fchms84pgk6AUhnrgayE5tXFTeeqpN516k7rlkd57tTNyDzBAke3V
qMs3ltVfa65INpB/mGhqdR2528u7KPPFkgPUrYge7mtz5MWYjAQ8W9w3LmT+utKsCDd8RKjweiYo
0pdXogoS46coJE73ZAVz4h4D7wO6s7rquVhaMhx0mm2zNbsMUrzeQGvnZnqsYuMSIOIo0xPckVNG
m8HRKznvCY6AvF+xq9czY8Xhnfz2UVnU5i0Y8wct5uzy+sD73UejgEcB1IF9h4r0onIMgJsGyCWV
UdqW2MMXdNOqapLbsiXqxJ8ZW7ix/7ael2ZB+qlv0ue59N9YsS6knOvoRxZBPRGml/2rmqEw6TCS
hiEj3a6/WzRZb3kNXKxQ5nac37qa+asywfMs+CvUfS1jlfm8/HAW7nS+7pqS+iXsBSFxclvLkria
JtsAHjUJXALqpaPIgflP8g6X0Kd6qsWtWxLc23pykr4x0wEHmmDg4E1fFg2ZNk0ToRa3w21ujW8w
9X7dR7ljdJsExC4r+qWQQDmTV9LSJSOo4Th/tBKWA+Z2u17n/EQqG5GmXrxRtPxNwM/VGBHAZHSW
7cuZVBA6jHVj0oaTk9hs6EblID6Zx7y2p0NaduRTk6rkRIv9NumpG/CnD+ecIfl2bVeatR5mFSmE
mEIR1n/0ojMAjGtSK8a+IZqVFkfMlNap0HK6J3Mh3jrnRCqDg9NqbrTvvHU1yxzytWv5xTb7jCbh
hNFZ031gL54dJcAitxmQ56IxcZjXKOpJw/XxUS2h5nprMA9mPHLWCiVwx4ezQPVc26gLG1eJIvi6
noTdrONyk06FIv5saTQwStmO+2VhGL4+4367bKB7RMBDTRgt8WU04EPhUViIR8ncpfeC9gtA06wb
pgMzgMRyzR7IITcLzBNpc7LZDh8a1yQ/HHsTD3FX4ds+kyM6r/Ul7eBX2ZzBSLNb2kS7zvzrXNq0
pRGg+SnVdUm5+y7N+QivP8mvAazP+krwiuJEBw57sd6rxKYEC24hqjw2YzwGqtVNkClhp8MNoPNy
G/hL+ZftY39heYN4Y89cSZ0XVXWE7chA0bygNTIu9T2BPwk8A6s60guqaLWppntDkO/3CzLhFs6k
nyrplICmUnHVY1cXCpsdctLIY2frvzkCr9Ne98owWRim7F1UlDwKQO5sf9aN/hqs8hO9ohm2F9Qf
SG0YGnk+YN67FH7nkyPXaoBDkj0nKRnp5Zrjm9Z07iKzB9WM9ie9cEKpB0c1mNnGcRdnj+EkWfsk
eOYfih6Fpn+327yIKh+BjfAoN77+kX4TWdAmCTADvBLHLcdd3+JPSjFMSTCCH9M6aihSnAsEJRwB
+vSoCMmMabh0BQ2XgvY3XegbUL7kfbJPFA/k1bkMs+g9wikVWFt264diXd8a9xEfuoy6uPyroqIf
JjO1CI++4uj1u/913aMljoiCea9zTL08I/WdJkHDJ3VEi2RkxNQX16VCzKQjz9moIi7fWPV+CZ7B
u7IOWBzK6PJmY7/YEFOjjWclOAmS2pabWXYYcK+V+3Mtpj1/3p6i0MD6gpID0QhWttQ5u8bfWPXU
71SjxM5BzLJBqvHW4nG5UZ5vjkYlROLsgMCrXn5Md/bzXBOVwJuosUgNcg9QKagCUC4r1rfy+uv/
zeXWKY5SyTI4TPyy7QjptBQiRTQ666j1yuOsEVDZLWPnDGB4/XLnbpGfI0hk4JBR6I1chWwAmC7G
aqoGqo0qS6M0TR2c0webtRDD08kO9pSagnQzCiKSrErYMwhDDxlNugfD0Ko7u7a9P0e7DO5zgLiu
1b9rXX/aNW7nbuxxaHYjczQku9LeFL6sIO7OLiy9KjtWVk7/7GrPmS1dtacpmGT8oFYvXu2Btvz8
Ku/R19d5izNybQLq830JUINlboubxhjamFZvabscsMEd92Qkm51KGvy4zcS6RsuhUVER71rwX7T1
eVbkmRbv0FDZ0W20PIxzkbyrOCfvl0EbwqLy/bBP+YPU1E7GqrYzxgZTEwK1PV6keeilnNRivNNJ
G9LG3BNzL5uMOnVYiRJ3Lof1YAMiIg/dsqn2lbSz6z5Xw4jSAreiEZ8KmlQb/xAAgjlqMk7I736Q
nf0uSTMz1MgO3/iutpD+WYzPPSYdEfQP542JZl0G6p7pE4SZiGhZlXTO6y/HMu5XKtAKdnkUFP7h
fO6xClQjVatT2SaWwptCfyebpoITONpba5ntnSnXD1gLGweZzqV+AeqOdkdcu7Ii/VqYuQWns3Hh
hY4uKSWshWbNz0MYshTC8TrfU0Swt2tWYu9bi/Y416N9DNZfn9fduy41Hx0Ptck4uShJnN7a9aqs
Dmbe+m8knC43L2R/TChmMHEMC41+MdRZOSGuN8Lfp2qJFH2PpIjemL2Xi+f5Eh4KQyTsdIjpFy+Y
U5hDImB1uZ9yCQ2B9OuABRBQhQUxSAfmC5jPW6eiy6CAi7J22gQ3nCdYNi5WqETz3dxNlbdHL9/s
KH6pLf7GDWU3gZ+iRUlPA+NxVSs93uIa376R1jIuY3sa0dYAGaw2mVV6tS5i+5kWWSCCtbfvXalR
l89bvra1hAABuGDsBFcy6PyI1e6RtIOICtsdPr6+jJ0VcC+WsfUeSJGD1fIR/a4C8Z+3XKaN8lb3
8D2eYeB056Y9lLalOIjr7bJRQxbAF9TbL5O+xHe8SPuunlCdVp3pf9CEt4Tp4Klti9frvi8X/0lv
TV5l0xLdpXJfilS9H2mQvnKUx+N0mMA3je0ePTk2n8wEVQLQaCOLxqC7tzxMFtJBK94Ivpz1cPvi
GQlgSZm6tLCSuGZvfvmMM6g8u2EL3ffMquNowQHUZWJsg6Eers8PEfRpca+PiXdsU/6AwmO8DSA8
hYWBdmQhBAvxZVZbK42TQ5CkfujVuca81turaTGfJVqMAw6BSMj8YQmzxHoQZmntpMqGa6zV2kPR
uAoFwEKP2eQNVLXbnebA31tZsrsCsw4UPvVaY69wYZDQtlXsbBIIUnuhmvZu4if30h2QWKTJ+1nD
nsuNx+J+XuSnReUWi1B/7Yw9N2tDo0yadLg1M6970uq/G2T/UYa8+k7+8jpJwqOp9EgFQy59+Tpl
EMTZwrlpDw2G3Emvqa2XD8csGT8AOI9pFbSBU3cAZzJ3jrcmGa9t7kj/IPzC24C3yLdAwwwYhUyz
vBrSm0YkEFfm3KO8HCw3/Bb3OIC6oiJsVwcSSf2Gl+5GQh9Wo+nghlOevtU7JHtO1+I0YzYVoj5T
bTW3/kQff78fJu0RdyUVigXGxOuT5pKrS5exwZmbGQshlQl8xlP/FKfm4PNc0inOHmBB/86nR+Gz
OY0UwbjxmB2UXrS+9ruoGydtb2mlhhCnSW+wtvIPM455YZ7G/QZIS/kRf2DkHRnTTiytQ0O6k2t7
c5QMTBe+gkIcF+qKMQIrPt8amZ9DYvCN3Qxuf5pTAy2B/WEcrCdbM0AUBN6HOM2+cdbBPpz61E3Z
ad4hQbRxSx+ff98RT2IwBbAJ2BjH8SqVYYnDe+SSG4hsSn57CpMMdMh1uykorDdyOL8bO1QubJLe
rDu/BIXzlKXUKBk7Q+E8023g369zRfUy345GMryRxvV+2blo9HUsFGpkcnF0uRQzlz25Kr3vWGGR
U+H11wZPCMvSG0m7/FZfymlv6XF+l7pdemP6igVPEX4ZIy99GhoieB+jJqqJfw5BfBwT9zZenHZv
oPKZXKi4eR02M/N6yJG88ne3kpgw1ALGpcrZPsyR2UzY/ly3zfJg1oj5jIZ+SaOu20NvMQckh8Jj
3uruTiRWsk+RxH8ch0K9p+APDcJMhweZZbRNmug0hG2Q4nKXZgeIaLhFzBVcUZF96OiPOQRiZuVY
gv62dCvvqOiuuB11luVWCrFv19uhYrq63pfDRweXQcihbDNaCmB265hevq+bbuUeafmdqdeQelSl
f7ZiD24RHBqaaNNa2weqJO0MCXUPPoTFyDPcXUouiAiUCbG8MdF+M1rWhjtM09Gjr7vky5Wmdd1C
lAmqWF8hyskd3p+SDptTbdeh5zAhXp/Yv16PqiKKdEIsDurO5SndFRXK4KV29kVZEoBIZgOyueAK
zZF/SBeneWM2GL8GlhzbHJ4N2mRAMe/SAdtH3taYSWLv0TFZu2xGGYo/kHvMSgpR2DqmN3Aksl3S
uvgW9OqgWpYLVzTWri6Z/N5YUQoYvXg7cXLeBj0blT7wqUEkK0QJRhfJhkfJ3Fq9L1uWa6daN3cn
BtsB7v0ezNsXcDUGXb5OjOKaQecaxRf0i3D2XFSheZ1pYUJu8rH22ewW178thlTsqTI8w4Cqw2V0
noVXfDFT7l3Tu2k/+/FyQ17L3Bn9RGKlVvgWMtYNjZX/vLVKQail/CR9QlFmAb9EcG8g8kUjwmwK
AnbJlCF4U6eFfjN2dhfV7rqbwq/cJpK4BKsfttqyp6d4nauzyfqhyh6m28L6JgbG+dIwxIVS7QFl
MXuPYNlthWw+ZRlGR7w3a1cobkjiWBmScVnCQEupAszN9PefFoz3bO61vfI0TvM1yhBYmvh6TkgL
cI/kN+Sp2V7ZmfCYLCwXGea4V1M3LbzEqb1KO92/NRoK+H3BfwZd4h9ajxmKpSrfKSGCqOKgC9sa
8Tea7y5SSavuMgMVUdXFNfsCj6k5Ro4j8bKEcjDaXT/Xq/NCHFyZ4PR2MAf/i7wz240by9L1qyTq
4lw1BXJz2CQOqoGOOUJTaLAs64YIWzLneebTn48h2SU5ndlVpeyGgRN3tmxGaAe591r/+gd7HY/W
B2uQXxL4uvMoNsSWp7M9Q1OjL9nBuIvNgcS8IqZkCSijj487ljsjagjcoxSFUwCvqHDuJ6y/7+g1
TTtfx/Hp+l8TIb+xs/01/GsJGiDFwZjalT8WGH+o60N5iCaZ8WsR56v/++KeoZ0cI0K4IsUqtDW2
pxeJscSxljIf5BCp8WuFMS63SBZBtxmgHpPiv4s4hX3CD6aSXoI6IjY2/xURp/U7w2lcX47AJRoW
8uiNHwfDhLbkpUn41hrOcxKvZWyRp61iM7hGy2UeqsEVV9qAlWuRR+ocjC7t52o0WAIeb1WvOlN2
Zw4Dy3nUqrBYw6aY+/mHBipM2rbjXNK1LyByxFvEgO1nP2jqrRoGujULawhmVONgH7PWNsetwlAn
gpIYqAS7avoqrYvxUug5CQaFUW/CtOFTWI3tQ6Ru+qUadRslzcsnDzO5OehA486cJHAWMSYUFyqp
LGcec6XlIMJggZddsUqE7i8JyguWVR3apzg0TiKRkahCLVQIk9GdxzCxMC00i0FdAcIZBJw36o0c
g+Ayyq0C2ETIRaL3bAxG3Y07RQOsUB3orGKUKGD02MNd3BflIabbByryYjJ/7cJIZh5Ux27uG62Y
EUhkX3Vx6C2sIs/2KFnyzypF0wVWm2cGlua1o56PWM5SGcQbchUomuUphpVXvkInYBrNXqaQnvnm
gKVkvdLLYI0vRon3J2nbq4yU2xg8JcnPc7vv6oUfudZtDaYHoT1uXXUBt5iyJTwto55ZhU18kZua
NX6oOD2t/GRwklntlFBYU0yGD4quDOdDWboPuFGYGDDa+X6stCabj0KxbmMjLHZlOFSb3lLU8973
EflQxHuLwa6Bc4WjRVsr6THQrgoJ+69pP7TMb7UZ3k9RAqpJ+6Mrk07KVraZIOy80mvOgchkrsWd
hoYh7UDWYkucpgL34sTzyaEByh6WrpEEjwHyeKJtSOt1/AzwOzPhlasYoz+0prAwj7TVWayp4ecy
zz7V9iA/cRbJNelJ0XUSGe2+GiT+tUxBZzncWOJkC3kWxpgWF5qFuVTVn7lZ7521ap+uykJXNo4K
Okuun7iSSqwyFA+SLEdGxR1tTgHamttc2Kkfnce9gcNGHIl+rslEOxvGMhtmbP3yrpbCF/PK6fwt
QXrDTR94/RZ7Tm0vtLgxlp6Ztwc6lQ7LDGvCnqpw3UZj/YA7Rnfmpg7FoVT120q1FR9/5qy71CFL
PcSWW5RkRo9VMaddMosLBACYh7ikR02+IZx5uNYoy0jv6BfcDiQRhLCnLFF4m9S0un1rWcmdkSkl
vpMKX0URQYRcopKWRH7AqT4l4raY61Wb7GQo3KUSqPYl2wW9YRSI4CL0ORxtDJz3XT3WZy2z+n2v
tZN8QZrDjTNm2s6I6qrG0UTLvqiO8C7VekC4K7RQrFpaY8juUp1o8FI5TVwkKjQSXabxpml4Sa5G
eu62Y7SvSiLNa7dPl3WsxXgbMBeUspPFula6/MrOcVOm78vP/MT2Kf3q3p1VTNNXtjlU5cyx4uBM
hK5YyWywzjTovadqWaP60kV9lqp5d+4ncfJg5jHRAZzdLQT34UMOtRvZa667t1qZiM+aGBlRYvOL
Q3NR3phkGS8CLFFABAFBZKDxbA1dEl24Xtxd2Y3WXw0Q4GseOFS+6HDlgi11qcl6oxRquZEZoqTI
dFXKf7Pd1VIp9prlJPvAlOYdmU3dHfVu9tTpqJ4xIMzExh1t5UYOjbhsK2HeaS6a2LlGjXRad/js
BJBKT4GquKVTHWdQpG2LTOtgRmZY9mJcXN4FfhNwU0RNPSP3aFzq2gB8hKP6WoSRPyW3d3PkD9W8
IGGgxWdPeOSCJy5scRsLPvqkYZtFqU6IXIBZYmKZaxucC6ZFOS48LdS2ZMk596kyIXOVaK4Lp3T3
/NEFQOrkfdBpyTrxSh/6clpcCIT5F1R8KSNIko0NTSQPDF+dB8dOkj0mosFaQBBe9CN0yoiiFopu
qaO2UyQJBdHU7xUgDnPUBT5jtLjZ5S00dhSc5dYYtWSfF32GEiv4wtTOnltptcv9kj2eUy1xs4dc
H/GPHhp57RVYhyf9sLWh7txi7dk+ARB3C6vU+3VNAGw8k40otKU1jKgPCJ8jPaSEgL5SBh27orrU
87NcKvUE4qDKaqacNhsihquKdIORuo2Ltjkz9PsSvoiJ+/O5lrWbZBLsycA775WSDoGYNW0gvCcJ
k2Lj5GRe1aUGJ7yPcfcryzoYZvDf9HgXYZ+skvleJ5hRNak9Fz4GWEgA463fhNPvQg42CnuCtfyy
fGC0ys7cAJXO7U7vc9zPze6mrMZh0RhEM4iiM1epk7TXulIihIJc62wgqw3LBOTRmw09RtDhtRwV
7hvmj3u14jzLGz3auI7IPxeEVu36nOVJuedv8TOB7d7nxrkPvWMxZG6+0Kp0ONU6sYZ/NG6sFi+l
tBPxvda7jxGHFvb5Bx954gbz5CWromxqmtTa8OaFmblbol2yeW8o+jVIS7Mzwky9MYa2smclPsCX
xBcTSCRsoHSCXVQSD9NeWxFtLHw4V8rX3i2tnSay8o7noziTdt5sdGiCE2Mre0yIWd/YIpe7WuQj
bjOAOaqf7ifPFUzfMTWFGOne8AUkrCnxuLMiKu2DLZgCG1XhX2hej5dRPOgLr+q1dQ7rcR/rqXpW
BUFy37Vqu2x9Lwf3UmDNrzqA/o2w4AGwOanMaBWd0GlFYfqE40FBtDtjocCzu2Cp2allrK00IAjU
SJVr6UVesPR7o92kfd+o6FtTK14rTppdU18E6XmMebO/UJKYjG22gbm/VStthOlQFGF36fR9uevQ
iF+5tR48Jew4CC0NC1vVntFipVvBBz1JcKk1CBexYSPfVrKNV71IEd/a6Is2CSjVSg8FeGAWqEu8
OYJ5YYtggwU54Jns8mvcBEmAx7M0h9zTl9W2hNeyaHpENDaaLYjblTavgA7nJa7Tj13Q91+xe36s
ArN8kHF7sPJWRZNleNmlg23lphkbkg1lEMzTTO/OpI4avMhVJLaGKBeZO5CTWPkJ2hWOJ5Q2+k4v
7FsxdslphSX+UqCAQPuFF4lfSRxzc3JezNhMV37VBKdhmnY44LvK2s065aYmu5dRpGYB3aTWuRUO
7qOtF/qKZxTZlT/qfA1NchuYmXUe6DbE8sQnrnts65US0rJbCB0J4sYVWE85OuehIFzPNBDSzkTr
eDumm+2qgni3ZY5ffNbCtl/aDMj2SVA2S7Ujdwe+Q41qLDQvmgzdixK7+tIjmW2B7KZBo4JBw8zH
WN1cjjETFjNqJ6lO0Ek4A6q/CmvJuK2JOmVL3JBxKu2yXcJtNDZJb2k3bu2QYAE59bxRhLsxByNa
R0On3dUl9LJcVPomstpuG8RutpddPGjEKYwkF3ho5u/NoKw3BZT7a1XX60UvAu/SCFIJrWY07jjo
Yp6/0qY7CCyxNDrizwMtsTfSrRu2ljz9aqeRfW5VZvyhBbdZW3WqLgvIb5sRJ9utUwxIz4CJt2mb
awsDwzKOmiFNZ1QD+iJQ0/6sUusrU61W1KnqGbOMEDpG+VGh8YYP4V+QH/EpJWId89nM/KCjr5hZ
AFGLIKNpyeHpM61R+11OqjkqUqCjWW8E3bIhhG5uNQlu3dwYIBEJpIVrNTKtW9UYzcXg1S6/QQ9m
4CLsfNVZ7p+HGq+NBiEAvEXnoca/7dMmjOsVNg2paAw7QuI3fYerOQOsaKG0jtwxUg7g7QBZEqqj
fCgc0d/ahJXeD3abXyIG8k7tQRSf3KALl0ZLgT8j9dNb+82Q3/a6M65UUykWkYyCRcI0dJ+2JaFP
hQ0jn4I2RYznGJQSCjq2e1hhikJRk7bI2hDQ5K00lgx0T23why+elXkLiEvZpRLGzJvKyc+/0rZK
nZtLt3C0e9E08rSGjD0PCzAm5pI8tEyQL4wYMJOYhRKv4sIet6Uv5QOVurc2BbJwLewOWWvum7q5
MahQIAIyRYYTNCzwcSFYs0nP3CAa0eZEkgqccHSGmaXj0ZX6vrWK+3Jk2/ZK81HUBcEmU1Izh3tC
UbhsFS37OIokFos8sMk+wV63PXOlHLZ+QbU7qz3AWKDd9rKKR2D8nu3gHKmseDIbNXjMIb0uckOR
y47h7XU24n4PaZjMKnzs1SW2RtapUTfKBhKVu6jCMcO43G6CEfG+2j+1VX9f+WOB84MZrIwyiZFT
FzGxVPROVm7qM70cg3O3M+12gdc5ZJDGxNewydpqaWhjcDlGKSe0n4qdS/+6D9QSrpzet8E1D7qz
RT7WbUVmtFtwx3imBUP1lcBUSsGk6/pbP0GONm+oF7q5XaS4Ztqakp2Jqc5ujyV3fCy/xVSJcwpT
lId5Vy1ZSLFS6eWPHvv+pT5V8vqxqLen+p44Pip9NYS30kz1f6fY9Zkz9QTR1B3EU5/QxK0AkGZi
e1mFnQYW6lS3ydRglMdew6IyYzOaWhD92I00U2OSTC1KcuxW3Klx6Uqfw9qaTBP8CWnVm0LB5wn6
i3Nseexj+6PJMs2JKZb93C4tbdeXprMcjDzkC4+4cR1kkHNM3+UhT2Fe44uDXULa1nujL8P1YA/g
k/bUb41EjpJ9ai1iJb9WRBBscoUF05U8u04azZhnAZUy+oJewXYgGHeS/NxTlBT+zChduCBN2CDD
sinDcCRAq+97qvZRFKbJlFHX91Ae5V3Bd8BAfmoZo6l5jI59JDk/0bkf4Q08NZlGygSuO3ae1rEL
daaGNNd0QrWmJrWZ2tVGs7wzeFdnUBJxU5+a2mRqb/mQU6NLy1tOzW88tcHW1BDbU2tsKp79KTWK
T8TJROjoaaCbqZUGRE8f0qm9to+d9jg13f7UfjtTI455Oj15PLXnydSot1PLXk/Nez+18fWxoy+n
5j6d2vxxavhDNunEBZKuATIRlx2RgSk/8EMzwQXmBByQI+ks/nxHnexnX487Dc3AA43E+ElNxhT5
RwZuRQY3TUKhrIfaNnZphHuowH/JHBRnKQR1OlHc5l41Jhd9zQnQ9geNucaBXftU2b6fzstMeo9D
23S7JDaGU8XWqr0NmndPYZDd6XZ+1gS4qDaqM+YUTyQSJTUTpkTJI77TUG9ngxyijVrTdE72Lppc
MBqUO2JF0mxZD3wqfMUwHQV3Tw/l2MQE09WW7yH6ZyOLjntaeNzfxuNeZxz3PX/aAp1pM/zzBftd
OO/zCUQxjXcRM+IjV/fVCeSUlTcYPYBzMpM3471+XxyU++K6u6iuSEVKL5X4v6FkH6l1rwb805k3
xXxJjTRgtsrjGPDVO3YALIlVB+66tWz3c5xVQT0vCVW+iPpgFAz6shzD6KK25poX+Z81E3FrbrjR
11Eze8SQQ+CuIB7ihIGckBit0dU5w0WWS3XNrET5WNW5dQs9hqPOSrMOkB0xabSsI9xI+wIpiE6q
xc7COWBLJcP+BJwysyRSPah465byE7AhCVcxcxUMeLviFCOg8QFjeHdbdW68bQtgfNxNlA9J0JVn
TZ1GVz7M+1MRYwVw2lIQ3/iONR6MLkCJE3d9h5VNUN4Znj7tX9iDfDx+jf8/o/WM7SEj0gwJnbtE
CBzNX93aU7rdS2rdFJ/397+dHR5B7V9D9j+9wAt4r57ooO26RbMziQT/4cEoiZvj9px2DsiJqOi+
WzDq8kSF8wSNADCNIeAE7H/zBxUnk986PAOMQ8nfpMz7FywYSZ17s4mRAwBX0cLU8QeuhhETYatF
NZ4TnUymPd4BUM+RZhLym2CYoDvpeCqV1F43elntVMDfXSZsv5m1Vh1edPnUreNWayYL2cd0vgqA
JV5ww10ektNF1JyNrUuJVieeBeBa10keVlfkbxFOI8OE40CXINTY4XoePBEmWO6yYuaezapp8Pm5
tVsl37ZZZpyDRum7uNe6Q+sO6efcJ1NzyVOcr7MkJVgOmRd1WtxWlrqBEGk9lENEo0F+bj+sB7VW
QZDjuC22Vaa4yrwYfCNcNLkG6BzaVnDV59JEoTyWBby5JrlpECIxSm3Ip8Gyy/okhijZ9702KPO+
FRHZM+EYxysxFCSK6gACn4gsivB+A95gHhHV8rpPg3bK5NHbL6Gp9DsnTIydRvrMtTmJ2Kba+IaS
u/mIetLcJwjErgnOtNZKbTgbI87H9YQUL13Fku5Za1oTzMGQmbCLfiEsCqFVC6cPw3DR+F/gj/M9
KnHlO8tYWC0nRNSNp7li6V+JKulvVKxTngKC0HGU8PLi0ygi49JphlBb+lXIxDcxQu+DNOKWSgvv
jr2fO+rFEJJUPUOIPRJ35w3tOorBl6dUr+4D033lrnACqkGrk+oHAEnYf45VDNEyoJLY2xYW0CGc
z3U52gVcFLJJZr3qVfsktWiAspwIq2WSuw5TlKg+C1OQs1mhl+lGgjAxO00A92b4vtQPGDYCOzO0
qJ48XDhvTRy/gJWN2iVtpVZsjCAb8gTzEuUnWU9xvKgdQ6wj3GCcS9Ph1OMsDJk6mRPdFTNBfM3O
O/wQAiy2isxYhm2q6CtmzfKJ6a9rLJg/MPQmoCQflxb0BW2uOEmIJNws8wcKUP9eFaSrW0nQp5cJ
fjXtjKeGtA+ri5NuY6ayoUFxS6zkA6oa1q8FIpjrvBGwrjn416bmFyWrb3n3SaW7X4Mwl8OOxG/3
iVFLvSG5vtG+5HGrgsFRbLZrPXGREPNeNWYLpe4z9omFdtY4furiRB7bW7/rqi8EP/VLpcybdKEG
CX+uRKWcaUqQRZiQN86DkY1juK99DN1nRu8yjemG5ENRe8bjwOT/U++B7GLO42ILnwaE5GnMQVah
qhAFa2hpt819iYDID+FOoui3LGMB2BqT6phFNdwIx2tWgzPZt/njYD85bWmJRVQ52tKWscmkrq/l
ldrgqtnCWkMcmDT9DRTa6rNTmtXHMPTVC6Mfx5XZVHW2APtACJOTHXilKEb1sStNc1aaHROEkSOz
jYmJWPZ2mINpteTyJMLBgV7J/Ilmm8asRZJ5+NeEbf5xSKroNNUi8tnhd6KGDEHhtym5LYzUXJ1k
X+7KbhaDkfgz38QSvg2ltbSqrP3ijEBYtJGNRIQ/jPV5HMXDteWMvr3KXAy2ljF5cJgUKeaaREh1
i1lNR/3P1/gJP67xsVYqz6LnUYdzgpeU80b63rkD3giGCO37ukvy4KZtFXJ94tbStmqHWM6o3PI6
sDsaR1rIKTYxhXSRNel9lvly2Y7E3FQYwN7WDVsO7gNYmIYRkMpkdBIgFlWbFMzYDh8o1LPLkDi8
ZTU5wdFU9duG/MzHZtAzG2Gmn2lrQnx03OHbge++iXIfg0lCtj/lWR59kponup2jazoehb0sZ+zh
9Qe+HWTv6uBplzqTJyT2dTHsFLPv8NazK91ZZzbIghsoTTRXqWHJKo3D7DOdOgNFgzSqWaE2+Lp5
XRE+aMS03JtF15HaVpQk64jGqDFVBR3yCWLEGGdWS3rZtcjV/K4KtTC6FnaGa0s96Gw6ngo+j8ee
Kk79cABgb1n+cSmDGmmBlQ9tjzdDpxvbkhQtHVp2Xp57Y+AGs45UVAxxPOFclAXOYr3v+V99AhwX
eaUGt54oq3gG643jRsaRvQ4Ll6xQhrVy6Q5ajrlIKoONkap0R0pW9DujLXoAosGNd03X4m9PVkxC
bGBWZxdqKNCRaR4wIZScft/lJP4tlIEs4xb93Var3WbREp5G+HJCIboqSDo400sNFEVktb5Rc91H
731ZUkV6M584EswSq3Y8G8I8XzZJkpoztTDUCLfcJPwsiyhdqrF+2vVBh0dw3PC/aOeLqzyTCJVj
JoQ0KSqpaUNt+rMKOmU4ywCLFh45jTseGzP7mDCZwmGnrjYkb69rkAxrNhBqwyDCOa0tDKrCCL3S
zE+deOfrHc0pg5sCHUKFifKMbSdlHzKVdaldI6O+ElrGiE9tx8eY04CDOqhv4zS2TxEyTciKS0Ii
sT/XKdaJXw0On7Xu1UCvjnWQRE0vxsZhtt3pHs1dVX3Qe1Pf2JEpeXTjGDqbrRlPReC4+M/GrbNv
sPhbRTi79nO6xnynueDt1hA0DBm0scBQmTQhHNJCzPr1gtGdh/TPaV0msCYb+TLs0gK/KIwZh7kB
wNHMapKAojm8ZA27ssEJkR0V0RThlV2L0Ih3PbcaEQp1eDo6gXHa+I1dIHFoqnuH+2xK0rS/wIMV
RGTTKF8aSWxfg5bJTVjXsBCNHGNnBlTiEQxELNxKS6+K0CF/Ca8XY5lEnrFRzTr/oKYqPOmGrz9z
Cv8+8SOZzLB2GhnaWZ4604i8vEgjx/qiBbWpLkvSO+f4K+YPdemYSESL+rYQVfWl97R8b9VWf54y
jbfx6Qm9i8qs5FInZRbQWg0Qs8e5XlNzCfmQjHo4zMlI7D9YRmAQHdYl3pPrF/5l4ir6GSiFTIjE
4imcdXmtcYBmTfOJrA65lG0BTxyNoMoG4HqfpBoBeHlBi7GC5SsPEYqQAIpH2N/lTmitfTuXl0gE
9B1gVPSVz1vukeEPn52xweJkzAdSDOl7QMHb0q5vHaalxSysOjNc6F5g45tpDsOV7ZX2Sg5md0de
5xS1mSYHxB2UGnkVdSSFVy5DVXzc0nIuCt1b81WRJ+pNUYySpLergAlhQfliRehIx5idisCxOl7m
jV8GzLKVJls3NVSHbV7Wqrewnd6KV7HmaxdVnhsfhexICxEVsMcqwAtEm/Xw3RDmi9I+DTw5JmRV
9VW9aJmjEDMI11yfMxu0nLk7dOWnjtCrEBcuaHAk6sXuOSi4ni1M2votd4hD+KAI6oOHB5yYgfhp
11ErWf/KbgwUcknYbESfxHcG6bXX5OoROFPSD12Hg+EsWq0l71Oo8jSoTPtSYwT0FGiFTXwnMR8C
E5EOEyApGsR2kV2aNwxFAx92IiXBjMgvP116AbrBhabQwuxtM2ndVdeaxkbGIssWzJ9yDF7b1NaR
csT1REWvcnfGt+B5897J5NpC1nwdxyInJdDp7HGWkWf5NUwUx1ykjqJ9cExlOAS2oj7adtw0mwy3
OH0Gn6+GC94zbJkVTYH2Ow7DfBlXtQ9lJva+Cng11/UIQjc4uRasqDFHADA7WI4yK6+OTvIlAN8Z
DrW2tRqo2sIFBnVi6fjIcW21ibDQtCr34HSFuFZTSowlVa+jwC90zHjZ5xazJ8bzytcYwQM1WlNu
QcKwABzbIlsp2JAuS6nzmBicy4SF9o22LEI1O+hOkQskX1hCui3TSv7U7zM1zokyy7OOIOYcM0oI
uijJSRvz9y5g21aPbO8yUhPGCwgXJbT5VuDnWELKwPScS5L4Fhh8Jo3p8V3eSbtaFI4bf81ATq9L
PcY5LSZGcRG7RbNQQnjQssFuoSwx76l1/FctF3bA3FWpAGeDh4Wal2KH3IyYlrp5QLKNqXr5wY+V
8jRC7ECBrzF9xb/I+ToY0h3W2E7I/hyfMeUWVRhXsf3K3HogJLRk9JzTvLZxd7illl+G2KFoHg0N
FYPa5d5MF2T22W6WMtxXI6xNkCiuVaVq5m0BKRkTHGLNS0QllvAjnAZCOW4NHPJmikqWN0EB7awZ
qgZ6e23sDF2o99QB0NsjJ0WthcMnDw2p1PgVjfC+gA7nofRgA4RRc50ZDeBJooMYYZcKbJYWanAl
1TFearkDgGZiAXGqJoJyyozcpbDcz9SpzlrlmSTvsgZYdxzvgcSi+vOAbwEGlQG+id4gogevyuSV
N2qAdnQH4a4jQ2g9KngGMwHqb/ve3Q9+rX3S4AFcMQ7juRSTZNO1zH5HeEy3MfLYOyV7OWLdrWBn
+7HjQ+oNzHUWqeJjgbEoe1SQ4UFJtrK+8lWVkQUayRxalhdSzUaB+tlki9kElKXLiAenOoeGMHnH
6DTHJUrCmcAetcbGfYy3Gf5jwYwRbHabIXJZUcJZe8vqjRsDC56ttCpln1Wmvuwgfw8zL7Ta20LJ
vW7Gziu26LfspSTN9ZZHz/3kE/zD1oaknu3RA/7HQpTcwDhVk4sUKehOd31r3xrCItnJtodgpmNX
eG4qerPxA1+/CMQI7QzHivCyjAuPGY6KlIK4R7l1Ew83ZLcJ65tBxMGHJm7aPTCb+YVnV9tr+BI+
FZVfrUondInQFAN5mEpngJ/XGVW9FoVbrJ3Dc6mqNZ6HLVhGUrNfBU0jajxik3AbT/bfTZokawLS
E2R6Sr8VuZUzPjX6UyXml40kF5m5SlpQspJltDSZrH4sOep83o3hzOSmxLCxjm9cEdu3tY/d32xo
mI7ibtxh9xzhFufroj/PiLyYyLsdPnCG9NNbLdFC8thbzKQM8VXSDHIqFxF63r5R6jMgVnk3HZ/L
Nors9BoCWXdncSjzXY5FZq+aNqsfI4DY+X/QnMe5m+rxRh9MKhpCr/uFaoUobEhaNS+ZpCOMxpEb
l8r/ERTxfyAn7wXonFC95TGd5ap5Kofrp6pBUv8NS5t+us+CtL7N/r1/9OcXeoETn0OKvtCv1dMn
8DD8eY0qUpH+AEMeP9Lx8/7ZFeJDHdTNI0ilAC1E46LiSeE8v/72W5yl3suPpXMC4Ikfx+SdMr2Y
CUNXfrVCf7QGf/7rPS/mn/+bN7/A4TEJ4LJVdRl8qd8sgTlpO95QqP9gDX64xD/WQDNJrTFNPG4g
Ih1fP66BAwCKcws78vR6XvNfaQ2gaD5/Mc9SvO/35u9vhD9cBOGckKmAmAQk+fUNYJ1g4iFQ7v6q
NwAGN5MY9533AM8B7pYW4TTP37HDTfV6GbQTTMuRb/NPnl+/2nPAnO7da2CS64Q9EZLs54cdyP/V
Gtj8mKQo6+ii92ttAtM9wJD1nfcA+wCbHXaB+Ml9+5Jf/f7SOFEZQDvIV59/ypPyay2Ddsysm1S3
79oPhXWiknxjM7X+2To4BsoRW2P89HyXqM+jsF9pPzyug/He+wEdDN4oEAiR1Bxfb58HKU80jfEa
D8zzMv16ZyMa1vcugq6dMPQ0mUGKP1gERqKY0CGyPL5+vUWgsvknq6Q/PBx1/WSysDDNnz8R0jzR
VHlUXv2qdwJf0Y8T63+5TDJIq0RmZsBqOb5+eBysE4014vB4qSR/uTIJUsnvMhT/1UVgb0S4zyFB
MNjz680ZKfUThvIYkpJbeHz9emcE5zda93cdEIRrQ5fBRxmS588WwTpB1ygsmE/Pi/BcmPxKB8RE
mXjnIgj2BJ3vGRPa59/yh8fBPhGY8+Ic8rJGv9zjAOFEe74939E1TPc7rRFklDfPgS1PHEmtRCzl
8+uXew4MgnffWyhpzolBzOkU3vvTW4AdcfJzEy99o/PLLYJO3//u52BSGKsUGlPe6/H19k6wTwwp
pyj2l1PjlysQuE0nE9937YiEMtuYu5uOePscUBmwC5KvSADf8fXr7QLYcv2oQf83DsVjjYgFxs+e
A1ulerKAmexftTIgLtN671aoocFHmK+qk8Xb67aRB0CVPB0vT9o/dQz+E//oOxI59wnTPmKQwVP1
M6jyj/7BN/jt9z9/gd62j3//2wQxvvmHEyT5/N5P36Or//NN5XyEB1/98BtceHyfl//+8gv+/q3f
vNe33+rbX26Cp/JQfvGH4w+Gl4/5zLkkANsvD7/ty8PjU/WGe4kdAmjOPz7Q3//25uO+evT/9PpV
dUi+XWZamYkZ+e3PPw2T/76j/NllZ4F/KL9dZrrsM5Dz3k+7OZTDIT28vjAWMhNK+O4rB8nhi3+I
f7rSzw3ne99id0iS5rf/c0jy//vb6QHhXPBmhWgxpo7uve9yeihTQPzo7SI9N0rvvjb3afzDhY91
93svfHbA6fnw2D095d9W4PiUTiTgb3/x79+M54dHf/j5M/RcMb/3418+Bnz8bx/0+BRNhl7f/uLf
/+T75rH54j+V5fDtWseLW0THf/uL91w8DQ+fv13n+cLHmuG9y3F9CA8QDA5vhjovbep7r30TYEz0
ZsN6qfbee+HbQxLEv10cHpvXK/JyhL734kfHm59tLfpznfLe6398qurfZk+pd4jffPrnXui9Vz8/
sJmzYdXlm3v8pdd479XXTcjV30y/vg8/3n3t7M0n/g6ov/e6nMqH5JD+hoPRbxfBl+zzofxtW8X8
sXq9/uBG2CH/BfvAf5VN+sfHE0QU1Fh/xUYZjFn5thzg0kiEJxu2967ZbQnH7+0d9HLxv6DeWBwe
qZKOX8fB48vYHNqnOPj2oY9nyfSL6PIv+DIueIfpq/7h6ki7phnFe5fp/JBO6/TtQi8ffbr4X7BM
508eNc5hePNUvMxX/oJicvEU+z8uOp98Glm8d1kW3583GCffLvePxZl0PO99i/lkSBZw97wts5+n
Ln/BfTP3/UNdB9Xv3uHFM+0v+H7/CWe1793Nv9cv7DgK/tC57S+4hW6feLS8H2t85nY6aqe/4Ev4
ZzVs71ymn+9Hv/0X58Uf3smTCazKCFIIoEeGU5r4b2/qn/Wb33ksv+9Cv/FTfvbf3rbY07/4Ej8d
yv/8fwAAAP//</cx:binary>
              </cx:geoCache>
            </cx:geography>
          </cx:layoutPr>
          <cx:valueColors>
            <cx:minColor>
              <a:srgbClr val="F4E1DA"/>
            </cx:minColor>
            <cx:midColor>
              <a:srgbClr val="F13B2D"/>
            </cx:midColor>
            <cx:maxColor>
              <a:srgbClr val="C0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gradFill>
      <a:gsLst>
        <a:gs pos="0">
          <a:schemeClr val="tx1">
            <a:lumMod val="95000"/>
            <a:lumOff val="5000"/>
          </a:schemeClr>
        </a:gs>
        <a:gs pos="100000">
          <a:schemeClr val="tx1">
            <a:lumMod val="75000"/>
            <a:lumOff val="25000"/>
          </a:schemeClr>
        </a:gs>
      </a:gsLst>
      <a:lin ang="1200000" scaled="0"/>
    </a:gra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02935CF8-C6BA-467C-AF05-6010E8267947}">
          <cx:tx>
            <cx:txData>
              <cx:f>_xlchart.v1.12</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84715872-5103-4AE0-A37B-7B5AF5899AE7}">
          <cx:tx>
            <cx:txData>
              <cx:f>_xlchart.v5.9</cx:f>
              <cx:v>Sales</cx:v>
            </cx:txData>
          </cx:tx>
          <cx:dataId val="0"/>
          <cx:layoutPr>
            <cx:geography cultureLanguage="en-US" cultureRegion="IN" attribution="Powered by Bing">
              <cx:geoCache provider="{E9337A44-BEBE-4D9F-B70C-5C5E7DAFC167}">
                <cx:binary>7HtZj9w41uVfMfwwT6Ms7hR7uhpoSrHkErkvTr8IUXamRC3UQmr99XPTaVfbWVnVbrQ/YAxMwHAi
QqJ0xcO7nHOpv3+Y/vahfNh3b6aqtO5vH6Zf32beN3/75Rf3IXuo9u6gMh+62tWP/uBDXf1SPz6a
Dw+/fOz2o7HpLwRh9suHbN/5h+ntP/4OV0sf6pP6w96b2l70D918+eD60ru/OPbqoTf7j5WxsXG+
Mx88/vXtps/33d6/ffNgvfHz9dw8/Pr2m5Pevvnl5aX+cNs3JVjm+48wlpADoYhQWKrPn7dvytqm
nw9LfMCVRDSEU54/X259uq9g+HfY88ma/ceP3YNz8Dyf/n418Bvj4fejt28+1L31T3OWwvT9+vbQ
fjT7t2+Mq6PnA1H9ZPnh6adH/eXb2f7H31/8AA//4pevAHk5U//u0B/w+Kf9mHX7N+fd/uODy77M
zX8PC+YHknOOQ4V+n/evYVEHSnCGuWLPh+mXWz/D8v1mvY7Oy/EvQPrn+U8Fkjbgml8m6L/HhvAD
IVXIMafo0wd/4zIhHEZKCKbIl3s+g/JvzXgdi8/DXkCgL38qCOKHMjNfpuMHQBAeCEapQkK8BoGU
BxhzJgGjZ/cQX279jMS/teZ1JD4Pe4FEfPJTIbHdd/PeQjz9YRlEHWAVYsX4N24gxQFliDDEwmeI
XmDwHXa8jsLvA1/gsP25POJoX1X9m739+OZ477LK/MAARekBhwjFOfq8/NW3yPADjKQA13ndO54t
+1/7qvk/32Pb6yi9epEXiB0d/1Ses6l/oNdAgqeCEqpI+GqCZweIQ80lCHk+DM717LCf666/tuV1
TD49wAsMNv/8qTDYmmoPhXb54ysuig8UoVyIkPxJSiFUEEzFn4Sz/8Cw19H546O9gGr7c1Vdx/vO
7v2++JFOww4kRoww9jpG4gBD3IO6jL5aFX+XRa+D89XQF6gc/1wOdL2vTPnmdP+x/xJQ/vtqDOMD
hAVGKAy/TTThAUMSEcTll5s9R6/vM+J1JL4e+wKKa2CEPxF3PH7o9uX+zZep+QE4oAMGfBDD59Wc
IgAOIPIMfy6aX/CTZ3v+ypzXEfky7gUaxz9XXbzbf8zm/wEmT6AYoyEGNv85ceCXPkLCUAlKP2P2
gsl/v1mvg/Ny/AuQdj9XTtntgclDuey7H5lV1AHjBIWUq1czP2QVFCpKPkst6kUp9p02/Rk8Xz3Q
S2y2P1U4O92nEM7sx78KIP+hNikOkMAhFGSvxjPFDpgAz5KfHQu9yDLfY9DrqPxr5AtITn+umHbe
23z/248DhKKDkBFQHQlM9ddyJD+ApBIihT6ryC+C2L+343Ucvox7gcK5/qkc43Kf753P9vbHAUHE
AQ8Z0Mfwi2z/LR70IATyT8A5niPai5D1XRa9DslXQ1+gcvlzKfdXpihM9QMhkQccZptCufta8RVC
LSwlAb3+M3V5IYf9e3Nex+PLuBdgXP1c0sqN99B8++FdFHCTT5weAzf59Pm29goR6GSCchK+zhe/
26rXoXkx/AVCNz9X5XX34Pwb/WAhx/9An3mKU9DFQvLbfBLKAyVB/WKfcXlZcn2nMa/D8s3gF6Dc
/b+dWV4nt18L+d+c8Z+3gsEXOAr5l2n/NqmoJ8VSSGh9PTvTiwj2uU3759a8DsfnYd8Y/j/c8/3z
fvDvnfIYlKvVpxb7Vy3hvz766fGg7/9i6F/1WZ7n6vDjr29BPmEhNEtAqf+9ff90oW9E3yPgCgXU
Eb+X2C9GPkCZ8evbJ+eB4gArKA1CBBUyiDIjeC8coQeUIsagc8YVlVAU2LrzGWwC4AcklE+1BKMh
k4IDtK7uPx0CWVQ+idBcAoGFcMl+3+BwXpdzWtvfZ+Xz9ze2r85rY7379a3EcKXm+bwnYyUTioYU
GC+CyzEO6wmOf9hfwi4KOB3/b1ShPE2CedlUmC1dVPaothorTLOV63mvIsQTcefSGZWx64Txq8YV
4RClc5fi2DnCrE6adrga0aioltzztS+DahdOvV/jMfOX9ThbbXE9RjmvFqWbuTTbrK/tMRhUxRWr
x+2oejHuZh6O04moUXfcwJOaM973qdLA1jMTl2Uus+NOSkdWeVaXl8x6Puulmuc54nKhZDW1yKpN
LbOF6jo3o9V9ynujwzwPt0hZPmyLIckvh56323YOZBHjyb7jtp5U1Ce4/wgPh6MidEmpRUr7a+kE
HyMSJGWixwonm5E3Mo+CUYy1Hm1F15yJIV13tJX12iwjq2M3JebUeIxGXWQtq+JUNgs6IkVCC52M
ky90HhaJ3OYSU7RlS27tKumYkZESo5gik9ngfd0nSmmA0pzUSZ3v26o3J44ghnRX19IcT0SiJQ7L
2duoorITcdF1Tup6SMJ36Vj39yUpRqZF7+sHsgT0MWMyCKLAN81Jsph5N42DS7XnyrW6d2qeNW+m
YosDMp4HSzBc5LSrPtAqC/KoyLO0XM3tGLxzLZuDOGmFqzesdeI8IDxpYsLS0urFDUsaJfVQXte0
HGaNPPJdxBbR1JErQ/woGqTKKA1web9IT5N1H7SK60Qu+caYztAoa7ou0bkslkH3SaCOsWmaNW7s
EJPOtefNHDTn2dB1W+rr9jLLQ3TaToYHOl/yaoxL0H5WBa+aPXJ+OkVDTvtobmcS1Y0sjoLOk5Vg
RROpqXGxM+HQ6GW288aztl7XHM/rLC2mOzkn8w6lVm0dL9zt1NTmjqm8cZou4RiFoL++qxK/XOF6
ms5tKpxmfhqiAqvxLMdhsSoLbiLWtMWux6Va93CtjSwnFyd4tBvnfBj3zKI4dWDSuHRkNQdm2QV9
Wus66ZIjjH29JVWm1pYKu+Eoq247zJqoDumNoKzSSJBJO9XodjgeCLiBVpWZdTeOxaUaOD00GTzp
2KMwNqFxx23SoTjxZr5pUttEou+nI+ot1ZlchqhFws1azJ2KcMVg/guSpOeY4+WCkiGMZ5tPZ7DW
6aYhuWzirOb2MRyZv+iThsR5z/HVko7LbVB1YlvKcFbrMW/loOnU2Nsys+SO1XlzW9S+f+yzLr+V
mB+KMey3rIBr5ygxY+QKL85nUrX3Lancha0Y3o8q4XXUEqmuiOlRZLPSoCivem60gphS6Cmn+Wqk
8xKn0Draj0vuZ90Ejt0Q0qZnbCiLuBuH6rcpzeVZ2FHxPs8Ct8oqnqTxINxwCQQv2c6NwYemqsuP
0iVq1nWLSKN9wOezXNql1ArlzSMxLb59WgjXdJHLYybHsYnDEZU3S4vkxVxN57I2waCnzFddJDke
4TmDdohLIIr3lKZZsOnZZHmsyjI5pVT2RzPEiMtkMulDlRVTrcUwzXeFsqXXDkLzloqCpDqnCX0s
unrJAXnaZtoVRFz3ymIS9b1ZoqXk6WVXpXYvOgbeP/S20XXYlOfIiIFEjbKd7nA4nXCSehyli1nW
U+NVzJAoNDPJtCIh6vQiYA103dyuU+gBec0S1h0tiLdN3JWdwLHF/bIt55C3Kztn/XmIaTnqugAn
aWDHlIlCT9xlSsp2Y+opq/VgeneV561ZARVoD1GuxDEVZXKZlozdJ50tjixakvfB6K5QU00nedqP
VDdozi9UJ4pqW4+F0YNbSKUTmvaHxdSRWeNgJocYz/REFKHflW2RGY2Fys4KPqlTBYUWgfgQ9DAR
JVsuRuHScUuM91cJMuV1NqT8PcmDcTUMqTzGYYYuqM3HI8OUOCnJUB2Zoq/SKOizZlUUkzqr7Dxv
h3riR0XeBR042WArXaLRBCvvvAjWoWkNj0ah2h24ArkRmasv0jZPj4kfxNGskmo/uVbtg5L2m1Yh
sHmktPuIvZfrqTbkesAmXC3MylXYZuFJ2nXNhzRJx71q8qXQKeU+jIqgaHu9DGO3FbPJA218KVuN
7WPi6q7QT9XGtg88XQ8tDeaYcMcPfTLVJ/lY0HXdPs3oTE2m5cjrtV/m+TDLhuIikCwQUYfCqlmb
qYB8GzaqPVUZhBfdYl5hnY3DuA9omUw6q0hymfm5f6QDr/ozXPRZAeuOFQNkT2l3iWH52vZmvuiq
OYfM3rnuwtayUpGrldO4yiWLCgepzg59C8lrEMWpc1O6lllVH2XclaVmNCcfZTUmTgekH1GUUGqO
FZ9HtSZkQDdCluYWcnZhos40vtRS1cN7ywN+XJZhs4G9fOpGZZ2IsOx6G4V1ntqoIH1wXJpkQYdm
cPaa2pY63XqXHy9tgNhxZmd6VzdITPHEu0PjhGg0d7Y+GtzYHvtakssJOj5HTGXFOnEoiHCYlnqp
l/F8sQ4mREHQ1YH0/o6rtn7MwmG5Q2MnNqVv7aFbwjLOl9BeqqRlJ7KjpNCzcOLOky7rtR8plEM8
ZTw5zLtG7EyWmdMyaYu7WmGxg4KtZZuktX2rW6fKEzX34b1azKQnI94hVjabWRRTTAIGyzllS6y6
hl0HOS0OM1GVk1a0cUxb6eRNLnxvV02pzCbjRXlvUzTeEgidjc5J1xyrDKtV5heEdLGQaUumMjsS
pu4P5zkIV8S3YpMkwdr0NGt1kOcmqs04vJ/J3ObaFExEJZXFfTh31uusp+G2S1B4Suc+I3GL0fCQ
cKdW/ZRHHRRGK9QYqjF1e2uacDuOsPx7X/Bj7MNrNifdZlTDFZZDc9exstsMrPOplkMIESsfONpM
gashNpVpeWVgmdy1E5q0SYZla8ZgqFaYYnNJFjVMR33AVR7VfePTlYVWxDvl/PxbI0Ni9AxR3eux
VBDV8ypx/XZxTZJFKbRJIpSW0kUA86KnpOcOwnZT3ptWjDCJahj0TCB9bpKc4GjJ+uI8ny14qqrn
JK7nIDgXtbkuUSrPU8OSa4NyGUQ1relhz8Y+xnk9JRAM6+Ch4RW69kVOt3k5Q+qt026dooxFpRno
9cgOE5jy9cLg9MrxnasQOqnQyFZj1VE9KVRpabPqsMLIRnKe0nMX+iYOBD6VlcGnAkpl3XZovEja
2pwUS4nXRWCCLPIYcqweE5LxSLajjIekJuu+UvkpnqbuJG2rsVgFLuPVtipSv+sWKBZ1B3Tmlg+8
JHrxdUZjMttAHLdQIN72aSfCmE4svW0h1kEGm/llI0eSx7SHKnGNW1sOOglCFWhOFKzOblGn4zxn
56n0gQCvmGcKQWxajsJuaN85gcVNWIr5RJQyaTSzg7h1ouYXEOww01WLsntwYLSm82ihhA5oBdm0
tFdymdJdU/AOIqqvSayWJjwi8OCPSgyVj7MxlW1cQL15aMcqNbpcrHIRk96hbVN5sqaOumxblQ21
EDVnHMS94wnSaUnaNlpQBSj5NKUR6500KwmtMBJ1Cwv2QcDclU2ThUYeava4qWx1tsiyv6+lmJu4
HWa760MZtSwUPnJ5ACXOzAZ0FjpR3rtiAoaWsTyvzpzNENV925Y85hnsC9QqSJIpxsM0JhGymaPb
qcEMKk1YyttkIOoukT0QnUEmqtKFhKUaVX3r6qOgZEERN3ZGjRYLvnMuYOnGCxQeq3kcpygnqbmp
g7CaL6q6m/s1y2v26DqW1pumrbp5nSAvU41kmPq4TGFxnHnKgHKUZc1yHWZ4gaRXqhFy1XwJPjNq
Tis3RT5boNaA6H/ss2Hb9ZU9nkLK7iAs8UtRQzoweaKO7TD7q2kuXAHV1HI3LqkMtMrM5CD85j7q
MlQuGkLSIkBzAs7/WZT4hlR/qJu5M+DHzxz796//uK4r+PdpzL9+fHrv4F/fdl9eWPjLszYP9dOW
DPfypCdrfr8W3P2zdU+SxDdf/qCR/IkK8vz+w58c/E6JhPIQ1II/l0d+3xj6lazyPOZZGIFdwU/v
MoDYyDETLGTsizAinzqJFHZFYLiFwlBz/i6NPLW84P0I2IknpaTsk2ryRRqRBwK2IMOGC4LRJz3l
y/N9AyJIQq8oI1yC1PONMoIxUbAJgMNdoN0sKflWGSkwyUhRZHaTD0F4JpEc5bpabLW2S56/SyE5
3nOoqA+tKKEWUm1CNJ8YXaGihXUK3nSYN52/UgyuEQ8yV7d1H9J3ZLTydFkQuzE8cbuRIHo4VzT/
DbIKPe27dDq08P9WVNDeAI6pzBy12LOPxbSQXru296eiROSaydy02gSVfZznhuy6UJTXpMRjDC8x
kCObUXzuWlrE/TzY2EN6P0ybMNWiSfLbKuTuqAvC5BY1Wb6DeLE2s0c6DNQQ2apVKzOYUOe5R7GQ
Wap5EZKI5hQf1mWYRDwFCqCtqNNTZajdGGfqmE1FGdO2L1Y0nKor4zuphyn3pz28VxGrJIzDjDd6
NgKdgCrW7GiWBUdTidiaV9lwysjA1oMsiqsBcsKu9umyyqWwpy1h7jAtHV5J1w6Xpc384eAV0qxE
vS56fpr0XXkq2mnYtFOv7nHHaLQEdjhKJWGrgLTFWVnSbsuLBUW+ayDu9H7Zq4qVmpq8Wddl3cck
62btIdyCHOP5UccQuUmK5tFa3/AY3pFpTTRVxXiP/JTe+iEd381Z4q5V0icPeGGL1CxcmkEDNaxs
NCMizaFAfeXWhmbovlLAiDSrctPocJHT+xwEFbYuEmbObTgkJyaspmMVZNOqa8ZwjtmyhCaue6Xi
uStnFsEaCcIoYGVb66Zf7Ek49NUjnicOARwTpFGN+bZztT2hFQtWycTbq3IGXFhbocgZ+ThPub1Y
Mg9RfRJ0V5RpGleB9XdTLtKVC1V/J4fc3NYoSGPXBpdE5M1xPozkMQCRRYNiCIpD3rd9rfN0ni4I
yT9mWfiec5nsmm7pAHSZHJOS8rgfLQeJKa8xjhJP+0JL2fDdMPT5ZVaHODaLm4+mdpFnVQPSXVDc
TJnFmR5lOpwMLbH7zgHDnAkbt6kJs5NubopDnpcrkk7Jtg6cSkGOoeJiVGF9NvpxXs9CTEdtmvH7
jEJZsQIdKXgnDTe3aVMWh7YYx/eVEmg/JgOQlqyice3C8HikrYuNGuNC8Asz4faSDlMVqb4c9jlt
21s+0WzT1T29b4YmPVz6gUL2pYnEujaG7lgFFCqGU5vT1HElgKmw9Jhm9RAtsmvO+GTcuQmb5i5R
HCqirEL9lrQE9DVUNcU6B9kxGYDpRgkoHpdpUOE0KiA6nMFO2WnrgT+DvahyRA8Ej7eiMvKor+s5
lktQ7xLpWy18Ts7MErpdY3u88lCUHrlBdliHMgc1SjTAG4osNcMqKT1+SIoOP4Ri9g+94O2OYDl1
8Vi1C444GcrVYG3Txta5bgIii8Yb02W23TxtPygjy/tCxmrGKgY+J1og5Dk/bqlqs7i3A98RK/tV
XVK07pMW4mAtPeJxw2wYRjYHIu2pHMx6kUF46kPcLrqDUHwvGVmMTiYx2xgKsWrR85IGSTyUI/e6
MyIE71zG7MSbqX5HWZZW0QxCwcUUDPajqxZQURObkves4xPXtnHZ/QSSGdMQEIMZCt9cDoUuSS/v
Z8v8qLOAhjcYEX5atHh8B4rPYo+MmqjQY1DPh8GIuN34KqQ46pUJfkvridQgnjbyXQ+FbrhSZdid
o6YPd7Sen4L2mMwQGCdbGtBc7bTuyTD3G9hdMyFtiQruRTZBLVzUUzDpGbtp2gkhK7Q1hjRdRFHQ
no5l3marafJ0WqUEz0vkgjHvNrMNi0KPhNdXIOgAfRrDpQ40kCD3G4LKONd9L0R2bAZO/FWToeBY
dksFRXrju5Xss3TWeVvNVygtmjxipOjvTZcKHlUgm+d67EdmVoWbs6joA+E1ggIW1OsS5yA5UD5o
Uhb4aM5LAaKLB7XHUTM9doGwdz28uLmpQzeXEWF8THUxteWlKWRy14/K7UrFHkF87/bcqEs2TajW
C3BaqaeyFuseVeoIiOz0fg4HoO6sH8R71iMXRmlVzIdIpDLRRpZik+JBXiZFuITnaZEEFgrhCrdQ
uHbjWuUKHgDqRr8pSuVBSZCzGKMSgu8N0N3p2CVzeouYsaB9l8zFDfSsRz2KbnzAIWQVqkCpj4TJ
0CrLRr4LigHEdc+w67QH0fEwCErw+w4c4V3DS3E9e1Ecg8pBAl1hCwuwzlg9b5YkGTYJTvFN7/ps
V1Qcp3ERoNysrLD5Oy4HsFmWYXUkmGM2XhaTGO0y5Y6gum3vQpFX7NDIfG6iBFQPHlFFSweijKMn
hQXgQHzBoCogBwbyIS0/tsFQZnpq8+XUBgN4jE9weZfbsj+GGIr3CPv5bgT5+rC0TzX4J+29Dixl
0QiXTjUs7v5ewfgLN9BE6axQ4wa2VAb3bQkZiswhuqmsh6Q3THyTGKtu02UKblCjygtGp9TF48SH
OPO02tHSJt2TnD0+QND1Z3nC8KBVnvnbYWCzjxdD6/dBUTeHimAgAy1t6BU3II5oiIrBb7b1wDdD
gToEvNUGLCJJCKWC6n25N1mzNJtgGPJuBXqvguaKqbt2k5MKvQPhtb+qLbIPMmNhdYfHBHhQN4/y
ErTiDFSlcYaZHPIFxJWiLs5B01gymC5BgNClfDxOfEWf+kfZxegzM2oXjgmIyAaY+FL+BliBOLFM
YXM7Og9ZYPCQ3xleLosuCxpd0LrqdNpicJCisTXoaU/6LWkDdNvkBbQllp7JkyFbRAV6gZTp1ptO
9ScyJd28KnoBbCnJuD9DwFpheUriTESKLHmXiKk8rNQ0ZNqUMKtpkDa3vZvEhR+NisvGAO55Z905
Lqtlt0wIIioKmbuEVkRzOYaJgmdGiKwFCMHg8ampoFcwi5NcIdpGDDIcrAw+y22Q93iNa9w3ER0K
s8oX5KGixRkIz3mXnwnME6zT0JL9gmV9C/2cugLt1aFT0U0wI6os2hOEJpihhjVmi6c03BempB8I
dCyMTlXubxWeRpjfbM5iyWT6IYR6divKXt0aZOpNBhocBD9PTouF5rty5sBlA14um3zM+RYybVNs
KoEro6sczXJT506dJGoKjyfmqYoWIn0eG5O592NZgBINb57Tx7JR1UPS5/SIJ0H62+IJdBNTt6gT
MtHTLKTocF5KSPP/nzT++Rvw/yKAFHYzwN6SPyeNX/ZP/WHI52Z6CDuIgABCZxhBZzV8app/bqaH
8NIDNLsQxhJ/+v1LMz08gJ13Ejrs0ITnnEjYDPkvxgg7JJ+2Gkso5YFNhv9JMx1/yxgFFO/AWTmB
ty8FUEbGYXfT1730BEp8O1pCtmwAXrN0YxGltdmxhDRHchqlzlrQMhj0AFZjk043ZizSI4ut0i3y
WYyVo7qCLtuHPHMYenSNvLRVPx3WQeN3lZyy50X4/AL+KxwXNh58xXD/aC9MzNf28mAW3oQz3ipT
jtuZ4Uo3QEe1sEmMGpB6CHQkdqpCyeYrSF+5MWX/bqqA+n9960awqukaOm9N6oxeJp+fFkUbrpd2
qld5H9TxospA97gDIYrws2noJi1aVcWwzSKN8oZ323mxXNfBWOlatVLLLjsjivSHpIHZE3Q6K2mS
7hLfz5GRda2LzqKtW8xlM+SrrjQ3RY54BZpQ0HS6KcPhXWFgJ0QMnKw9r6HdsIHGXX81UJSeFE6G
uignsyobUh1VCtU72B1hdp1dxvusH32Mg6Y+MbiEHm61tOuu8StkP8xDhiDLppvAQ1vGqmyI0xGj
GzbW06Ec7LgpaRlCqZuadS77D3kHSjPIwaR/BxEcbWArAIi4tZXAtaBn1mW83tQkv+EiOevn8aIF
keHQjfFYBu+Ys+rYl3kFdZm6gwZZsOGqOe5mhuI5E+QkX9JdVUGEbFJJ43DOOw3bIzZ0bEo9hHLv
q2GJh5FbTVR+RIck0FCznk0o42vXFn7Vo4RGQUb9UTNM0xpoL4mT0pzWIFiupw5tu7S+Ltl0lCyg
Z6ddEw8N0iRIozpvjwROOFSPqF3nBZviJn3ixQsZIFSHbEXGptUWJDygEqhewYNBeoHuzSHvBHo/
pl26EikkYc2hetnCG7wXY6/oEXgNiCD9cTKrFtg3GdZNNl1PA2xfmKrJx1MFOyYa0UMD8/+y92VL
cttMs0/EL0gsBHnLbjZ7ZrSMpLG2G4YlSyQILuACbk9/smX/9gw8SxjX51JLoEEAVShUZWUu+uyX
3l3QrkuKYDfGWwN7UnZd+TY2BU1nSlEyKVnKVRXgJRzmV1Eb+tkky/wK+YroEJGuTPsu1IdKIlaO
jZbHeaX7nbf2170qUq+b58OMrPpOB3pED36dygmneeXUOy3a6xITIcdJldlulqL0D8jXysxHTZqJ
Ftl8JCpRqcz6PkLyMrrz/fg4hgYRQ4215AvjCdLy55BOy0H1VBxagRwt6slJUBt9RIk8MXPMzxy7
mTQsz0L+sW1HdRjoFiVIviA/U5vq6CGRfsjr6ri2/ZD0Iqqyvl7eB63v33gFg6kt63Jc68UknZ7E
zdZp9QHJH++4CZGtC/ugOr4eVbR6h2YrUQAy1ZswWkmylYIcJ2CZDlPlr8fNI5m3DBknnpeysHhv
yBolvIlvCq6u+iZ6LyMAdPptvZtWecO1PExT+WZGxHTu+H5cxJyu48e97t+KPhgPwjfvy1JHvyGj
I08gUUlb3yCUIPkhLIbXgyLHrWnvRm9IyRqf+rL57gdtOu1SHRGuA+BAxvIwUvYm3sIyC1DdllX/
Ti4xYCHB21UU11XektdN2HskybdNnIo8bJEjp934DYlHjnVv/Q/ruJ1GUpP33ugXJ0AW8KRD3ej7
jKxE4rcDwjnED/HvwCjgz/isq3UfObYqZhvqxIYmea/rE57dxaEuTX1Ye9qeBy3bK6LwgtBmLI5D
o/i7KCd5Us9qf135vTnXXlFeU/jFo2KIwfFUPMD7LTebv5i7IY7gLCbmJbTw/Gwpg/Fc1wJwECQd
/Vd42vtXcW+G933emNvFUH2WHREAJVX4j1VXHuador5TD/6rsM/f6m27HgjdUh6qO0A/pmuFJA6O
IPtotr1EkkqoA0BpeAaRdkSaTQ9vSB+Zgx/l5XFiwGSQYamSSu17Eo+jvCrEWieVN/iZV0hUPnzU
mOJu5J+b1rsW+Q5/V7FDs0fVuV2i6khEuJ+HReyJF3Q/RdGefTDpZACykYM3K3UeY/mFegNLgVl4
J5CKPAQlao7ruAJ9NZdzunhVcNXoqn2zD/z9C/fYJQf8D3ru1w0aIbpllAeE+rG43LD30HNR1y5V
O+7BGRYs9AGtst6BGsCpolqIozcI74hUoPow7Xo6qxYP+vxiXeUc+zd+lfc38TLhaTR2n0NZDe/U
UsZHVQ7wfEXQtm+42POzCnx5rOa6OMt8alFlXcd02Dc4hta/Hno/Ogtd/GxD1Du8CZw9zdC8wzy8
tMDr6PnvRXD17OdebvV7n1uxuiad4sHZ42P+Hhkheti2aDw2kbcfnv+ph7jEv1ZW+AzMCEBIRqGF
SwwWL28mtQZnacTPSdR9snH2lUZLexy4/vz8j9FLZPavfbz3awhR73+YJ/NmXruKnLmcb3fD6Seg
3sxVtRR/BHLoD32opltTor4NOMt+nrwV1UulOR6lKG/GlTlX2ElAyaasRhb6VI1mujY5DL5YTYNH
B7ZQ8cXHg7jiqHt27a1flW2iFbJq9RpgNOAVkUPxXq2Xi7q/XNkMd/fz3/nY/kWAFAeCBigqCv/h
ZwYeKwNPjcG5i7t3nWzCc1PtiZElf+GHgstI9oLe/yUrFFbTiuojKeh5LgweZ3mM9Pg4AxtDukOr
wm8haaNkBRY9iS+RAiq93fH5b71smTUDRPxByAXQrdjai+neO6uqQbLSwz1yDnuOJGqY+0BJEoXQ
LfRu5eyRGrXRWr1wbB/78Ac/a8XUZOrg3LqFnj3G4QYG/odQAW7mAdkzOfjedbutb3JvHG7rS5Qj
lkm98OGPTgGbHKMXL4ojFltOqfaDddSo4J+prAdA6chR8vE1el5zpOABkqx1+BbYYsSbAMDB6/en
51f+EdON7/++5SUuOb4uaAt2nmrzlY5yfTO1Ob1u+hBG7BVo6fv7eXj7547ehzBfXgr2PiPXzLHH
ATBc3PraEmCrYeoi/8zpWL0KFrUkcsyn9PlfecRysJ7//Ir1TSP16Vzzjp2baQ2SBR+YjC1LpybU
L2zfY790+RSfRCAcQ6Xz4bkNdGzafQ/9854jHbJEwac6jK9gty980aPH5P4PWT4P7w8z5fXAYJ1a
/JALEnNEsCw2EdKrm6EfgNwIkZu5hMf9JVAmetKvn1/WR57MDAVgcgGgA9OOt/vDr83LdemFzOnZ
iEqf92WY7zRhQF/KlZ41XX/rdKyOBRB5iZw3hG9F2QNzUvuJaICWEFKluvNwOyC6aG9U0XwKB1rf
BpJ8rIawe+HBTP992Bh6X3mMtM9lxtw6Bl4wq7zZB0ytMDftxrskKH2ZdXvtH0Jvf73G4Zpq45/N
WK5JsaDOh0coIFCrQvjOW5RTGlwdw9yi5tvmKepiR2Tk8dDxgi3BI+Kn1ktx5fcNQjjKbgBmQom3
EXiebVF40N4Ff793iK103idz/YNIP0i2pW8OfjizV+M4/hni/H90w5/0Dt/vUxv+XyPVrzaOAJ77
bz/0r9aPB801f///P3NUsfgfEk0kRloJV23ML9HGnzmqEKmoGH8FR4J/RSoF//JXloqK/wEIAdxh
6KMlA/0gOHp/ZanC/4nQR+tVJGB/QKyCx+4/ABseHmEPCXRkT9EybF1MMZEAONerSCeOOCbZAfH8
VJJw/ZPV8cmc0lPDW9ctUGpqW1agVMuhH4b3S7j7xV2x7t3Pe8v8iLt/eLn8M33LUcTNriKj8jDF
83jc3+kAKZikRLUxSNAS0RCUWvspPz3/Y099jBUnjdgjhH5tiKcnumeSyKcFovQtjL4+P/7DGOXv
j4ksNyLi3tcVHqCpCTR7HQQLa9A/U/nhqy1CpTDzxB4OSbP1+k9r/q+7c2lBuh8M6cjXs7j84FzH
Yr3uSpObA0M9Sr5wq1xm/s9t/M8XWZdJhM4XfzKUpwsyZct1iKI4UOZqJOUrrsqKvA6MMurQj327
icSvWdCfAEGbh/PzK/rE8Qit329iZK0qU4isqcc+fy+apjcfab/H/vXklTHg+EVHw6vnf+yJ42Hf
AjUaB4C4qEQ2eHrJgJ8HiKSgUfHH88NbN/Q/i3n5yHuhqxbNqPi48dQUxdwj6RRlCOh/akX7C+q6
QAtDYjbhveqWIlCpIV0Xof5XRKT5T8HVPzO4BCn3ZlAXW4NwZ8F2RgT1xgFPb77IF/bqieWLLn9/
b/AOXgfYlomn2zaKz363dQA9mOrt86v31OiWn6sjZOZGOvBUUSl/+Hhbv2o9IPcPbsNbfg7pZq77
kvO0nsT8MViAUV/zXbh50cjyckO9VFqTnqd4Rux76gPOMBzROdUJx+lbno2sRRBtdQXP1jFTHS5I
GWAieriFo9P62M+uYGrqPNorkxVjzW5k3YjXeq3d9vYXZO/eySHV5rXdqL2s7TYR3o4SzDQfm2ny
fjpN3k7njKj7+6hbR9neBU26FcwbAJxX4/DC6j+M8f82K2F5qbhTrDZky4FzigDGWIZAz2m9bIE8
9rJksePPWP6Dsi6PkGsW2TQZMp2B0mv9dG+DGrGpnJbVzY4vpbj7dtx3c5/TtYnQCqb2OzVs5dtW
hPHd83vx1FpZXmJRaxQAcxNnBKiztB4HQV8VbOv6T4pHan1hqZ7wFpfa4P1vKKNCq0joKBtqBpBP
s/tv4yIY6uT5j3hqeNtb5BIYQLWHmRE9QHN+tbIv4d7p1G14y12YWXQg4wnDDJ1t+91UF03KjIf+
DLfhLWdhkE3d6q2KMjZeyv7o8lq9ZPQ3ubv9QGjFQSr2eI8ezCiLgwbtLzrg7ZIOlUC7jNMXhFbc
I8hGxwAwxyweS/lRRON4i966/q9q/n8Nq+y3utgG4JF9LjJN2STP007XC1amWXw3EwstE1vl1odo
/RGZGgvNrsZLdRjQSza8dBdfFuKRuA3d5A/O/1ZUhd8s2OI+3/RwrAoqxG3j7WhOK6a8UelaoEvj
cw3c21fTFkv7Qgj1VIwTWoZXr0Uu0BYFV1hHtb5GG2Yu8CpRgOyn0bRUbEraqUJHqixD3ZwAfi7E
MWQL7T7M/hQaxwW2DHTLQ09EysuzRnjmSOUiskjU9IXz/SuN8djyWgbKZxS1elTRM+rvQ5fuQT5P
Kc/3vT5rINi3t8XYdD+1x5YGfeBRy9+slJL2NRFRVH2OUPnmL0zlCU8UWrYctRXX3SJZpkU+0kO4
xz/0iuSLmx+1s3CoR4UASRUsK/QaARe/6Ddof2vc/NwFQXLfS/e0aCvPE3HGazyTDoCTAxFq5LCN
LxyDJ8zgwrdw/wdG2W+crEOUTRvamq4iNgz+NzTHwCRKUgKg2EqjUdJDF3vxXTf7SBzXzTJwurQ1
dhn9f2GEklyiUZ5sks0wz9HFcsvAgUlHZ2g4iNT0PEjDbS6Oe9h5Ryf/yi0rDvPYb6t+3bPRFFO2
t6JKwkFXLziJJ84st4wTDKclCi09EF5ENgcyBdUx3zrieKgs28QzBPhz2e0ZwaM08cvgE3LWL0V6
T03dMrcg1C1b62LPCrFNr83W+rg/+zKo3M7NL3zNvUi4rMyk6QDaDpTJ4isyr+qYA/+UOW0ru5jJ
vdGpnrmeFEafcnKBhArAe5tAOs7dsmbABPdoFthWgPkAL6ZmRkVZMDdHxyxTrnzUX9AZvGd9IOvT
GLfFYeZsPz2/Mhe7fMShXzj2769Mm/Ny3wNvyRaP/8A7UM0nNgHZmU2L+Kux7L9GFZe2qPu/QWfA
giqVLxmF4b6Pp65K0aWn3N5QzDLZqUWssuxoR+2AsbuKYm6OaEF1dDfMMipcdrlSAZ2yvqvy4DBw
4GhFuarSzeEwy67A0zAqD72hqW7leq2mYnpl8rx2O/fUikeRH/XmwFTTaTAF6AcoINL1W47GqpeQ
d0+4BeANH2ytCuTcFzNZEVaZ/YAC8pct3toXzuZTg1t2xStPsSjK57SvyyChoyFJHwPk+/zJf2p0
y66orhjJq2jGyntfBjT3APCy5m7bSi2zUnofPG8M/5o6Iz166ebQdeqXT7rvzniUGzSYzmm8IGkM
LhCCRl/nhbEMSvmzztGaBpxSFZcHEymThCGpHJfdugNLxqPOJz5GZ+RHL1l9KmThmA36BYu4tzAK
6luRLDB4vJsmq0U84PUSrm7XN7VsFT0rIkfr2ZzyKV+SNZhJEuh8crtFiGWrTalJ21HfpO28t8lS
yh+m2gO3VSeWnY77MOmuXEzaqBKtI4x/8eaROA5u2amfc6DxSm9KBeiqwBYlf0eH2+g4uGWmYH1A
e580Jq1AfZKElQTMYQDEy8kJEMtOBa0A2/JiTD02wesR5ZHbXBQ1mEj/LqU9UuN5wsUQy05Xw0jL
MHK2B2ghSvY2CvnRm7xodDwzlqmSfo0bo4s5Q6MQCHA8qnmmFzJ9d5s/eehnApmToVsb5D7zsb6O
K8CQR1Vtqdvo1tVqhlzTYuMmm2L6NajIu5HRd25D25Y6bhVY1Lwpk6UHAB/5shGUnJ3G/oUAuOdj
YonyddCKCW0aJdiuSn7Xqbxz29DAstNWAegZR8ZkKIzLAwjiXgnS+44zt+wU5dtFj2vkpW29/iG3
4BPhzQs4qSdO+i9WvnuLEsml8HBfbxmGBdx7Byg1TLaRFm6uN7DsFFRGIN5hw5SBGtf/zCb4AWCp
98At0ggsQwVuivh13pkMXA/7sVvFt1Lq3HHZLSPNwZmEltDBZHwbtkPTaExdvVR5fWrhLRON25BJ
7TVTBiLG+HU0FsHr2sv1J7ezbpkomcg0QDkSx7HMy4Q2y2cRSccttWx0Z11c5aUy2cBnsOBE65e6
j26d5n1hvbwfILGFrYsEJj3zqvGOme01Z+MLSJ8nFty3LLRb8ryYaIFeiPzCPVihx333HZ/wF8L5
+/MOAq3R+Ey8FAKAb5tNfIkGNJ26rYl1kXol4vShw5qAs+5dV3SnvCndPLlvWSfTy0ZX5KXTbgdT
xELAg+l2g/qWYeqNT2GnUX0Lm+JV1K1ZO+RupUnfMktZo/vcGExaN7/tszlU4qPbQlsmWcdgstqB
eU9Zqb4Na/wu2kM3P+Vb9mj6Wa3bEk7ZNlbB3b5NJKsMHY9uE7cskrb52lYynrLRQ/mdtOoc5/Fn
l7GhdPHwZKtajhzSS17KJaJbzw9/ZzF1u9j+BRDFwQYpkI8ruZThmvCRecc4FrOT4bDYMsoIZAMT
47OX9uGHoTtGAEe4rYllkSWgf6wvtykzEQAQCx11EvThndvglk0uAI9sW5uPaVDq81KjHt7TanI6
KeyC7brvpwZjfOXVGDyq+S01+rtk2+C4KpZdQgZy8/soRk9AQ285xl7N7Dq2ZZrBIgWla4DMLrof
XpmoqK57toaOq2JZZzmCkBPxLA4KBynT7le/1WAscNtOyzbXGGxpKoblr3SbwK7B8rA7EkRA0sm1
MBvCpRd0VwECNGUF0797y/wJ9YHfnOZug7XQheYPIcW6gPyYH0GnIxPoQQunOIJFlnkOJdi90DaO
iYOz1nT+9Tr3jhZ6oYe6f86rBjh8UdIxixR9DRq6MI2gweC44paFgiEO2EgzT5mvwTHg1YdqKJ2C
FDBRPZz3wL12K8A2lhECIjbwPA8H8BD8dNtOy0A3JP3HqJlGFOnDL8W4XkvBP7gNbdnnOkxgvyAe
6EAC8KXVnehPbVO5oQuYDUbq+IKWNkBgMlR59mO7d28EBTmw29QtAzWajKoM0BnYAUJSJ6MZvBsP
1DfvnYa3kUKLR+EVwa6XoX/1jxER3DpG39yGtiLaCRdPqUNQnCi0M65aX/lN43YObXwQiLtVWNVs
yPYZrC/zUpCjV7ff3eZtGacEEyQ6ttSYxaU+KLa9AQfYC2HnxQT/XRVhNhJo8ZAPnrUYsrKZuUkG
EVav+1CvyVIRdF+7zd8yUq7atUXX6ZDVkn6tS/bJ0+rObWjLRMFAM9ahAIEo2GPH8zyCLCmYmVs1
jQnLSgtScgkmV0ycBZ+aGTw1zNMf3WZu36FrjxYyvxzRYCvZku7UbGBvjerypa6iy+o+trWWnYJZ
qYhMBDZV0Lu8kw25k73bWxxKBA+9bi15jwczhkbr9rvJl29zGjoVucATYQ0dbXkDqswho3mDBuSI
TO8CdGM4oWOZDTYmYvb5LHESc38H/xfIZihzBF0xG1PUrLk3rWM5ZO2ldd6fxalfCrfsMLPxRNPA
jGExlhzu8WbeyE3NVzcbspFE8VKgsbwvhkzkoDgW+3YTD+CTdjrmNloovnQkr0QNWdDNtzToXw3+
5DhvyzoH0OTkF1r2bAyjTzIY3oGrxu0RF1rGma8M7LcabF0hVgYMkcWCRvcmcvOHNqJnolXvVej9
Rt0GPVEDUe+MF7uFoDbC3ffxzmq532eFpA24gZCoAPeDF7otjI0WqqoYyC5wH2Y03ppDBKay9+Dy
39121EYLzRW4MYBX67M9HsghGNkb3KRuBW6UyB96FuO1EZgPOhyXLma+gq/d1FgmUTyrFy7TJzwu
t+JcQFz9uAAvQ1YU5QKGByTPQKPNerc6ArMRQZsyJhqaXGeRN6r+MC+6+WlisTg+Gm1MUNBAo2SJ
PZ0N5YbW8CKsEqwQPzl5AhsTJMS6Rv7s68zUIUHTG7DZFK9fNz9jM/hMNRo7RtrqbAQD1ZQEO1G/
q21tC8fxrdt0lQP45VasTVdWHUj6m9/WOnC782xIEDrzl8YTBuveRvq8jf54WuquPDutuw0Jmimo
LkHKrLMq56Cs7/LizESkldvCMOtVSuEnOQG7dBa3eT+eBJhyWcLzDi3DbvO37BbFONW1YO3Ee2Nc
roYh+q3sa7fcPLNRQUI1BDjdQWeCTR/AaPRuUdMHt3lfvMS9SlGRb2Dkq4s+E238te0W6C1AT8px
Uay4F/yPIvJACZnRoYq+glZrPRvVzI5Hhjyc+uR767ZT8BXBUuMkBPQl8aC5lLotjHW5DiCQnDRa
sjMOVk1wAulr1b7UZ/KLEOGRqNeGGfVyBQIOZD8Z5CeKHIy9bQVnI9DGCxLKuFDnRm/LB/D61lcU
pA1hNpVlz+/Q4ib6WxbzcfgQC9ArgC8f+j2ValkIikeJZHyx9hF4JndW9cNvC6hfQZay9a36vQMX
cn8IEViSY8CRa0+FNqs51gGyZIcQVer1yvQemHoImMDA7t9Vy3YAN4jgnz2Ab7dTQKtRHKlYMeZS
y2k/FX1cjui2I7s5NYSs+3GcG9p+XQVj+e3EQq/6Nga877NoJ/GcDSu+96innaeVP3NQtAoSqEO4
icKci6Ar4ldhBMbJg9/v5AN42hbw0IbDlZbjsGd+F0fbaWnqmR1nML/zdBYLOIh5Xc7sUNS66RDP
xvF2iKDyBH6iTg7BzdLmVXxVU1BcZztWezlwquarffeaN6rG2zoDSLMC/RXkkPYP4B/thFsUYqNf
+lZOgKDHXRYj2QZRgepVuRdujSXMBr/4+DTOIt1loE7Km2PnL1UGeTLpGP3Z8JeglQEkvSqdhUXD
IdYztmZPhMdVf3SyLxsL16zMhMrQDhRSZYecGPr/Cxq7OR4bB0dZDr2mHmokYCX/kTP1IRfScVet
m2RGnQqsupg3N3kGPYfrnAduqVNbK4/PwO1AoUZnoDJYoUUBrtG4Dl4iGXgi7rMxcIMP0SqFkmZW
kKpKVtX/DKvhzm0zrVukQvPvDAaoLjOb0W/QAibPHZ0aN0dPrWukDKVvWhKOWTEo9oohukdvgZm+
uM3dukagYjXPs567TEWF+ThE/Y5SRxtNbkfRhnpNDXiaPbChZyhU/Vw0u+be6NYVwS4q3fcvb23A
Z9FvAkSCPmjlkmkE+xXYeyvy02lpiBXUzLzf6WyIzuo+3qNEdD1FjT0iYAxz+wHrLbLotg78tUCA
4EMyxYilSqWUjgGCjfcC6U8ORkJc4ajRDCDTCy4MF4ufuc3dOpWLj/ZiLtsOzaJ1fR1CkWoCg+QQ
ukHwGbHO5Vi1IJ3uOjia1ojrsqX+V7xpN7dUMLHCG7GCgb0ZEa8ilbVe5Sw3mfAn4ebcifUOISAB
jOXF/1YSimYQryqgpNQ0bqfGhnwFQ7CaFe/kzNta+qNEP/CPvTGNG/KT2aAvTiDLVlZKgwVOzN6V
guzdwQdZzn8ksfq/Nl0WWGaLls08D+uozSB5RIc7reTcgXq7JeBxGjvvDk1bbzwvBn0iojgVHwoo
BISn0uO8c9t9Gx+GXleoRlSIP5cNom8Hr6lAQNGULSgDnYzDBoiFPt3xZrl4pnwK8ptGQtYrg0Tm
5B/cfsC6cXbfDOgaJW1GIaoFacalWhh4ANnsGEJc6Fru+9Zw3JsBXLttthkC2PJuPgG9/91t8pZp
11OzTTHUNTIN/uzDWtCfO1RSHa3DsuwCygrjqESTzdA9gUTrNSGjWwrgV7Plvcdi43l+sYBBBEKm
8whRQGjzotfjvdOi2CCxqayh+LvMbQatlSiFRFuRNFw6XpU2TmwRsmtb7Ggmh9X71lQL/T5A6cDt
sWgDxcaKtR1rgyZDNPFGzPtN3Rdf3ZbFuoOLFXXGcOig5rqS8jqohygpZLe4XWI2VGxRIdRpFW0y
qqIOwp9R1F+XwrSlm5nagDEWrx10Zf0mE7ytDn0cnRUDE5Xb0lgmOui2KPJYtlnMyuXVODTsAAr2
+d3zo19ikEfe6L5lpPGitnkJcL/XO4PgyuSPRZyC/K7r0hDvltYtxrIxZNEW5lFIIWPmGzppcOhO
1cW0/PglwsKLR3zsO6y7uPEkNI1iibPJyQcz+e+LIHc69lCRf+gjQdAwRT4omdGVy/lRDkjl7wZS
Ec9vwOMTBz/Vw9FbHEYPRI9lChHN/P0MUeYPbcndupmoDSOrJZRlfTLWFx8cvdMN5eBh5pFTAERj
y2o1sgt+3rQ1iuHISnR99A6CdtJxYayo2UCRezObrIEQAIXTAf2B/Ze9hgSp4/jW3QoSlzyHjEud
7YP4htwRuOHLT257apkshARRrQaHC/pKuxxKHKOZf0AWyY1RgoLJ7MGlLZGmaMv8suw6ypFwHKOr
JuTG8bhbNyto0c26D5h8DmnlFJS9UNmC9oyTqwSxw8O5x+EuNj4i/xYsU7AdWwk8wgHS7dXslF5A
1eLhD0TzkmtEtnUWlOF2jArfv+3Qz/feaWdtVNkWSuRwlt47FkGxdtcVxBTeEKK5eWH2v/IU//Zj
EMp+OP2QUbKGocHRCQ1v3vZB0JqzVHM/nPAQM+QEzrtwPPa8huywt+FV8EoLaBB9IQFlJxOS/Uow
b+NghM0NGAo2TylILPOVHJq+3+RhL8p8/9blmzSnVuPOPRherdCnZ+xm1iCn3mQ5n2huFgwBHoky
8RvJ9juwYEM7Wl24Hu5aqG+NRzzY2I5/HZZD6QP5+QZc895+xP8e5WtKoF7/3W3RLTcDXCMUzNAz
nBZ5UL2ZYwVZEUmgq+I2vOVooJYGSlJ/VhlZ/R8h6d/FQXHrNrTlY/DW3BovXFRGIW4LoSx2RUDT
/cK8L5//2FGxvIwxXlPs46qyXoPv4moY93qBihhQD8cFL4TiCvKPdfnF7UssnxP0kFpjM1eZp70w
ZWqpT7uui9/cRrd8TrnlBm9EqrK5YyV49fdP0F97aZ0u+/jYOlkuJ/ALadRgVAYZHPkBqGr2NiqL
9fe1CrwXcndP/IQNlPPzGFJDulfpuFIVgp+6h8hhMg9Itl/JBR1tLwByn9hym1oL8IQCQl51kRZy
Uupk+IVGt/IgjwCyd3IAotstqwS+mod+qCiRO8mHGovWgo0dKtOf4IgcLzBhGbQHThAkAlqVQbXl
60SX00SDFxz0Uztx+ft7jzdBL0pm6ME9qqIX01Vcj/zURTHq/mEx174TugC6Nw9/hWPsUErw0ucX
8j30uhefIZ7i1tpKbTqtERocUm5DlQnBpxMw11A2KQO3xwq1gXSzRCoS0gdlJgHhPel5ayB1Kp3e
cVRYhuyHOoBUQp1DH1leQ+YkYV3ouOaWGW/Ur8duwtD7ztI87k+NJE7vQ2pj6DaQickxVjnkqMmN
4N5NH7pl8aiNoQOs8EJYK0HOXi39dTWOU+Zx+sHJbdoQupyLct6oh8MeFGOq9cCSLa7ZyW10y0r9
WA059z2ZCTnqG6BeP/XF5kYOS20MXRGKwpsJZHOgul6fTAxNBh9E8nduU7fs09tW1A2bQWayqvqj
LqNXnhjG1G1w695dLwoiI+3i49QwuZ4IWX7Tg1JuSUUaWjdt2cVTX7M2PrZzj9ptl1VD53aJ21C6
rVzXoikQSNUT5GJa0/qHvX5JzuOyto9cszaSbgY6f0eHH4xonKFFGQ8HHYJR2GnNbSjdDh6dcZ60
RNdSsx3aQndQSR3a2A2QBn3thw49hlgSE4rHaLTqdgLhkXy46VaI6x3c5m9dpwZiYK2AouuxWXZU
Jd8BBfDCyvxqF35k3W0sHYOSPPijCsjwbB6db3zZcDQYFeDDvAOZUZdJHu80Ef3c8DREdm059JPi
M1gmdbidehP7fbrroCC/N4JDRiqPqBROGXhqk/BAMhSiwhDJTiX0cE88n8DD6ym3uhqE5x5uGl0I
3Ws1jSldmhIoi+kOLZXrC+v6xHG2KVjN0oMmR2xjuolgT5SvhgM0td38k03wwyFJ6dF+HtO9AUXD
Mm0//aF06x+C7vrDZfF23fR5TU1aADF/jJeyPPgE7VtOJ9lGNOyAPudyhjMVmnwbG/qhKSGY7Ta2
ZYVlgzRSp5lJ5S+RUk3yNM8BnXl+9CdCQ2rZYB2onqiORqcwr/l8W5pGNlC5hijYiQ0aJ//5n3ni
4NjI09XrA3DNTJcUwTAVVxIiCCYtRzW2R7cfuPzwvRC3lXKCaEkpjutQhriUt8q0h5KHAf3u9gOW
XQ2TMvuca5OaDtrSTcSWo46ZU3WF2tBTPFM4hGkbkwYXOrqF92AngHir28yt8FOLmUG1BIPPBhzf
9cj6pKuJG66VcsuwWGnAAGFak5IqgIirgoozsnDfnKZuA087BakMn0JyZSZlk0Seh6bFlflusZwN
PC2Ar/aZR6e0A5os6dRQvKkFnT66zd2yLEgCahqE/ZR6MSp9TO1FKjfuuDBWGCqHJegAPphScJuS
27ZZ1bfQ34Wbtdqg052XSz8ZeOK2DesDGM7BgsRyN6YfamOdcsg+s6CCQ+Mk8o4zgYZSuxo3rBPk
Lh46Al1Cqn4KMXpRtPIIhWvAP7rtD6c9/SXics/LqApLAzzjkOpVQ/qz6avj2ORuTsDGOsWa+VPD
+ZDOysynpoxIAhLg3c0LUPJwXbaGhiF0Y4d0Kvf6FPw/zr6sx1Jcy/oPNWomG7vVug/AmWLOiIzI
4QVVThhjwNgGY359r1Mtfeob361bUqrqpVIVJ0+Ah73XXoPtX/dEkt9bMO/5jrsY8n0C1nPQTBTV
oJBcDUrq79H+oVH+568+FqFwBWv0IRoiU8ldj2WmEa79W+/0Pd2xyXNlEkk10jRnUe1kUBWD+/vv
3UvvOWBLEgA5m5YdpRz3j3ustzcZj39nx3693f5FmfueBdZk3icLyMoHYhLoUa6Hr0aQ5O9VHu85
YHmSAK4OnB/zCND5Gn2f1Pjx9x76u13aI+6yQeZEgTTFrEEE0Q7+nROb/fx7H399Xv9nnyYKmZp7
bPiR6GEExVRuVNzRRI3s9/Zq+q4a0JYtqGg0P3KblJKnNyr+zVvpPfkLRlzIpE/x0UOOUvjKhxh/
j3ibvWd+IeOga0Qx8+N+tT7qfZJXuWD+N5fLu20qYyXcHqa8hgvXeTT6Kaa/5yaYvad9xQSkomwY
8pqC/iDH6C4fuw+/tVT+P8oXbISEyca8TukyJKdcK+iuhR+W19/7/HdlwKiTWaplKo75lCBme89t
fnOV6v2dn+D1c/7FEfCez9VFvc6Zb+hx0JE9u2ZdhwdbxG17gE61aC7tsHtx7/bm75trZBP9xV/6
bvsWIW3GVc4KJfzmx61KVKdSfeh77Dp1FM3Wq3KeBkS8lGM2427fZDBjcZkQECiGIxpr2Q+l2vs1
XEQTouaPLPOg3Y0xKK19mcmwe4TtxUbPdz1NmL5fbeMTetmivJj70uyqjboyzniXtaVxhUZTNFG8
upLweWr/0EYMS1LmfdENl2zv4chcBzT0RYsM7tWbqg+Z3F5gIefXriQ9YnHgxB26zY5lwpeI5iUP
sFfvz4nuKezjB2CWDnHgnVELvqAtpvEVcd0o6mQh2a9BD/hjs8z5WlPQfbNywRPqq3X1aXfaw7Ih
damPMzv+MQG0LZZyM0mc+JIg5lN8Gbu859+HdkE4DoSc+4Rscrh9yfD5StI7630IWznCNMpW3nc2
6WukWu7NYcfIJkU4brPZqmFYabxaqQ9kqNN1J/FtwlbKjx1Z9gG6sHkKZzjtj1VB9UoR+rt0rI67
zGeVKOiMKowNrGYDDHDLbW7pPIK/iejetnYcvU9RASHZ2gnfbB5NUbKUFtCNrN2pyQu0kDhL6LDc
4G1NoisNQ2VX8iRSQ70MY/p1RqJh7cO+Fd+Xbg/ZUZuJ9IjOTRl9E3NaFA+Za7Lsbm8EW9pa7dCo
5EfulwSOCDstFnUPhQbD+9Jdp/Hl2njn7XKMYTyMamyIp70/B6Sz+28zG7oJyeArwOBLAQUS/5hs
BZKVKzXmSBJrWXS1gVSLGn0EFQtCoFs46BTLuiBiHWqS6ZISAGnphfYjE2VPe36kvRiriW5+MOgs
Q2TXa2W52tt4sf3BG5xRD3RqF/lx29IWIaRmQdY6ojCJ3aqpFXkKl1gRVA2MQ7AvzGXjdMu3HSCQ
IPGymdJrBzC/5AzJo6ignMuyrEIKXCY/JD0z9AiDlX67HVOfANWOHbzVdoyZ3dpCuxUHSx2YnBQm
a7FavqUqgmbGrEWuXwoyJKwWjSXyG3AQprBphnxaayvJZB/6JW7pR9Cz5uEoQwGZEJ/iidzsJEr7
u0T4fv/RjWpa8jo30ZQ/zNi04jBqEdKLHhI5fxLRgFRDHG99S0lZDEiYfYid65NvuWwaFsqm5UN7
8n5dyU1sunz6LD0N5JqaHUON3nqc+rB2JlR9b5xv+7bs5559Ixmd9Seoy3dRYbqEuwtKhincg9Vn
GX54ivLvkzTrfhlSZEp/7HckQVZaYCd9lzmW+bnt0/3BcWRpxwiQlo/MLAU9xKzT4nnuxbY/eUgY
EIytUvgGsPrqREyRe+/G8VePyY24lXTOwmmapGpOc8oTc7vMvEgrmWd5+oXRNOc/kA7aPEBCHl0T
tPfvEG8MpfSkrVsYBEX11u3M3yCHYd3PMA/KPive5bzWCkrHD0UQanxI2qZLLn7qlnCIZiG3Mw8m
pqeCbn38KaZN3zyLmbe60sFF8ESUMbeQiQzUrjcrIsDNvY13F18yTbV6RfhFMz0uhBfiGIt+Kmq3
yRVnpyfMiCP404m5n/lKvyt4AoxVA/jEP4otNjhKxIQce0omZ9o6xrRqve0lDI6PTbtoCEiiYm0/
CmZ5jvhrrWnpmsjQb0JwqasWofBOlmxMmhj5PXm2XawarKudT+OodnZMk3JUu9dfMsfxDWoStwns
DDd8iy5qrSnlFtnxMF4teUoY2u39w+whTDsQbfzXNA6eIpKsHeHLibQGeo9yqf3ZYAsXlVQiHSo6
eDJ9CnNGCAyOhgGWZ2WGoPDu4h1Ush8D8ulMU4rZFRvO+137aSolMmUnXwLxXu33PnGufV7Fzm+R
ZWFwK/SwrOHPCh91fZvaLeaAxEWMOw+jTwdSQgA6kpPiCe8P69pmKiBo27H91m+2BYy5IaKJn+Mm
oFCEnE2Ii0U8WVTupuuiF0p6k9Yip0tU23hNeF2EfZdvJt4zeV7d7vlpGaaoqWefNuEuQ/zcU5xY
2b0ASk4DEoCVcvwId/fW3fAebcxDAEbAjnnf4dJzTUNmkL1zsd0NbSz7atpN4qpcI0gc4gVjETQP
Cd1uk2cX9wMUGWPu3FO3IWL1PGFuLB8m2N11iAYNOZJoYC5ezt7w5JJk3LpHYudo/CPtNqbuqMos
FtooBiV+ZIrtWA4DfNvsYWpZtx7xm23yQIY+t68USerNjW07mV2gpKXqfjEpwqsOOJMUrZE5lDU/
d/glw9jcCknOduraFgRnCI2wUBjMlG6EdEGftUQIc1umIBLHB6sRfViuLozpyxhxdrMOir+xtAf4
BZt00nzME6GiX6Dav1xJr2dYqaTh6IIpXkD/3H5Ndo59nUS4AKtVjv0vDXHN2wAZBjlfg6GTcuVz
H86JHz/1Jpc17JC7Z3Q18Eja4wiBhMrsQ1HxLcXSH2JkKjyselsrbVGsPfUpxobH1kVp7WVXp3D1
/ECLcfX3ak9DjlhvacnLwGcWHcUU6UpsU1oi8CHGMhi8quKF7ParkSnaMiZhpFI59IL30kH3+SRy
uCnWoDk1tx5/cL+3qq071E7AFtI+22qZm/C5N6Z11QDxVriDJWD2hzBmK3NJ78XQx5fV2ig7QWer
s8sMBtYZGfX5y54MMIMRHLv+Y4yo4VDyNFqxHhSp0hT3fsxlN9Y4dez8sEcLO6yMj9USN3daRsMr
PHvXx2LBEV8TNWR1N0/f91ggvnlouq+IP5F3uQ9wO/cW8PC5pybkqDjcNoU6NiRzn+akhXwUhdZO
YF/o4DgIr74e66CcfJR/TBHnglhqr5PxO1sznPcR1Gm3WlpQ1iVIw+0tz9y2/gK/xnUlx5R1r+Mo
XcktK9y+/SjGwR/b1YG6XAoY9D+y2VFRzVsk9AehcBh+zaahKY2NdCaqoQ8LHFWaNldT2ZtCtzd7
mjhTg3PklpO3dLj3A4rBX6MrnjK3D0k9yqQd8KgEJPWKR3PzlGrdbEcQI8fxGZw1J19gnkDvkADc
rKdhDiE8FHBv0LXZMJi/5LDKWcthSX1aZts8i8/LaNr4ayey9VFm6fykjdlF6WHBjmz0Ztw3+n1K
ujl5cQgxjD5nGIVFn3KKkxS2Tc4RqGhzRUmois6sadVqJNDeiG431TwvBbA/uixNVexkPTK3SHlC
c7Lrew9OzBPHZVuYcvUDqFYteUj5MFahQMqgaUDLw/m9lJFcGtCPxVKlZi8OG+Udcoq7qvHjlwGp
XGWxdf7iwaOT0/gJbLxQhWzKq1TkPYW5iUdcgpm4wvUFQReTyFyXZgl1q3KNyt5qxOmtPLnrRheF
WhiB1G4P/m1oMBTNR+oOCXS/lVIGqccZgXGEoeMrqt6vtCePS4JghsRhi+bhysQe0g31J/3cdvx+
zXg1zQl2RpLEJ9Grdax2KYGkR3H+kgx+viCnqzdlIlV26nPNqwUizicbK3YTyWI0VdxOD+gz3HpK
VUHoincWD/ODFrOAfD2BFexRc6mm+2zQPsJdAYeFW07brEaEutuOJOny9TEZYwNDZwzu+cecjV4c
V4V0pKc5FdlnZpHsU9u8AbbEusjRhzDqpjjGRvr0EQPNbHy2ju6PJFcqOWk1TdFW2it8MeY4caG4
AAeSndZEozfZx5bfNjgy9VaxPG+fAphVUbVR7N5nu/sZgnvoqlNfwSaz6auCJ51+7C0wTDy8Vs2H
LEC3rY6QQCYH1mTjWJu4SXWVdEIl9/mir0nB1F6LawbqrmgrzlaS1sMyx8mCD4FmfBxccZBMwZqr
3AeIPz9qKCizt9bS6c6MC8r6SrQyqhIJ60EsXbatZeEpDol0gbfGuaVeo6gsthi9YOswyYVPgPGI
QcryyF06fJn4wzJhY1YpoXPdB7GMp37DffKFxMavx7ToVYKYGgNzvSTvMlaHQonvfCVtabNkPy5s
2T6PYyNStDykkfZhAVsPJ55BSd/dZJ32mP034ZGFa/Dubvbs1jLWxweGcKMN5RtK3drseUbevFqj
9tLTkbiPi2qS9Xk0S1JhTjGnX4Nq/FqRrYtq3YtXvi1LueroZ+ih4pow9S3NJsVZOA1jlxy6fhR7
WbXvjuuyQEM+g/bbvzgTp+e0T/1pmxZ+8EOR3fZg939SKKiqLchvLYysHxNAWk8iSWmLmAL3Qvx6
M024GW6Yb8OPRMvkbR4JE+e0E5AX7NLu/H6OUvMUe/gPw/6e3MM5dCkZDXBRWeL9hLJlfmsBOZmn
NdIgmLutqJYIlIsmIm+MjbYME7vHSAYeA8ipzUxp4/YWR9x6CYalrzjd20OfStqXw7A5cG8QdpIS
H1WtRwJE3WPr4PksHmdG0527pWgPWBjI9KJtuNkp+8FY6z7kaZ7f0LjHgsuUqbqYflDEDK/JrrZH
RrX80Mbagki1qL6fyy3uuLeIqm9FOAZkCoYzXdP2jSabvnEyMF7LcabVsC/7dhyNJDcBhNz81Ues
eGmVB8unTt1YROdmKFavygZ7hcH4IYj4R+ea4F4JoTSUazdsDOTkZPWh7q4OFxcVth1GQMwkQSMr
ep4tVtnWZZOsW7om0c2a5FDQwxDAxzdGJA1/sNFm3XGFc0X8tlOV0oqHfHW3S65J+xW92DAjNCON
0rPudJffyW1ViPxtxxVHa6INe8sWpePHOVsyfYDxSBhhsmGpuEzRytWXCDsTOWkkdKSrYyuFKxfS
obnibim6yihU3b5ssijLVBlIWLrvGyPZfLdu07p/QxKaR4EvHENkPWaRdCK6lJDAyQN8oZr0ZJjq
5IctAZp1mMY8G46uwMFXo0dvi8t8JZQe5mJIs0fIxCS5BSM8S+qEb4RfEggBt18dbtHhcbGO6bgK
vF3FjZ1tFtMSFjkM9d8uUxU+AOwpUuA6ICHvt9Yqi5NIjAVqKD1g67/0gF/8l570/JIj6R2Qz+CL
L4nN+ujrgPEpgJ9tIojGxFhFVFgdqPzLZll7JMCYZavXoTXsE4VLhXtjXsTss7UzT2VNijlCsdKM
JFpfqN/l1pZRmhYZqpzGDBVvMpU+2J1t4VcOAwv1w3TQZx6YRL7kc1Bi47DQIJN5Qmo56bfDuMKv
+MS7KJ2eKPYnzuA4M9cCAfFIBeBvMcKQ4iyzWPhz1os+Hup8N5uZSkUpbRFsMKGjRvsi5yqgSEVh
jbrH+Q/SoUT0J963vXlTNprW4yQjxy/W8oXgje3cm3pO1bZ+7TmBuo6KntuvzvfzetRtPEQV75fk
tpvbhlYzxtzuLkiZt3glRQd5q8XcqDJ6ndFhzRQGSW/LDldpWFvMzd3UpvPJNxt7nrM0OFs6su/6
MSilSoMQ1xIyx3bJEGrH5HQMnqF8aZF7u1z2zAJyEHwpSus86ufSLc7bD0XiC/FrRVgPO+x9HIua
eth5TWVrkZpybtA43nUwm8Oqy5Ihu2kkgnRvdRumTxzHp6kz5/JElXEHQsObVbuM0HKFODptO9b1
qUhJUtw43DfyD++z7oSmNuFfJpT3hagIb+PuGQloAmWQTAbaLSUWGckqhnM6AJ+IIAXdC5F0D0z6
eK8MNvxrn5DhoJqOjthqzXIzxcDk7oHAZeSJjRvtb/xq+Ddgi5+R+uJSipAgClHDhNSj9HlM2+Yr
HFrQZbQDjslOmv7euZhD9QDLHH9RBROV3gMidCBUis9dYTJ1P7vMqnvTLPZ20XqSfyAm3P2M5t7a
elsivMZ8K9765dpS9D0bn9WW+zeKisbV7T6j8QRTz22l8sVwhPye01Jq36I4ARFnRcIi2zCBwElo
gVg6+eChm0IuJ7til7AyMG+934syJdBUXDAc4vYum9kcPWUFaKmguRVju15W2rZO4aUsIbbwKGhk
d9jijMlr2UC7D+3ccXpIoMeaf23ofNYqEsBiv8JfA7HFhjCbH0b0fSmWZpe+mA7N9SmM0papxAGq
y3UxiE5s00V8Z2Sw6VvmF7FWYbAJWvciV+tWypWp6EvXJc03di2GzmyDb8JroPqn65XLLzFQjqSt
5iHvlzNHyg2rODXDz4lgy5YMITQVgm7i/KB4zv6Es/tsx0MI7ADH1iZHX87i7LilhS8+6zbiUNR3
vAHWHfEBXl9Ww1ymRgU0+BtCp+m7UhuMDIHFCTm+wXuQSxTdwmdn6fLwA2BQu98alTY/B6F2TpAC
H9b0bhA+n1+jJqbkZ4IQGPIDYIkA1idbcscn0+PsiEWo0jaZ/ZPhTaGhVMK0NG9pGz91EaWYz6Co
iW+Jh0Xuka+GpvXm9jg7rHRFH6KGZXuBy3eSf9KGrx+iKLefWFMkr2B2uP00NZC1naMJUM+mhm09
0JzBonqXq/6EZ97fjkkPoiaViGGHa08+XSbB+VwRjZ6t1FHTf4b2fCtnAjmi1rmnt2bT0VNB/XZP
+S7YcWpgmnNQJGynGUEpp0Sr+JIjPBtn3pjZN4EGJjzqdoIefl3hYFWSGd3qi19gWvwVpi9AGmzw
ufiMYQechuga8BxSLyWOBZ4l2YQaBM0Q0FD3KjaKijQDOIbiqosliWB4jFiJ2kDYQQ6EtUAC/ZJO
SN4pzN6dUh3rNwQKyP45ZRNsDTZkijx3+CJl1l1L8wrHdnC+NEB7s0cUgkVeZRpf53WaGj8d5dxI
UaV5of23K3v7Mo1qGG63otgV/o4+ss9olb16zNrC36Ky7LIjYzqaziAFF/4DhivjAcfEOB4NIdLW
qVhVAgIo4oIPk49xiMDZ6AbvAgBbo8mkgR150PDXENyzjYRcq5EsibqJonXYTzDU239EBEFgpUIe
6W27Txu2T8PwOHofH3qeL+gwnb/JpgQlrOjG26AFeQYff4bmBY6lQO5gPZLlRfM52iGQODJovsIr
kNNtxUVk4+SHY6ZNC6Q69TuwLqsWPV5GzNy6r2Kf7VDhTcHCgfUCbQBOTLUOlZgbDUd+2HHxe5j+
MSA1nurlsk35zE4FwtoRmNuslHVlRGDkefQ8u27CSK5ti859Rt+Gw6ev5W65vzjIjHiZTptT2MaY
4P5ccHc2F21c3NYrPOJjcIuHNE/ephwVWr16bkRV5CuFes3R0L91FNZCdQw8o/usgM7l5TAuQrzG
247To40imtzQIhlINfBUpfUEfHetpnEFWFsKGra2lpDLxo+5ng37gIibbi0DfM31YQkNQSuc7jkq
GK4T9z0yyAkpCcRL/APSmdbiJIL2xXeKX8p/sihQ6R2xiSqqXBV9+qRaH8MGXKPNEJ0dhucAS4r+
mEobD6EksI9YAcmLcW/LXDkYxmBRbygKp1A0MxLQuW3uxRR3+yXJ42285xqTh5LqzCMBQAvzMyZZ
Jx7SvRnBOmrifjwjiiFKn6AELij2lMl2j4nmGPQRoaHeHMFj00OFOSFZvo1+sBFSOXfHLpECNvg5
VsP1DVG0VHViuJZo6tHoDQ8LEPG+gmLI2aWEi1aS3sY0JWhniYvGcwfm0PrNp4HbuqG0cSeP89rX
hmjdH1SWsblOkbHk+nI2QxBHdBgKrXIOQ0HQidU18A75f1MtRce3m8bFBaugfGo5qeEtEmNDdc0A
hgaG+1N7Q9ct21GzOJ2fw5hP4J/MqO1KTBaSvoQEepf1jGWgjvm2JPPPoiO9itA7JLnLyjaDLc8v
3Q8KCsUeM1+Hy3RAnZhXkTL8RFOdhu3SJyxjb4tBNtGdB8CwafziXS5z1CBbNj2SolPbpwi/DY9K
ARRkWo5Xf3Y0vivb1/xhufbst0009RuKLzDA91KGpm0fw5BYNCtmySg2eN4DgC0qTA+Jd2VsBz5+
7wL6eTD3QjHEP41boxnFQEHQME0Oat0V+UuTubF8WtgjweHRolRkcv/RC8zXvkrpp/6Yt/kYASCa
dTYioZua7kOOch97OeVFTo4apdH8U+iceFa6hMN/3Bf5wj4mAJs7BBphouW+cRgU9286WqboaWox
wvywcjlbeHAEptKqWGc4dUMIqo26iAGTXCySXGdHU6DxoQckgy7zLTStLfHVjqnoNMB30BRdUceE
OnbrNWajd6iuGb1DWZTbl1HJ3twUbeanS7SodviaxTFwK3qt2Y7LNERLqYrUR3dTDEexD9Filw5n
HJI2K47KeDyEZWDmobMO0q2BxMX6cVcgLFYsthhbdpkaYZpk2sh9Z9Tq5mMG0LRKRyR2yHW/iXaE
uqNkhVOnunjdZgH1FILPq6TY3HIO08izs8HcyJ9UT/f4LRGOkJuux2y70vEASssBCvnYAPQYMbrC
QMtuJDrOJk2XKqODjErsuXuq7RWjHQkMX45xArHAfOyiBBNMOmJoGUqF0EBWhnnTpDaiIPnZbQvf
zzrfoniESWHqF172WYv0P6ASibwjibH2jVjkBPws2nwZ7lDYdsVREbHwF+8xbKxVC9wbelvQrZ+6
cVT0tmnV2L94hgdzG1LW25t4QUgUEDxoLpBzH3byJJdiaG82aXj/ikYP8CqgdFTLM6A2NmAGk8N1
sIurBZtZRxXcbGjQNSbbBePHHmT3qyl38QWenLFNKs5h6TocBgw37XJBAWbwYF0htXnCPT1iigJ6
GYbDqN14eMnw2CEX5ET0+yvmgUB8V+zkI9/34g5NNI1u06gBtF7SGH6M6XUwzdJTLCnVp14WM7nb
1QQvgSQNk/viu4UD0+4XmOEcXau3IMrEYziBqX0KGmE8W7ZWFOCG/TqsOUufJhiJ2PR4NS9OgGls
ZGUAF3a+yooP3vd1GMw1I9FZ+kBMk4+XHNp0f55HvWR1uwY93qUWzkvl1vRxcsl3TbK7yCZJdMS8
3XW1Yi1Hw6lnq1EbZUOX/bEVcslvm72V2zMmLbnDCEk0Zv+RjSRrv+l+itUlziDbvcSdD/M9HDCM
+6hgr46qZiT5dpfkkQ2/wkykvuvWZSgO+0IYQEGOQqTE8HrBnLCzFiT22eX3SzxYX7mAENyLwVeQ
9bKnaV9B50HB/8jzK212ZUcOxvKDWhFE/Rr7vrX3xu3JeFMgwnG/vueigW6Hu7BWnS1y+Q1oYgRI
lrBIW8Dm6GQqO2KdDwfU1D2uRhyh1wbfG+0feWTWrApRlBhsEzYbSH80uT47roFfoYYwhD/aYlUR
rDO6ovuxXG/GH8UCABq+CKS9zBMPCQYqKKdeMmNSt6DWxkjLlIvKYU7iM2SeFZgRxHWWkghMsayd
m4dUFM4fcX7C1nNVY7f+dHLT2920FwP5ZLaF5uhaZrncBID02ydWDHp9vNqRZmc7LE05wLdpLlGG
tls9Zhha4bLFLP6JhcCLGysgmnnAuG+AdwOK4h2Y1twDriLIYM2J+2NZopmV0MilHji/7oHkmVk8
g/GToBRaEQH+LEHSxYWIuBjYkPKVNfyt0DEHgXyMMZoF9NuYeXJlB+lqXk4MlJisAo3DLD+BILXA
iYHUxO4PwBR7F5XUoW6VJcHx6vayVROESyXyFtBwHjconZFzNW45FV9gFoBpTbl45DHNp2F1pJOV
n2GFjwI0phtJapMJsJLq/7DGwWk6IuyEeWvmqhjkNgCbzM1NBc/v7DXDT0e3qxetvnDxJ8KMvnvD
NGKEBerjlFpzAEywL+BOR010+Y9m2eIt2Fyd4Tm/bXVM5bSUexDkEWPXcalpAx+D3yPjvc9RpCEf
h2m06hDzzzL/SNff48y/98YiKls3FN3qkHXPDGhFR35TDZa8IyhPsNbkTVcUR9yPMdAjvsb3Fse0
/Rs5+p9WVf+KKfdOBwEMLHUgV2ImEmH7zWLq3O3gowmGlRZEMyDUq0TCRcHn9GmzwGzRWckorjAo
wXv692zAvyLOveNIthtg7y4yxXFCMK+qO2hV7sGDnSsUahiiYwDO/sY04y94ge89tcxssdRAvj/C
22IuXlyYmqXWLQpcGCHYq9EunEwUytEtjH/zhP+CjfzeaEuC6ohrJCVHyhAv4+CgdJgBMv/NL/RX
n/6OSKkRTmkLwQlIUMO33iRvnunm9zjgf/Ic/w9fGPX5POi2IUdMntEpmHDpFpX95oe/I0u6JHHj
tFByBPh8AAcZE48EkOO/X1B/9VTeMZ2bDWNFwjt6bOPI4jJfmzIRuPZ/79Pf0ZzTXmcguuG5pPsA
m2nHEZi6Ty///sP/aoW+2/DUYHaqN4nlIgqe/rAAk3wV05AiIoulgy71AmHBGdolon8raRLOov/M
Cxes9QXsh8gRyb7kUz4b+yAT4Kr//hf60+LwX5ww8bvdXciQAQ9q8+PAuAD0zMfgMVXBPz9D4uhb
jpIbfzLmyUhPnZYf5d59TLDSyLmx3SLQpLTigKDRH9uaIYW8dAVqsf/9dv/5ffuv9uf09L/fw/7j
v/Hf3yeNLr8V7t1//uPjNODf/77+zP/7f/75J/5x+jk9/A9zZ7Jct5F161ep8BwOAJmJZuDBPTgd
2IukSEoThERJ6PseT38/UL63pEOV+LtGv6uiKhy0CaFL7NzrW2t/yr+2p//QT/8Ov/fv424/dZ9+
+psdBXk3v+u/NvPt17bPupffz59w/Sf/pz/819eX33I/V1//+uPTlxxyhN1OEz93f/z9I//LX38A
yuqGtaYI/P9R4OtB/v4n1rP464//0/TFp+foU/avm+bTl69t9Otf8PVT2/31h2v/KQ1lujqQgzIA
LHlOxq8vPzH+VAxZdF1lGITWr+OoCub5Rn/9Ybp/SoAv/mnT1F1pr16MtuxffmT9aTFDUzk2/+u4
NC3/+H8X46fb9e/b96+iz29KWIX2rz/kiy/t34+XTbOXmZnKkkA3JiiocfIU94WV8HhMvR8rZVyq
rOw+VVro7lFU0cx1x2emCl7UrAvcC7ihuNwQtzOdWV1Y615WTZ3cNW5dFlsplu6pyYdq2FDmE2PT
6LcZ5BClGhqyKb3KpEsQLKm9JdU12IzZSOM1H43hwsDZ3m2yVAZbVU/1vl6C5qimST6LVvuwDO68
U2Bz1/VkJWdzvmjgy8FNaVvGBTMNIDRTq78LahQlcK26ZA0YQU90BYZZsancR3GtBkBfxMwlHi6i
rne9NDWGPTts++iK4TZTbfhE13CQu1Kq8J4+VfFYs1PYmn2R3wyFsLKNNrYEO9eleGfHSwiN3ug7
txnKS7mEkjgUNlNgAUuyIWZRHPqhZnvcKvEQj/Iit8dD4ZrGXVzg+doNzGLdUHzCvclAbYqu6M4q
Z1piqnHV3Zju0D64rlG8T7KJwHR6ZwH1ZlmdheQDb6G846vWMaZdx7biQ1MUpDz07gTAaZpk0g/0
UBM4iK1S9nlSVJctnOuucBQTFF8wHbhl6cDEclX0iAFrSXXTmUXzEEKn+hl81aG26vChtvvP8xjS
DQd9P59ad062kUmq9cbuB/fYxflFmBY6zjIR7YPBjT7HHfEbYhnY7JkArlNqpoeAHe2+oa+zdY38
NiSjaZsh2wpDj951bfVsTkRdId5W9yIz5BUrVnxccs3ZarOkPVGC0SZWv4/rRbtK4wQbADpv/b7D
QOeBv6LcjR3Ml1MN0f7fYNFs192HwTTiey1Ca6mTvDgyB0uPALlrxzNJen23tB24RC7FucIS5knb
pmdgVdXuhURCOkves4VIaSdELmK54wbyLBa6zHZ5ZwUXkHDojV2cbYD6dRfrTiIu4L3vXHes4Gkk
noFsTvMt0CDdKWRMWwL2jBWgsla367jMXP8WxbDmuzp03G4rpSZvSZ6TJM8FefhUy8zsD4Srzc/C
0rqbCmp420408aCWqrHfiEYOnyJaKT5b2Lzd5JUVf5Ca1R7ZcTu4f0tdfzeNFoFVuWn5a/WwwZ/C
mAcnIQqdmzAGqM7m/GSMIVnlxWIG3cbUqWNNx+4TTyxNatEjTMg2qFpbXJq5MV6O06KdizyzD/Ui
4+VKxBgk7rAUCGPTyLkO9yDbwn0EfKt9XAetQSObUA8PFggZlvAQrcw2GZ2z2KdtpvRrZ70u6Y6g
8NbdJ4yKcu7baNYz/AEN+jY35clELt+187BerMhnsSw8YP1xx6+R58KV9dFJya64NiYG4XhkDQ7G
dWg74bDR2MN6yUhQiREUEFy9Pt12sf6N0U7zrmC3DSBoBkAJPaJeFWCVrA1zj1w5I0UEy5Vrr6YN
EavNvMhuH6fGXGxCNQEEQwXJrUAbvhvcicaYxraTqsA907I+34FI3LWJE16JbHg0K5F4ADkXjawq
z3HVFyPP/WJo/HEKi4PGEImDal3TW8c171hNi8uQDGn6ura8zUWl+QhAqZcIJhVnNcJCLnNj47Io
9FZ9EYWa9EAS0s0SOJfS0NtLmmcAWUNeX2RMaOKuyugLgbsZEfJF/kipV1wNIlXHfqC9RqtlRgOM
mFEytOF16lT2TgAx39qNLK+aAlOITNWyW1xbh9qO9OB9mE13aVeBW3Zp6M89wRu1bTdn2HLEJnYJ
KrEnQYO5TD6XRiLu6tJI9yFaKxKlGawhAXInC2zkhnRBYAPXi42uv6wza0GUjUjNAJDt77Oouhmq
5jBMOmhfr4graEBFroMoaz3FtOzGU7HYrjJdqczDUDdeOA+3Ul+1dVu7K4rqa9/HN1jUOmb1GLTe
u67zUGbt667jLcPA0W8jfrKpp7R4kqgavuaIe0krSxAvt1F58CUjz8noC/dGWxa6z0nMk15W5xVW
krVRRo/a1cqVJPhmFxAyeaR7NZDR1WrFh5VO+WgFRrhZMtpLbA4Yyidovgtme+zxubUXSaTZm6JF
As1RO7zRtuMNY4eXJ40/N4bPYNlFmWQUmUjGSydKTZ2gD8gSVd5ZXZCcZWoFhPUMzGxs7J0jJ7mD
zi3eNW2MNmXj0iAtZrki6AXnxZxP6gjjIzbpoA10CxImJ3tSFrS0shoGF75ufoiTDqVHBOOV66bV
zqJluXMjpZ5JX/tW1UJs9Z6g38kKxD4yRnfXgbV5UNj5jXJnC0quNc+mTKSfywqtTVfwHpgzVHEj
VyULccWBlaZa3XSa3u4C4NBvlRbzRQkCZOF5suOzOlgW37RVeFV13ce6wFarqODOg0RbHqaxvlTE
vhB3m19meHHqBOKwKNYu0lQ//lDj/V07/VgrrVurnyolGzzdcR1JIWTz35NKCdNHyna7MPxcm3Cq
GOaBeqTdKhbmf7RDoibjSMLUbcs1Hd5K52Sn5CCFtgZ4ki+BJi+d78VGLOij/fMzEqY0dWUq5Tjq
5IwCK55Q6haD5qB9v/Swl4IlfM9ipb8Rp/fztuzvM3JADqhyHdDukzMiXM0IsihffKts8+rduODB
ZnZp1u0xckiQ7zbVlz1QmNTeOEfrZZDbT/eNVh2pnkgaOlq1e+qzL0sahkmkR75jknC0DYwR71gX
l/N1W+Ti/VhSwlY4AdItndIlp6wbivui1uYdiTHGl57pRMnFzEgrY5cCDR010wqoedaX3ispwujJ
6aMNVW8HTr0jcSvXYU+MyFcoLuP1BA7QEAixjOATIr2dbb0AZ6NygRKvsPJcLkuf3kQONQwB0QGD
kBJBj5CZo+1nTZiahSRqPaI4lN5QYDXc2MzPURu95rfDrljjpRukrT+O9nwAXirOl1Cb9lmU4aCi
wUYhbbtnLiHUwLHUkkg4KMBu0D24iVbBLNEybhizwJ9xgGHs2MsA76hkb0+UK51DNl5Jb96zRneZ
j46FZyvfDBgjsoNtmBYMIbr8EYZA5Re2jB1KYouGdD9oX5mqPZ+1LaGcWVjWEEhS127TFHv8VHbq
Ogc7uGlFFN7V48xM2Cbd48Wj81ssfbIZEqO8zl0kaqfXEPQ6Sz0WUPLbAd3U67K62kcdoGeoz92u
oqO6F6FzFykHo6H6CEh1Prjdp7IzDn2EzwhnmLyqks/D0Ny6muFclEZkeEpbmq2TJO1tpDMhAfV7
ny0xneNer1cPgNSOBejtJ6NW5i7P6HX39nCGuHuLzBRfRUEebVxknZshjo42pbxPNZF6emdlD+D7
ZbBhA1D7i92zf5irdtjRGdIAdZviKZmndqub1edpjJTXNDhh1OIWR4Nn87q2wevjUD3bSPy32C2b
b+BC/VXbsVPZa07UaoBeivRLpzdA4IoB1vZLNsvqKZMWLUYntV1JovmgrqqlGky+xUpNj+4yGXTJ
c736NJtW+qELSFu4U4FmFvz5bLJiLDesPxgijK6cCog9jgrr80iPfZMCwwkij4T2eYjSNvZyaxi9
wujUwdWAOezIHjwzT6w7IVARAQ8pnMH370wSOaKdHabLQWW0k7K6V5cMB2suexS6wQviIvyocie8
1SWKS5bwmanrkfKuH8MtAkO8syzNua8xFW7gpq1Pps23iCpiCo3jSKrdWUxisMndNCJ9w3yF9HYs
6nH0oFFEvNObFBEuzXIimggLGUmc4ump91zKZAQYLVmA6E21Z6DV4VXehS6XEx5082I7SKUTvCuq
ZnmiopBf+9Lqj1TcncmXEU+BqGqwqTQxc14EvD/VjNPzbHJg0nYjIeYPlkpSTDOp5Gmx+tswcd0n
0u2M+ziXq/4ZhLeLllLpCr0p7pa+Tu9f3AVOHVORLJJITcsZh/Oolgp2wWnti+++AbbdaudgwdhF
DfLGi3lAExJFJxiY75ehcT7NwQj3iSF2W9oJH8UmKz5FWLx3oyKvI4Vr/8iwqCbaBFNfRxsQ+vxT
q0fDHSiTfAomzL3cUqKKgBpBFdBQ8BwSRCc+LmmNUiQS7QNGruQWYs39BOo83RtyKi4SSwimaRRM
T4ekMdRRJvqQ7SQz3sLvHoVYLNYz6lFyREbvYPynBQRb9SkouoEta/Tk1M0fdafRrkadXPUNA9gY
7EVOcXoO81rD/dvjVl/M4QsJyUvMS9c6j999DRDnmjgvU5PhmLGph08mKk1AN2AiEanSmgaXIV+L
D07T5ADpTuoj7QoEsTr0fjQ/AFmixI2D256x6rX9Vp+HKduWASMJN2oazY+dXc3pEVwx+jwnpRl4
eZANlxUU8qY2g7yhq2HDBDvsrXTc3+E5FHZc7UFV7C/02owLeIMe05nZpAdqguWhayLM70ZntEcV
Ttr7olXRTYf4/bmcjO7uu6XCKLSaO5oypqkBSh69vCQ3Caibh8RrwsK6WIbKIBnLAJVMp3wM4YFD
5te/+C/o8YIag51ez8nEam/rkWQZX7Cwdb0skg1SP+YYaCh1tdAOZpuIUnNZL0X/YYmE+ByioLZ7
nvn669yFqf/dtwFKGT4VcMVo25Ed+j37zG8mvNn2u4sj78jK39YE1e0CbUiHTZOk9QODypbR04oJ
LFXTHcCXgMfTTR0E6E4jfHmbRssK6CfudYK2d8v1Ka7GzmC3wVTVD69MIVNcVx9yvM/1JndwVnqB
FqsdY7Unv5HaeBBYjEeEV2UkXmKXPI9JNZXXUlbxdU/o9bHWAH7R2VAwG/CT1iNuFTRTJGlnelGM
PX1boOc90HzHl6tK+72hGfNn9q8C4+cUS7mpi9nCRB7EDe2MaTa8uMPEMzfjk6nrd4PW1ff5UNfx
jvlD+GqBI8qbIZ2i47CY6pO1aDY/mrPuKg7Nya/VmBISZLZPfS3ab1OoO/lWG0vnrtSn/I4ZjeHD
PGZ8itIBi3re5GClCyTueVgYRbpnA6RdhqWLmNJXWuF/t7nEInrfQIydISN3zRlJjHpyIK0AN07Y
OONV4UbN9YsLJovq5Ra3DoyXLVvftgbng828rbuGemvaGpMW+GyRrXAPApT5ZJ7nzb4jl2K79Dyd
nglhYBO0ns28QLRfPZzL80GvR/FpQID2oXrKK91Ip83o2nO+kQ2DeekjVJRgUdu04cattenmxWwT
Z2p8tpk1/CWsMm3e4NvJm22MuZedCuvEJ9oYEMH/tuEMhWbOm0mNNnVRMuMaSTKDDqWG/ODCctFD
qaKRAcBDyran5sWG+x4WsdVsp/aTpe/upcoSYyuDCZe/nokiPITaOG8MQ9aXjiYnxppZZDSs5p2q
JB75Otdyi2cY/QTdIdZnQaIu61HdTV1+U6UNZQCGizJm0qKcKTAY77jJXMoiaEWzRA3F59PoGdmb
Vd2Fz//B55M3TnPeJlmtb8QYzPPZd8uPYwMD7uBZ54+VS90GPs743tqtv6p0dHydXtQjuF30QE+q
xyli6uNh1DXDL+HADojOvT8X2IAWrei/pcY40wkRMklIqCqyyVs5kO1sBC0dYhBUvkn11k1BCwbC
H7a5adPeCWfQljy01TPjiUHjLLdS94trZLvCpHkQutaZHQ9yD3wvdkXrLnfDNOtX2Ugb1dQIz3CD
diISa0rK29Zyg+dyQb9gkn19l6F6V9uwbXugp06jT9AhHi90tvftFGWP0tWGKzrJ031Z2YVPy6BN
KGdL/Tq2R2fr4mO7bDNdnQ288Pdzt7avtWw+hlgGPSI7im+lYxfXymzUPY89pXAiz4y4Ff5kBN1T
2A3yPLeM5dxejOkYKdH7fRgVYA6iOJgppIOtmBJpNe9Ge6rPkzCUFxFjXjCfxtYHHYfW50AkoccW
C/Exls02WIz0ouqL+KbFdsbIRlxvQJHhBvEThSwww28OSG4wadlRKtICm9UZaLsjRi1MTLNQzUVX
dR/cgUFQIPVYLCK32UVlnZJY5lKfLs6jy4J1WUTV6Ks2fjZsG/slhPNONMCMnVA4Ic3+7MXrZEHB
nwdOguhaRDE84ZR9TMRYXC6S9vGLz4mvQ4uPW3bHDtB3q3VOsud8mIccS7Et3YNb/sNUqpcdpFJS
Z/vmCEmQyYkclgaAAnT3LV8RlYQr0ZRnYSq67e93xD8rn9+Pgk7juqZl6DZu8581PUwoEr3CVn7X
mcahdI1uR6jCP1OG/z6KgmOklyBscZpECGpjaFWtlA8Og4Kuh8/z2on+/an8ol3BZRKuYQlbmVKZ
P58KVkMQddtQfhRjQSmXsbukF9VdYqV4a7grW8DT3ghDYgEOpSUNnKsc8ueDaXwbi5FV3jeZC8ym
YK2h48LVvLofxi1WOfvQx90hD6b4rB+j/CbrVf4pmyBcpk715jbEzI/NLpveu5HgscteqnXjpXJ3
X6r46aWij4d0flar8sKu07lOXup+oyvFMZj4QHWrLeogXrYHNAWtT/FCex7fFSxvYL4Hx++56ARR
aAEN7XSBM9ISt7Q3dJ3Cj8PLdgSbTXOZr3sUhusNHlad5RBEUxftnIXPbVLOtPoZrsJED/Y6ZNQN
XhSN8bapcnUwa4Z1JGtjm1gXdkrZy6ZpWvdPybqTctc9lbnurmZtrj7UwN8zk3d6tl+VG5kL4Q1t
+kGZWfVJ2Yveb4u5E9NjZtVcJFVm6gpb+RgdRmmFFv9KXT01QWUVX7TI6tkJwJR+60Rf1lQb1iEZ
2u5z5IpxeVcN0m2vsUYaBAboqS122ZKPt8Nc0p1gLnNn7DBulLtIDg/jZCqa94jn4T5PMCJsBA22
+pOlFpvUllZTj3VnZjeuG7AsWCJ7cmptoVe6qgT5OBifbYbOFJ5JT+ORnqy2n4ifuTOHUXtuooBt
Ye+E721dYKmK6jB+6mLGqPP9lZeuHtOpdAb9EQyfVSyOpnd1aSWoQY50dzMWxnMZ4YgXc0m6zyDC
67FkxArUfndr2/l8rk2TuISQpVYrVLYXU/YEC6+/68zwDEce0s+qpPBSz8/Vi7wyTB2fb01LzWg3
su7fVi9aTPiiy/Bq6fQkV7XGlLX9xXYs52YiYON2CRfjUZ+G5GumKsQ0QOyz0DUjvwh1/RguwxoF
qgrCoXrbH3MRTG90CZGkT/qRLFEuK4jjoJWp075WVWlO3zgFI7bVI4VoPL81F+r1CrIegP9Ihyak
czqWS8JDDlTI0me3cQkKer5ks59wKX+/UP3qPByT3+8oy5XmqQLdLtgZQuo6f5im/lhUZXeHN4gw
zFA4IN2ofMWq94FRR290JV+t9nQ9DQKyCDVxHMM1T1YtZqGngMbz6BsE/eDiN+bkKGLpvnGYV9dx
PYxkBXaB45Vw15//AAS5ZV0ZfaLjjuvi9MxahtqfWnKjk7ey1X95INvhL5RkgIOTA3ERk3yu1OBH
bV/FXpVrdBOBeMtHPmlj/sYH5lVPVyGw0wyHU+D/hHPyRa5p8WWG3fR+NDmohe11wAQepJQNk1Ko
/NM3MJvXJ8fhsPatLVw+zKc3S8AXhCymvW+tDf9OlpdRn/llFz78/nF8/VDYlg0IQaHFdsY5TZcm
CsUsohLfJ2EmO2cmmSd/a1jur05lPQhdfkhvEpp+fiDyrO11Mup6X9CQ6bb1yltgxph0L6/159+f
zs9wILUGd8khAZOjsVDYpxUNKKCN78/ufRon8eQppfV7kqXSyzDp63bXyOYtSPDV2dm6Uhj7OKJr
mXAtP5/dMgezoerG8ot6qb3WTh9dGwdhZ7/Z2391q9YjmdwqykIeiFejzuoBIzdJcD4xCUdk5j1Y
+xvywS8PAa1rWu66Urwa6FDgsyQny/Kjpmt2s0WyXdI6bwxceb0C8iTwGFhIFBZP3UnVGcqly7S8
1PEzOTiWaoe5Z7N7RwgA4zVo0CR5fV/rRr77/aPx6gVGZpKmcJhCwx1Q4qRCBC3gmat7LIuFtHah
SNyrkZ7WfBxpFt0nzdzLXVRo2uPvD7uezU96DIeFeuLOAT8B361X44flcKIqcMgbmnxtBlHz0pzW
j7JgMTY9W+aL6YULwthMrMFi4UyqI9ILfv9H+NWZgz1ZRLabvIGnS5dZqZimnzWxDlvLxib942wi
veyR0uZD18byuVoJpN8f8xevBbAVa7PNN4fn9eQmj/gyqiZIZ78e3ZCorhVjSmMDy1qZJ3e/P9ar
l97GxcutNVlfbP46WWBKayzbKh1n3xJNexZHMx362SKTEcljQTr//dF+eWZsJV0+clxTefLCt3HV
59Tws18m7awOpRqqcp8LhtwNXfLGw/OLO+eY+DMFuzRz3dn8/PBYwghk26XcOUJTmkz3GN8H41B6
vz+lX7z2Px1mvcA/PKN2gHI+18nk61FMXGjmMU9r+/tD/Oqq/XgmJ1fNcYfJjug4+IN7ScTXOeje
RRzvfn+QX6wsEFCSJdJ0DD45J684LUSHtbNGScYoQoloiStS5OWuXQm1YSD7YBK85X0SZG8c+Ren
99ORTx7BJNZEuQoPvtGLs0ETRyZl/P7cfnGPYE0IrFQGfcYXfPLHe0QmjtsNY2H66QzpN7KlwbPa
pP/8A0BhCqMJQWRLeTrTAqazri2jEX7babgo9eDdMqBd//NT+fEgJ0uiK5JaJvMg/MIe5Md5cTR/
EUH7xmfmF6uCy/IjpcHrY7Du//xQh2NBbm5umf7glBoZjRVtr0nTzpsem/f6Yv03Z/XD8dZH5IeX
SFkE5+oNx2tDGxsSCSp2NL41ZO3118TQ+WRyPhTWNCBOXiON+r1skD38bsUjicQKPqQvzKQievb9
KM3iLpYOKFBB9OJ7YgnkP5q8szZz2Hy5bPvWFYkQyJOzZBM7p7WopE+yWfChW6nMONBwKv7+EXm9
8LEZA9TQedwN81XNWLkkQbUofr6V32h9vzcx5v7+CK/f2J/3kydvbKqsPEebkv4cNtneJL41LLH3
xpLUpd8f6fWbS4+IipSTseFoTkv5NEDn7eiI+4tqLBIWahLyi1AUz//FYfi+A9G43JsVov7x+bO7
KG/JShI++3wPaAc6onpj7/rLM1lfJgpdPkqnYxbmJq/JVw6lj7UW2unztE6l/C/O4odDnLy1iU7R
ibwuifgci+tp6MszFYa3vz/I6+8ED5VyeIXofeqv9uDSDEUQ17xFyt1j//xAQ+q/OA3TcmjqgLQD
wZ+8JsWiGQN5qdJfVqC4gSyOKoLLfn8av3iE6UNSWEqdSoDA3J/vuA5dl8K32P6aHBi613XaXFTD
G/f8rYOcvCdO24LaEh7tN/z2PInfR/pECAvy+u9P5vU9MQGWhMSM4JjM7Dmhs+ypNZzQSekSz31/
iN3Q8fIhPBAG8rkP4j17PX0XOe5bs3deLzQclrb02vWhUXo686TVe8za62GHgFAlzSprD9RoT2k7
0iEx7wAi35pu/vqK8khYeBAcadIkOV0PRisfSPuLlT8ngXs56Vb13nxBwVco/PcX9fU3kEO5ZPzr
7BcB7E6q8NomggF7p/KJVtS3WtyDHZKFbSeKh9IK3nI2/upicgmN1dG9ejVO6sjAZftNj5d7GODP
27hffn82r5cfkwf937/+ZIULyd1sgo5fj/ibHelgyq0DY/9fHIQNMMlxoEzydBnt9QhMpumlD2Xi
m8RsCC8O0dDf+CicGJ3WDynII/LBugZxuU4nKMEeV1NGI9ifq6oIMc7F6ZUMUxjbOU8PxMoMZ9Bg
885d/QTj6iwQq8cgGYuCnlCGuqBwPbWrF2EYcGb+86tA2USlSbeLT9f6DP9QzMhF05wwAWWD77to
NfOzckg4eznGP3JTXcbPTdmW37pTr9RP9qpfe67+N9qppL6O2PnPXqpjnP9nK9X3f/m7j8p2/9Rp
aQrbdM21Ib3OkP3uo7LVn3iZHZh2Hk/Ddtef/G2kEuJP0NaXzg11ADtGXsC/jVRC/5NFjsAqYRnK
fvnRPzBSmS+Tpn5oa0geX8OlFOQBNkkrPZ04aNpE2I5O52A3D3Ce2e2MGLwy4WAM9TMRK80u0SP3
YayxgVsawaG5DLqtDVvHW1WbX/RmKY7khcNqmd11D/p4kCBrH7MmxeK7WEjgU5fWz3Wnk/tADKGX
jfBq9HinWyyC2p5kwZDUhrhrvrhFMB+mqLVvcZ3HZCzrlXwOspIsbno9vCAag/nc/jJOZHaO6mps
+9Hq/HoJfcuKGXILR7WPK/ca+LE+VkxGeLLgYL+ka0TiJiJd8dBoQb8XBfsML8Ol9CWMZfDxJVMO
yR2typpobbRldMQDNx9mUy8OLd2mbWhml+4cO9eCENLdbCblsYx0wKC5tzZjLQmN61ty9JmQsHMT
OhabnNiMQ0A+yYK3Ia7eD0tZfo3rmLB2XRNntdPfL63uPppL65DpVkMJmmqIuaolgLsT0wvZZPhI
7F0QkdtBOnQyHMgfmLyuNNOnlsC3M+FM3VmRms9NkA+XQRrHF/ip231sO+0do0AinxBa22NwOok6
IXaoz8zv1h7NIHTO67iVF6HTBp/Rc6uQxF2lfRtmq7vMZ2d4KmEDL7nhnKfqyE9eh02wk7kaVcDE
QsSJ0pvLLNsFuvNtkmmxtayoB/5n+MpZnVbEE2bimThkkIAlczBCCTAzWpWSC6UVdzI3E6DVwN0y
6UJ/GkhXJ/0wq4+uGspt1afGpYii9liZ5JKMgihcDNWokWGnNgPZnqB9CNLnSgseiO8gSRuq6R5Q
r9uQeUBMIsTXB5iL9NiTIuYN0s6v4wxG02ucaCSyrKMPYyIu2EG7YxNukl9mNbtcRV/RBIJgExeV
ujKMIYHzcSDJAv2i6vT8gpkj7hdVyfD9NBghELXIH+bJzM4cOMl7FnW4lmly6wuim3qP3aP5rq0F
ES+aq62zeyRjTWTTV19a2V67jJLwjD6sIJwS82rBtrFnJMR0FU1ZTzawyVMb6272nsHlZr2drA7a
POeaEdtBGUD+70emsZXnGsTobZ9XaF1x5RADqWNUm5IvtWw3lkEoYzXbJBUCjCH44Z5rtPBcNdji
RoiawwTJ+t5wZvcq4uw6eFTMSjqzZiKamEl41ZV6eCMWQ247MLqIt4yZI5tibPRDK8YBc4o+e/2c
GB7hGiSOL4QgM7JDq4+aauS+mYjlmJr0ZunL59aYzpw0SDyNaHlT77R9U46XOYkYR6emrerqFgDL
OiOTDklVkHRLlK2lbX9Yq3/hiXgpQk9WPRwKrNMG3lYW4ZN6KrAJeitblgOig0hAHRRDe0jLKzAf
Rk5R0c0tcVfl5m5NlMzwgkS7kviSK7kYpCmFQdGfd8swfgOkRuuOiuzcRdPNvRgOiMxOUTyVNeND
W3uMxc4Skcx3XUf686abl/TWfXmf05d3W0QttUPBe8HAjXVdGBH7Z28cQGJ35Fmnbwxgp2/CJ//H
czcARbDpYi2wJbiIflKgE3UmKZRD/WCo8M4l+dbOU3GnOdNHXYI5rVHcnrLD+gKRzA490qbHvTNM
FU9DUxUwB6FqjJ1aIrxwTHabDuQkAn4l2fA1FT1DMXIa33Y9HuWU+bVY6skz++ajg421jJr6oIqW
hofp4GWNn+t6KnHrGfnN1DuNb+huvc3mrD9zjTY6YzefSw89t96lTUqfaWiE5emp3iGp438LxjTZ
kqsYH5Q75TeQte7H0kmLj/NAfMZoZcVnMxf9lSLz4ioLmfkRjQZjgLrRfiqpQelKiOCGDPbhlr+1
981C+lRiiOhsGsZl67odGam5pQ5jXxHNaI3iwnToT4cRkZWwll3A/AIzvJsJsBk24xK2Hn/s0QO6
jPYp9rBDMyprn/KR3eEnwkNF7Gm8Y9JE89Bhu96Gwq0eEiSMbc1Unm+W7jKkgJzx835M2s1UqeS8
UlloeX1rqgetU+Y1XJR2J4g3Oq5B/nxbHL38Csw9PVhaaT0okqtuoqAmGjdVw5lO1v5REJF8EdR6
czQHxpUQZtUNkbO1cXWT+tlO3cbujemdOY4jrss8vaI/2eNOyoz4AFhRcEdI88V22Nz1ZuZ6urmU
h6g0zM+kgwX3JdSe6wXZ+6hLmKPULQTigLQs+Ud4/fFyEWZ3sWAgP1CSM7knJB0sd1JCF60svrDV
jKu2sR1ixgwi1TZhThar3gzVhV2NwXWrjdU7i9jP+jAZ4XxUuZVtlRTFrmnGfgc+lt6A5pSXFrki
26jFsZqHosLdZbvvonUVyWocfaPta8zxxOJ8PZvRXUYudw17etDC+RI1RTskjg0Bw2fCm1mq2nXN
Ctn374N1HROhEb1D+dC+OesKN6xrHelyoGyNuZHET2CBy9RheVkY+5dFkpVCbvt15WzWNZR5M/+X
uvNajhxJs/Sr7AugDVpcbgAIHYygZuYNjEwB4QAcGg48/XyR3TNjW9Y7O713U1dlVSQzSQLuvzjn
O5wzZW6uHATEFSEy4bxd7icvsoxshyZVHesZdwfphe3yUd/hTOa8cKIbsn2avFae2PaP353Z1SNZ
el4ktM7cVn8uhuJ+R3j328IojQFB7f0OaVORa3vPXOs8HP5cQXrQZKhSNeiZkTBa72Uh4ejao5lP
InW/1/Ius4aNj+HR2fVo2I/a1DTb/n5Pjl2xRsWfG7RGafI1N4XDVcEzbXFP5bQ7ZTVxhg5Vu4dh
OqM98uHtdn+u9FXv+cWCY2Jg5pB+YhDLBgi+51fk/akalnsBgY7693ovKfw/xQWZBwWOFs/B5Ejd
oVM+JkHWhm6FgWaTlL6PIHtUp6o0mogICYWipCYzrK6qXUPpE01+VRyKcTRZ0fmZHRn4tFgmSaLA
A8DmF8fsi4OF5PpSpJX5nknXfhh6x3+qEYpWhFtk/dbMuuBXi47zxoLP+UHawHTL+yV/1cZieE6s
HDNMqiOVGUDJIM/qNEXSiZ1foSSA4stJo3gg0nvcd3CDL9R0yF2Y7oLBp7Z3bugesmOTNNXDgDWd
VK/Z65jGTR8ME5oo8LUlC4WF5hJcqAFJecpevJRvHDu5eei0hplUVrjTSxr4/bJpcO3ElrC1m7NK
6+C5yn5m5OPeFLuCEL4WzwehYC+NHDH9Sx3Mn6Xhlowq7DL1Jpt8oOoGhNUyUEUP1K5OY8wywZ7C
Uv9SwTr+sGTNRmZYRZ5SkKbWdp4JWduA0GaHnRr8GCENYtEo+ImHJWEJR7wY4jR3vnYM2mneV4VS
x8LTII7YeUf8U+umj3mq6d8M5d/Yiyv89CDAldTKXc7y/5itRo/GminFI1lbAlWnm0SrzrQOH3k1
fKXOlH5vRuLe2RuXMRlDyY4P+dLzLgF8bDrxUNXuyUSoBmXcg04qWz1/1Nqy3WBpQx0tHarAzby4
9i3n20hEUYeOW2DiJ9dJFusvqNQkRQx3jARnokX8APzprZ9jAGE/rX/IXtjHaenHCwjPmZ+DN8Zz
Do5LFt568MzsLhKvsdn5FOwxw1b3Lpw+Brr9u5qDr0VJa8cFVtIgJbI+eJ3j87bDK9zURZs+ZRXZ
W5w8FNYw594Q60eukNWbYTfmh90a434CWP8+Q6t9T3q9+yV436NAK/o9sUnf60B/AwSBlasoHJSo
aFBMd74WAbx11asxHJVyY+FzV/BaZb2M9UkFFhEe0tVPXWM3B98duHcT4RxR0lr7dWiK2Oic5Vuu
8Zzqq22e1Iwducnc5IdJtNkuRZwHzkLey/oVJ9VmhggRqsz+OY5ZgsOr1bausZjnHDwdsxIzXU5j
rcknV5vMl4z+RYU5LNlfk2goFy1Yc2cY7pw2BEsVzzjo3X6zzj3fVCUqJmF2s8MF6lAag83iTXRc
vF2Y+viqU/5ZItzGddh0RzOHVlj4QDzA/ieHGe8hTOV5gMptNwswcg3DD+3IVbh9Roant8YzwuFd
k8CJMxOLzb7GOlwhxt1hs2AVqZfeR0UlmMdEtgQXmJ/L1sFVsbWM0fuetbmxQ18KDsDXSIGpyuU+
SV50lzY0K4ZNI/tDUfbfgmS8rJ5ORk5O2LeRGJ/DpHnXoCVnx2teeuHZRDsBunky026pdnOerz8L
QkGROfpv1VBTVKOsixACGRE49Hnn6y2JEpmldvAdiyhXpf42pKp1NgnJPFHbTR1HEubS1DabxwYU
HYFuLF61iJTY4QVhyfoCEBjbvyCrPmQ1ctZFBilF8j3fylqal4KWfaMlqXux7NR8HGcy6CN7QOC3
Q6KnPSOOtm6WUePnEl9Jv0b13Ch3Y6Zr5l5ZN9l75mWURVp9geexsfXWjbq+RHcKOnQHHb7lFDHp
MRSZY5Xzc3EhvcLUrQFAa0tZhzMakaiZkvMwF+sDBeFpMKcHRx8/fPFdrk8LsSqmPWCSr83id4Eh
W4gKgHLX6I+ek7TfeL7ufvhluEJbT08lHN8PfZrwHuXQL51Q457dBbzR31ann1/dKrC+Aed13kFw
Y+jUe1Ycml4cuQkyYr8SDI5ZYUC9LKu4JjsrLIr0MOC83wSQUjcEOmaPedG4TwtBaN+drFkh6qXV
oVvthFAd1w69Wjjl3vc7ByfF4KmPkSMPpix06FDqZrZPbac6lHccNb7AFctDoJ7NMWl2jibX3VJ6
9lZ5stjbEjVKnlHJkpyyxFOO9p8akjgNW/rEe3aWntycsm4OdjuqbVqyUxemgcGGWJjdZA74O4MR
QIXdBfu0LOE5yRzPRJ7o45a/gxm1RKvGUzMUH+20IG0YFJRvIFZPac0huumltm6RJytCULJ2Zxji
FfdLcxSEz+1E0lCQYZPajl5Bz49K+yXoYB+vY4OSiDMDNO5SEuycS5IG0RrNZIz0gjcQegsH9trN
sD1H3iz+Kmhpg4rPmAaQ4UtSW29LnfehZq/ejyatrX1GLBH0ggpoy4DLidSVal+b+KgIOSS4yBcF
cYKS02ye2zlMhRMto0hOxJklF/xIG4xFXw6DmULoh1TyGVly6qpEbEyhrHiU2cdQ+TZ2apDepbMu
RyZ8NSlMwRN9OQaJcuZnS0j9xkXEfYGEQO7YPHkRc4I1zpWT0SbhUyR2QpQnpEYeP4KEMMROGj/X
cSooGPr6d5bMauPCdz341oJOXUuMBrr6II81uXc/zVKKe5Jqd+dRmsmTjTf9UlNo3+hVhpOdO+OB
zRyTJQd+/Fuh2VM4pDnOM0CloUkk0qkAYE7/1+BwnHV/r1t5ubOnrj3XVt3v+3wOGwWwVhVeibY4
WLerV5AZPBjW60C7dhu0IkPa4kF+rJh9ZIG+MfSUZI9CnKTpHFW/X3x+nkApvvWwVYo285/MegoY
iXvFm6uX9qEVZXn2SLccGUM6h2QubqnlAo75r8cA5j9rhR32N+gM9QBk1V8EDDMwmSSxLX+nLUsf
O6T7/OjSCXN469R+sAk6+l+rVOlL6tY12bYimGWUZY32WM5i+XK9teni0obHv+TFSr7SfV7JTIf4
lzHQyS0ycGaAffoz4dTdEQK5rxgQLtL1j7kj7WbT0yFq/x8D+X8+av8/pvH/w/BmTNAZg//fR/KX
nJ31Z/VXqNnfP+0fUDPrb0hhePFQrfwRYf2DaGb+jWwZg3eKNfI/ZvT/jjSz+QzX1/mHMpsbjkfk
35Fmxt8Ctpys5VBho+1iSP8vTOKdP8nj/zmX8W1kfXhRkKBauFIYdPxFmGwhr5OGTKb92LfZhWM4
CCkNjKcSykLaQUBJpnh2vVNjUBeuXU07hFcCSxvhfw4qy7Wgulht79k3hotpQRTpuun7tKoFatJF
8zmzZE225lJZv3vmcVdS2BBKGHnQ3EZ/XWyEi+V3r88/e0sztvBjnY/MhXNTeyk9JUGWYc7kFzfJ
VxvM3HCj+jKThigAiFzuU1u0UI/nREZt9dGnw612R0JEPO5fgCEhh2mcDZhYNrVwf5vBmhyoN8t3
LhidlniuHnwmI/CbD00Ly3m15+e+ty5WQMhcvcQGaQB4ovF0tLX67dZGGS4N8Kpsbj4SchYebMJJ
N86gg4KovPycNOtJmaRlMMyN52H8rOq8iCQRNRuc/1bsOUMWUResGx2nRUMIzE32RUWqTVtFCZUu
LQ2k+rzXuVlA2ssvMRrjDpLR2ZvEyauD6E6A2SnLbbflLCkpIUqdRu4xmWdy0xY5IHvXe2L0R+Cl
qDQRpsWwZxNkb6bW6d787Oaa4kVheqHZoPL3g5st50dMuFGaqPfBt9O90EioLQjKPepZ97uqqsiQ
9rbU1zfMtPvJZMo+MM7uJ0NwDRBOvAnUkMTTqD2DCJ5/lDYZQKq1+mtXfqZt9sOd7BsBnXD/U/Na
oOW7Fe36yO+a0AJTEktuzt4ZlE6xlZ7yI3Iy5mhN9Gtq4e3Nje7gV9ah86nq887GnVTw+7aWfIoG
mRUbfZ24gQGBhbnDBqQ3ezeqMHmkxOLGZe/AKvH4sFklnIp56zyOgtatwxTYmUTGjvpRX8Zv7SLe
xeJVu4EQrtTVNlVhPa1ebj4ttvZECNFBVQa9lFfTD3HlKpsSoLUJB52qwTmW9aCHsyJKEt4Xw2qz
jIrJ2zbsySEgcMMWSFpDLdfmI36f7CEJuFIX00vOpQv+yCy0VxOTjsIsHvvTxH9ZCBhr0u7LrsY6
JN7kdSpAWGXD/M0THVxLLJsbWHq/9C45k0928tjtPK9gGUi8xZ9JxAvLJorteFLtYQDHdB/s3vJp
EGfQTQ+2jt8GL8nP2jH9XV+OEJvakf5c/91O4lFbBSZchl2hB1yiZbhyh9APIfbndoM4ptgjzC8Y
bd3XJkxjGxjx0v0p2vaddcaTmgCsuaPWb3oewC3UBOPStUAuGB9VRz/PYi53SgqghsZ4MLyzwkWc
+10Z93NQ3dLJi6WnX4kI4Dnr8MmHThd8kLAQLZLckiW7rURd9gbZUWDj3ueUGK5K+8qkafYbO+iM
G4kVUAJWfvGZRjGC1bIZ5RVF7jErfzvQsOxhjFemYldNhwgB/4u5Fl7qmOkSKmcz+eT+H4LlMBr6
nq2idUnv+clO4z3lzIzueTBfFYnp5xzy6Hawsciz9aiAMOkZR6W/5vmvVHkheWHxyNMIOc8ERD6/
IfiPvUkjzoddE7EM1QSwlLhPEjuAcHdXHkLaTX5ymrO+rWr1n1pKcJFlvA55rOnjk+2o6pDO+hMg
XnLrkvy5aqSN3jLjrSO+YuyzmAGTG/aawGvqdWHXe/6WEfzvpmAl59vDp1UF2gkojiTTj9FxP+ML
eMKIckhrFlkqcY+yGz9SudjAJbIpex2sqi0Ys1r6ThJZ85t4F50TxzT6t7mr9A9/ufPTl7xkGON4
E3g9VM7fckpDZOuWKHYg4dJorfwpNvPA3DjjKiPiD+SWITu7rtFofje8avtFQ7HDNtcZWQIyHoDe
A5hmC/jOw7w+/PnSVicr9j7wPfiral7N0KTOsrCXsrzpnQlBmrfXLHZ6GqQGAEKtnjdmWRWQcqwy
SJikIFXdjkZekRlKZ20R3wEccfCn5AbtYN0Ts+bHDhvpL9YCxPSphczjon25J8c71I57nMjsXQlH
gPRVQ2LQMJdcLPJH6Y4Wg1ujTcsnf3a1s43B80bvlr+kk+l9WlpPshKrF6b26RCwCzKqcVcuvv06
j4mzm8YmeUjHJd9xanyw4KkkMJ2e6lxvweempJQKvfusg9m5MRBbhrMXDEBZhmVpYtsd/Q+fANhN
refuXpmtCZnFEPnHVCfai0EbBNVyzMs9aW/i2tQYWnoxW9+ddvEjC5QhHDnHdg6p5ZSgLNBkv+qU
xNWGQZa+b8SSX8pA/rRF0bwIkx6CGBHvAWCJvVlVpx1gXa+f0gX4aZZuJcO5/OYI+92fDGh4hjSj
RdS/yYulgAUAs9HKocRO6HsmwLZU+8kPvHyeW9zjIa4t0jS0aU/ERRC7I/mBqiXAjMF+GvfMNV8D
OH1GAjZ6IIpnKzUjJy6iLMhftpL6i/nPQNhm78FSsmpkMSGsUvPqDUXzWWQLesqy71/MyklivXN4
5kWVuDfDTEuCi4/KtOlsyzvvi8WM886KKQuVKqrvLRz52Ct5uzqLZOKIC3p8BnIVguKE00EFPl1T
PXkySC/eSKtsOh5Ua70pKQzj6k41sBALFHXTSRH/KY2yZTEYrk8/G0SRrcrVzs/T6VB0qn1r/B6E
oweclXXUZja5AsKgSD/+lKz/kpbmv1G6//fkNv+TCnxUWv9Vcf+/659Z9/m//hm4+M9n/r2+9+2/
4eQIPAcxFqYjOrf/ENu4/B9GwozdUZDfLTT/IbYxgr/dycmejrb37zjjfxT4hvk38qbIKuLLuTbt
4b9S3/8Fuc+qlT8CIyDrZt+l/3D/osRy4TtN+CkJWR7TuX/ORt9/WT2tbvBHB+7Vhh3aRxrLnm2t
K7m19aGA+Jg6/4/VN/rhu9LzPxsNDynYH12fh6nTdpHo/qXR0B06XExMZiwNEmZA1ozkPAXJYWIL
8jKKPDgr4DkrE/oqgenItmDvs1+JjQL6Iv8p32qGkDspsuo+vwIblzGL2pRunkcVkMibPizJYTWR
BC0EQT1k1MIE57SOiJn6mo/AUe7Vn1kffFKGQg0TNilvaZnEWifmyHI88KZwwcJMH+ePu4uCbBfX
qZnaLsHJJfFzgRh8Z4ry8ctmHpVxIGVbfUqtNsOxsB8IPNFgvhVOyZJpsD7pukpG82XSbYa2hCan
9PaEmiLMyQz7Alu3/jQE6Iz7jGAnFwtWmpj7W07scoEBXjD3T2f5NTCVPozu1F0z5h1HnQ1o5CJf
2WIQHm4ph11k1+YSQ8I7lrLZw10suHzd9HWxA7YNhb1Q7EBb/zBGsKFM102k/YGG+oPldlFbyQZr
uHluoaJu+RB9p7zEjeScdfseudM5ZbKADeIe0bGU2xpiSdTa7XhaBi0nospO42Zum9gbW2huY1tb
28WbnTgh8xACmju8OC356UEurYgFP2vQenY+vNVP4o4tLFgNLOBNb618ay1X2rJsKhRAl7QSxcs4
IxxiNjZtC6dL9ncxMyhRM49b2TCfX7vpZ1sVfuxWon60K9+C8e9q42Vuqu6Ypxb7N3LeejVf7IyR
Yq2d4D7B7Feae6+Mrp7FXbAhlBivl57vzKo2qbuICIRpHeyEtQygndx7DtFS7l2WbTVQ7pCeLe7d
HjDDfafC3ptVNk3qXHX53prsLGqokh8aIYaPHO3Qru4HScJVyowQi+CXhzqBIr9eHiqHrUHAVOe+
Aei29khkUWP11f3f3J8pIJIdqWHp+0puMLelMS2X1KblLNmDP+qETd7GalJXvYEo0DaTiua1yTfs
Au6yI9J+q3HdNekwPJal4+7K0l4fGckVoIM1kHQW+W4TOS43rvX6ik4vjS0T/hMWPzycLRhyB+JA
1NW6GU7e0Ozl3DSgnGCZBveVVV0yVaqDCtpelsYwTauXxPYIDCPBJ+JryHDMWnfPWmc9q0zZBzRd
SP7AGsdWvQRyIytGXZVG0dTBaeJ+TZqoo8rddwObcJEuutp5jtS5nJlLb0fLoVZeEUc/MJF1I61R
lMp1tVT7Yiyt4wJVcjNayr3mvWY9TYpUg7p/UM267oJJOhdf2suuKOspIv7PuKR+dg04ZGLTtxHv
VSHoXxWmOjqbybDyH3ezzO8qZVcVlJSUBuOD80Li83X1rPYj5dTfk9nsHrtpai41wozDWk/OVvM8
9wqAHKgtEj+G0rb1aTZ+fnSLwdkP8zj+6OyyfeJk9gmBld13s6WVMrwiIX6MRXPYkNvFXIF8T3EA
ixKS1UC3hDF5XHbO2lZzlKW41wkgbcdtkol56/SAPx5qEvhqluZpcRnZ4zEHpqUuUuKQMukT9Jsk
VDEG26UhMlvdKqFFTqzeDWt2oylP3ixbS642y9o1BGpBa0tYPL/ngPwW51tl+OMjUcds9Ey97976
toEpbiTp1R266sjlhxbQIqybM23Z9ctYH+elyr41Rj3dySAd73U2AbVVjFe26D8BT6MSVdYZc4Nz
RFKU2LHVBL8WQSISMqy6BQo41EefHv7DzoNhvxZ3UeY0MOmsfc/d1bZHs80Mo/mdS0H9m6D4+O31
fg/Wbx0+KiMY940rr3Wmvbdq7ve1poOBNlyaIBYGbDpKIyCV3g0G3v/V/gbL3g02bpbKDxt40CEo
0EAGOkKOZCY+dqkqkGBmMpeRZiZgngklKm9GBsYDXstsq4OLNS0AbA46+ZerOf34ZBSV/ZwCu1Lb
odGaT9BL6jNJzPpNlrSmLVNekIJ0W7xCHX9aFazza1PcRXpam9hv6TR9iHu3tviOSk763WLkEl/t
hg5c7hCSFPIX9/78p01nPdXKJ6OtqGsC9vAw/mbb6TxxFfb+gUl3WTwOfS8Pg2fkz2PXUhIYo3Ij
YmtN52GqgvZ3WpHZDUzEc9/rVlk/ltlfDkPTODsmLu7JXSb/V1AhTt8kAKr2mm8456SwVbbR2rl9
NjPHvdSKn6oQMM8no2XER73uPonEbb9Vtts+2ZzWeCPadl/U2rRN+xTcGpmqvrtBNqcu1ppYe9vJ
09jrqV1mPPkb7IveW5/ppX/tDaR0x0k8acHknwoT0ZJtizTWhUyasACerr/LoMu/AW7Em9MBjqUd
BX1uxbkcne8uIJn6WpD4KGM4e4QQ9KXP/sTQOvY7mC4ejRo8nWZo6WM2O/NH2TXGq6XN1jOdaHVX
iRHMYgHCS0otfa0BRwEE6xmGuRNfglprLiILNG5UqnzetUiUT4bHOIYqTXt0FlPujHbsw3pe5S8v
VyZKN027B/wm02unjLqIRNGiKXJroR4WUZlDvJITbW3WbILxmlZS7aHqjNGcpoeklwqBrTZHsluy
99Ss+gvQN0DaGQ7mmrlDCKTcDNeJ+7NCh8/izj9klVqv41Cy+GyDvgktIsOpxfwdTU7JKoX1NhGN
IpGDOjVJrdkVidKjufd6ppnHXhao1YiPiBaTIM4Xygb3hfUa6yS/4X7fBYVn3ERbrneBA4/CKul3
i87qnvisrVPQ3najmuH+sa5yS907zWkPwU4uKREAfdd/NAlu86RwFtLlzWGbCHSaTmYF27rFwSqB
dO8SuabXCS4R4xeeUTvr/LOrgebM0w78pr1p7F+ZflBd/UGu32fioOS1xNH0PrppZhpDAh0jSaX1
X9SXcgvNtyF3TS3Tu5Yt7a3s8gJhS1KKCEys/3CPo2TR+WerTdDBjsU6yhURlLsiIVoRfJm7c/Sc
+WXtTu0DXM4s9J3R2BhjBcU30Y3l1itGu0cpV4BJQTXdMifTuvtQojjlIhAv05hktM66vnNwUh+K
3iluU5ZZtMKNXH5NJjkCYSrn4t0fmGPUsIdzxAe9Z7FDtwCQzkwKq1hWPoBQVfc6+0VnInAevA64
Q/QNeViAzOvDhMyEPVhOTGaya7Zu29XnmvjdBxZirUl9K96UzCzzOKUTwSSz4SX7ANR4uS/gJp8x
EpKoaKzOnm95Dt3J0PaTNRlfIyiamz2bPXV1v+jM02VGYGBGAGOUqTyJOkbFUFKno0iDM6OfreUJ
Us36qtkhcU3PCEqY4I+l9rnOydDvJnfQjmCHP1tLw6VmeZmGAtQsf42sCJiW+Q63P2j6TUfSHBs+
kBqRsPX64pVI5Hpt0t8aPQ+gDiftSeqzfQoCjbxM22SdTD4kGEqZMBF0y1gYlnclqcCkgPZGgtxn
z+AUbbQ3zV05QxaVQCYKmlrfiabqGQM47dM6u3aC28C0HrpEh8sPNvjTIXziceEU35mojCDegaer
jLoMx7L/Ba2xConubiPPMRpuzhQ1g7MakWPMDwkjmTKfrZPFbwiov/DiydXla2N6duxy0WzIaSni
Kk+8y5KV2Zsxdg+t6Q5bRjH9DgkxuqWe5ubcOak4uaJj+Oya5biX9BhRkGbmgSXLco9yJUK8rE+l
LF9ds/qlJf51wO68EUYmQmbEuBqyej5ocKqNruhD6Xl3ZfewXolUqBAkduNVUn2R/Zqk52wV2d4l
6OnoGV+CDc4AMHDL6I/AM7XsLc3O6KUQzS8ZgnODCylFVbOw983TdI/oYgkTc97I7KBy55gt7rmr
05NYsS6kXmqwVAG7LaDriXBtHMR3BkNUpaqf/tymjP2n+aXhZdrC5Zeh6y/QHFuRo6xmmp0uVLQJ
3tMTlFP70TYq/zjpzQSEHxWsp/n5LuFtP42Lpwj9kJ1BCQpan8fQCb2FR0NTHSxbR+2T0nV3ossR
lA9oS+fI8NGYehPPNAJqKFrsHtickDXMdNws1KkzHT1akE7RZ0l5H3ZXZBRoBYpu2yGcshKdDfNS
7W3cI61ODbHakx86JlKjFKfkIVkrzr9p4ledNJjRs2rRYtln2inDZvKh4wvYMfY33jufkj1g8Hhs
1DpGkFbTS6k5duzMwbRfp8L8jhTMer9vkJ+ogIvDkOTTm6gTeWBEpj0Z0+g8ibUVnJWOn23gI2fn
biiyS4Z3N9Yp2n5gVqaFNsjn2NiD/GllCHs0ezirtjj1VYKAQUcFp7j7rAWRiHDCMddeCL0kY3WZ
wLDNQb9HROMdlDkGl9mdg2c/QQ5YY8YIpUEBO3m1FUN99iMUAWc9q1lp5zJyUbJnoI0iT6+e2CIJ
6oS6+yRGzI4qzSKThhb/0FvmnqBk7YiGAC0MGquHIRj6oxeIJ4ecZ5jnKIHs7kGa762uLiPG2tVC
9jq430Q2X+tZN/YiU89+UGxTjcDtqkOKaNyvJVjtiUH2N6Xhe5cGH1XFQg6dV8dgg12LaKPUrwnc
VGO1DzDwbrhm6jNLQpPnuJOHwBcn38mqY6rs9eR2mcZK0C/3lfB39iJkKAi1Jnmnzg/zUKY7axqf
9fuw0F9q0LCQdaN1YvTJwyHdg+7QXBHUJn4w6pZkH3vIcvK5dqNi5Iw0dW2fyYKwj6HUdylOwK0U
XnJSpF/EGjnH+8Cg09/UbeGdYecmqAS8aAVZeuhKgQzSA0eRndAy7ldm/3Fj5M5r03jDWbc96xU3
FGuObhrYmJgLF6NgUQhAOVkQbfnF6GxXYCdvGjK2yLdoUVaXnUa1Bs2JPPLpufGqm0DEWSwOH0/Q
MwmuR3S8v2rlgBQUi8YGz9fJYvado974CMcMFHfU+ocCL0fYWuCOTdEtl9U0pgich/7D4vvbpHIU
A3ImZX+MGljaqfCh0I21s030ySC/NGAnhcBnapW+xZITjhYRBcKQHxbe8acpKZDXmSpYHit4UebG
11wIvQ55wHNey808w9WECShCb2JbNGsau+imc84VCOfIbdz57C2Jf54seUlzbDmr8QvjMrzw1TsG
wbPSBe5W68am5ADl+WtOx19ABKDq6Y2kEDdbBYTRTdt9b3Ryy7WphbNTooQ3NT2WWjU/jGIy6LK1
fM/NtRcQww2vj2Z7itDOiA19ODouwMupV8Xctr/c2XzQaifY9d66h/t+cvxp3VBrbdtp+jaac9qF
yrLEgQil+rkz9OXBSrJvI4htFnzam5UHzhUJ7fCpOVhm+P+s0ylbPBoIsFx0Y5Qo2jPqzYu02qgp
gHN5qFjPrdkhb3LMDw7wdOOywHizQEpH8BeXyF+MtwrXMYFVfheu2CSoocOuETi8hl+j3rNZ5WpG
wNax7MengfTX/Y1p6uBm+aESir1/9dLCWt4IosHzdiJblAsc1TJbscrascH/0Brf5u3RRJzPiY5R
zC6HZ5rsflva+aVIMHEExnCbu5JSz8qzG8aY14L439BTFgn2pU69aDAxgswA/bjPt6rN89DOzZJR
HglciFj7yC+xK4iuIJKtdmOz12OXxShRO8Z0tMVZC/RTg3CS17F+hjC8Gaf6mAR9sM/78cFdA9VF
/TgGKPexk6WtVB8BGWfFChC+pOHYVI3au22p2E3nZh2XapGHfADrqwnXOADyN/eiN6ZbuyJKToXR
hbyhn7T8L1ZXhvPNbDaj0f70mHO9zDntn0Hpe2BNOcS1ms54FGioXXfd6srz96SRIYGfx2t6X02O
o2zeLBR/e1EsI/pE0n5ioyEloh6mLmqbpTmbaIdj2oZkO3mr+7xmcx6SH6YucrUVs0wsm1glizFC
qJ5HdaDOmkcwWjAXil+Unu4aM8ljz/SghbakELxOjrIfeM5ic1zOi5v05yKxV4TNOlOvw1qYfszn
9h99b2sHk04xlpa+IKG46+7WBAVyMD8HSfGMRC/boUpEphs04k0D7x2hg7iNFuj2ItfzWLQIu4kJ
HuOUe546edIYvsIlByv65KLJ3JAIgfHnroPVtbY+rI1ownaevzkS0vnCKX5w85QoBt0URHVnaC6K
UpD0xPiGanlWln/2UmJqNsyFGi9yCj4usRhCZTWuHV6Knx6jLuiNi4l8pVCPRZ+2RiTu8/BA92Ym
qWorEA2+i9UR555d55GMPdXEfV4kOULYHplYsqhiNxPS970r5uHfuDuT5caRLF2/SlmvG2EYHcCi
NyQIUiQlUtSsDUyhCAFwzINjevr+mFl1OzKr+5aVWS3u7U2aZUaGRFGg+zn/uO0zywkrJk0GqkwF
hc2NnC46/WDIek2Nc2HOjVsfpjY+DmI+lPQNPUcmulBZs3rAsBnGI7lkBt31XpZ1K/ywEnkCI5kb
1cZuGA39MLkx3oeiLBaY51m4d64lUtrgu2bHX7E2upliwoks8zn1yaw0etF8dUnN6Egw1XFsWZhK
zdLvzdKJ0eWiR2+SVm4b/DTe2hCNsYlTuPNgqAtEwEiGW4Y/cvpNyFhQiqPfOuaDKggrzWfTfOTg
L08K49t2iBvcGnrbNFsoM6sJJx1JPk1g9USfdFNz9bnLerabAZitUSBhFQadD09wXqxSIuSfTMO7
Vb5De988lshVKrE2JvtnhOv/u24ZFToez4p+RHlaPDKGvEnfyVA/tvemglX0syEYroCXosS9X+Ya
N5bbHaZJ53F1AL48UQ67SVvKD+LV3J1X2xKxR6RvhqrnKQIeDAgGX866GsghxGCK6831gM2uCk4i
YQDo0KCuigq3M7reO5xNal039FD2Sf80zAnV6Gb7kho0HLeEkW8z0xGoueL0giGmebfp8UoornLJ
+HeU3ayVjceydlhs4ugR4Yx/Q58m446qVsJThwnKnwNvolLSdL9IPynI+C/6IAOC4iSYnHo9KM9/
NPKCy6RbsilQvVEexRJhkFvOBPBijCIhf20MeR1WvflJbjoPI8HDt1PBbIzTxyKhfdY+BhHHm6jy
3/3e8HaiToYVU5K9noecIcyn3A2KKJc302AaO25dVmNzjzr4WgBpOHfwxs2OKJt4ryZP27HY0Ybe
5vd9iqhngpgK3aY/GgzqndcPFDCCSm4G/NA3WVdqd8M8+VdV/mNCNH9QwgoHdoupItHEECjK30jh
54fP6zXi05O2NPoRneey8iJH7gkhYSnOMh9kSCAKL6eLQVsFmjksjO44Gnsz8h9mikAPeF8edD5E
K90Zw3Zw/c3U549VLu/mftHXiajt1WReq9OWjAzyNXoJfScoUwhNJhzOQqBRe9P7A2fy6GbVwa+s
nipLvbV5mMcYvFpwIBt+Wz/NviZ+4DcBtawQ+DFYUIXjO91NxWMYzF5d4a9dsjqsORZv+6SLzu2y
LPu5F96t5/f5OqvlkxOLe9FJP1S2/yGkcUCjevRAu7e2Q+9AO1v3PnPRIU3UGrdJkBbt86zkK9Zq
gNauTpARYeTM7qNuSIIFguWhda4CYEj/C9qD9tB0VR8MsUieHVOKHTInRpqpqwKk/QERwm7QJLW9
cb1a2xa9v4rV/QTXdBuPidxLPmsfBbbiiBKKmrG7b8FeFJFk67h0joYy4cUauyANu+738WB7wYS0
zBCcpyvbWdKtN0MJqpRpYSXdmeukyCNExyStAzmKcms1hc+v0SvMZ71J7OsAVDs33oTh0wBr4POj
zOrIF5X70pufeg+IKtfMsOJ8w8Z/9YFrw6R9UutabLgPx/t0XIabuC4z4k7aXn910lZ7ZO8nrZlH
+Xkq82E9gbEnQaaS7sS5gO4yVnb+LiZ/+Ezcnr0O0MDHOwne6iyHDqsbmsfUVs8O6YynQZv4GM+4
Mis4phHh2TLKebX0+DJAEiz/MTdERyxttXBctfrwNuqu86QSIym3uQtOVcYOjbX5ZNsUeFZmfood
T6OiPZ983HRxge3S9VK7XpOGkj6pfGxvoKMY40plpiEbtb1zVZHSQFLVJv8vFTlrPxuHV+mWn5iM
tHU/95+s5ddKibSSgd6YnzkDH4TbAmBF6DiQCCmw3gFzQMpJQYZ1G6i67G5nUSWMlLrzig6dzxJ/
rHe3miW671Qqpe6aqsoqrNXg/KC5twqXAcOzdzWOwLJOdwoZEfAYnHArxj6sCVa+V+LqR6aThQcF
4YUZqkRYOw2THfxTMq8l4chXpAvnWmcNP3l3VFj2k7l2DZnu9Km9YICDhswjo8TaicxaRjK/7TUx
PYCsJWGDdGmhp/faSdgUPcYvgfZ7XuQQB66YksA1Iud7VTX9sKHQqNl3Wl48mT25Eyao7M7FGH7K
Ry3r1tf6F6ho01pbjWCqtI21bsUuF9+UhjCK22bkAY4X76NM9Dj0mghJ+0AZOuYNdVOZlXnSh+TD
70D0cA0i7FTj8GbXvVp39PtsMns5q2SgrL4u/JXSF0XVpEntVV8sZFC81mmQdXqDTqi6gxHEmq0a
4ymum2CYM/wrqbc8o83RgwnvAsGJagymyXDxe7V7q3TYOtyl3bEFJiHq3+iiap2zXon3iaCeeSOv
5jXdxy8kSc7bTEBgFzuLMtxXpWM/QjZRV5zI6H4sx5SKDW16i3rjZ74AOmT0z55KKouey5S7o8Jo
tnJ9P8Us5JPm6Ii8WFMKlaTId1OxrCWhEIcUWJKtI5PyMVF6f3FNCJ+NWSDHWRemnh5oamQkiIlX
wUTNnexkLi3N1vQwzZmxw+cwbO3JZ0G7dkxZ6Q3aJahTCzXj9aZ2WTw2ro9wsUYQsKqNRn+eVN2u
JoWP0u4pfYKYNQKZjsOG3t5HNjOmlN5ut5gCrVtaWYewQGeEisp8h3+LDgwi8pgzTa6LhoVmTgtx
cLChrgcp880M90dFGPolF6lWEetjKFNr3nV97+5wILUHBE5pmKlOvySjOWwhGYA5+3qswW7mutnS
VBA9JMMk7oAr+VGobVq5TWkfoKaNM++qzXxgz/WtESlnDbtWTqtqcU1kFLW3HMtlcr/muSzyLewL
OyCs27QfWz9de/bC0wOW+hgvtjpZqj5rMU4t0LzbhpR5+hxd6a/ITq6o5okB4xrdWfgf2kGFsqbY
1F+qr2YUuDpGAaXiVpb6kSMdCHstj3BP53w/4kzMrcGgQHDLtMuLuf/IBmQ8WLg15GOxU6bP/H7f
Z7ORW9zbJlcXvDp+cIO1bYoo++xedVsmWNJTdHvEUzjtygamA9yBv9MDYjCJ8V4sJUj0oDSUssPh
MC+TWHsNHVD9bM1nOXM/1o0rV33CYtBaFVpup+tWtXC4bODMr+XWc5Je+sYjyqOQnXWyYk5oUjDO
cA0hEbz8Z2d+MnIn+7FoRfrYYRT5AQPnHx1l7FPsWvWKffvavWyObclZiFydGIzqVYOQPVVG066c
sqS6QNI0rmdW/T76skcuHA0ZcTmpAApmZvgEA2XzMBvrFBNKuEEYRGmbVxYniP/ppkpKHwPJZOuH
uEj5aMsegklzmk3Za28Rsth3OlU0sRYVzZigz9w2g3TkZwRYyZpgj2JrjYYkSMAh0KNSzQvA0Fua
LN/Hyc+5xkX7ZJlJfpM2zkIvmtGmrwb750s/69A6Stfn3dgyp7Nr0CgqaYPLaAEdgthPh02WTeW9
R+/5OsKBdOqLwt3gMBp3S5kNuNYsrw+NLkbPjpkTTca4ktHIJtprCPis9W8LDqUmAoNRi9+GCaJN
KwMUI+6mnaehYF4SDetOM5n3la0PR1eDee05jy6IPLT1AtIfMLRP59yJ7Z1JOvQrznHrqcn6DK0D
qhXYHh0xBy6obUcEX4bZrzXupHm1lept4UF49d16bDNE/Q5iIowQwyYtZ4D2Ic2KFe3TQa8Z5lFX
WBH70rxaihdh1gF1PDIQjSiRqXdfknQjFPI0xa46iZyhzQiEwMzw6ILtr1Pd8LeC03QDv1sctdw8
O0O5hJ2onJVJecXdTH07+/40fR9yC+Vl543evQ35jbrVWfw7PTWKCySt/2Bq9nSGwBbfTS8pD8Qn
w6uV+rCXrTsv6xiP39qqEu/BJhDvZrb61w4cGmuTapdb3OxZiJKm3XKVondJZ3VSZnExHJEdJ2au
nfQ7K7BH77kp2iToZIPLofEm+dSg1zmPw+RMK13Z8nlqFjgCzVsQN6VDva6t5ZaW4XJdZtFgrYrZ
vemSbJsUY7J3ihQ4MvK8PYLfuzqielxZhbcrq7nEGZvQCpbWBZ+IadwbNcKZRbbgm61LWEPkzfpr
VLaoPoi5fNGEdfHa6Mmf6vGcUClHvg9bHN1VcVCMThIUk7xP4AlT1FA72yPgtfP9+TCjmj+m+VTe
ZdXQrss2IzjJHe9LF4HuyBJ19OdixhSCyOu2dv1qB+736XX1o63PhziGMPI0Z182BaSN7sVqJ6NJ
fyXuhIKnvPC3uNCKJ0O5HFw9nPRNKcu9UQl1ABNAE4KOPEgNs3nOM94oPCv07hUmwUMtRLUO+dBd
j3StWTdizEP6/uTOpPtlP+LkXxc6paIjVTZ0OarZJIQhhpdNCEO655gekBnb2bTh5qhCOEn9oMzh
Z90aYD1d7OyidATay6Ei7zi3nDX6r3mPnsCGnY6nR4KSpjuvjMYdOuzlgsQy3yxpBCTlG+UFq0Z7
GfvZ3MRJUb/N+YD5L1HTcJgKvVsnVEt8icmKnocOCzxOfu56T0ZNxid/aU7QS/5LmeZzUKcVqEFS
aUFWYgVxKLi4kaNT3RSJa94bqUjvsB8ClC8Jba/+aPVnsIHkMycOQ63SurTXFkAkcgdDHDA42q9G
Nk6cZwthM8bkHBTW7HY90z2IbiuFTyDf67OJfHvPoBJ/AhIyQ8grFGU18j5lCS9YBJSz9/rXKxT0
okeosugt1/u3JRLmM+hG+oY+bTmBbVAw6kfaZml9+TPRbOMyE31wgxkqf4xklGygBVjvS5rfCHxx
Hxzd0LeJahxiQERyGWLo83Vtq3zfJzL7wug70P/dDhAzc3SiBI3i3JaAjR3BavYG0020V4VlhQ3G
D4vludTPeT6Pb8As4hbKigiNylMZjzwhUzAGxEAoFnCtmrOHrNK+y671QtFyf6o82ifx1EHnOO0p
bibjwykHYMWMz8yqrHqdOzHVEAaRydDTLIZIXWrYebXhQjQ8A6A5qha/uFuHSwuQUUvcPLVvGl8m
vYcHFDo1HUEY09lrI4XnieEghIyL9kXF53Bs8YzixJ8JSHBBC2CjzAvRTNFF+n61iRECPBIC8cDt
yszjsEtz/Vq7tnBduLQkO3QZ5UtiTJbd3NcQT+jY4awZa0klUHQ4yHoGjNai5JUMMDA3P5cjsAP4
9oKuhiMqxZnhktB36EyxfJR1KrZeAnvX9YVFHJUDj4dFivz5Yn4ADet3jkN74LhcsfdaV90X4poZ
10PsPCyNsdwMs8rX/N66FUuXvyfPXoBpwMTwUb0WgODxmIfOBVeYhYaLCNicxxIGu5juSJIhZoZw
fZn3Q6j8yAtRkzFzxqm2LaFuHjose2zMnbPT7cZkq/KMEV8B3PvXogmHm2Ipn7KE90DYnRWmuahu
qmGM7lqp2pMdddk+MXj98YJQcEWkgMdbbvzkwNFuB1IBMFHkmkd3fJ5zBv07WjEppZnPYTKMDqE3
XvXTwYK0mZwof8v7OYZCQTL8JHL4Dwf11Rl7g3zP/G64IwtDR4lUIoalrj3nRJLl76G2/2q5/P9H
QniXaC79Wn1CFKNDMLdx9Yn+z6bX4OMHsviP8sdf7j7ij/Yvu4/hZ57+Bbn8X4KP4qP87Y/4Ffzq
iv1vv8XvAnrX+oZgHNu2QUOOTjw5UcR/TavUv11r1+DZqH4jxtJDWv83j6z+zbXRpPr8AS+bkKr/
8sjq33Qb475v8ONcv6T3T2nof0vx/VW67hBXjhLfsAwE+TSO8CJ+jTNlax5lLBZ7E41Paq5ugTnD
OEwskFVSCbhaMB6Genexnth+fEWewlPXsIAXL9HUBwScw2/aBIgV7340UNG6Q423UhpkZrsdGGSj
rrhJPAJZ7ABORq5U+qLGd7DzjUYxGf7GhyvmOZrzyUra0NL2tffVTmuYYvE4mHfxD6LgVkBcc49t
drxFSkhg/RfxM+uMpCio4NQggEX23C26gcivDOZRQ+w6bwsBskmLJW5GGdJQqQvZhtLoY86N/G5K
SHEBtynH77pfPnW9fo8MIAnS2PVWjoXesnNpiS4/+/wkvIHAo4FUDUN2K4u5miZUMEEOWPNsSPkQ
58uNZbWhPps71GT7TCcZSxRHa0Io0dX1qVMApU0MsqNpGyG5XAiin2o8W7Qj/ASkZoxr7DcdWINf
E0B5vKlYIBjfQ7vLwtme120PTSq4GLKOsbI/91Q4GJH1mbkC/w2vdZxnh73bfEYa+XSNiTALfxPb
NhcwO/0qEW6Bho+vGifpOS5wMyOOQ13opXfNNVRj+gd5+IbxZ1vE9XOnu7ru4gO5urn/9Gxlg44k
q9JAf5fiCdlztbbt7jwNzi7hCCcVnmQ6V+AMAI2rT04xbR3DPhD6oBBaWMSOdSBRUeTDQeUYd5Hs
KOBkmSGEjshAGapwmpwHC6UJ/rUuaKz00JQHpuUtsXoHYw4NlNblfO1eXe6dPNmRSLZpDf+u51dY
z+mX3ToXJ3vTeJuvKz7BOWEss5BsMmrY6WMacVbK7uj5bmBOVRC32q5e9DPXfEia4HnGQCDs+Haa
FS7hYkuM1qPkyuSR3C7+3jbeBdGQclH7Rix3OrHtK63iynJdBKU+T2U2l2E9pEcPQVeTb8HhCN7w
vhf9vMtzuuNGVmt8pnSWq+W4TP3G86IPir1CvFUrLIqEIuhM+rQO7zkuXqDR7mT5aLbtbRvZcOzj
Yzm9L9JB5kj17lqWhvvWRJZaaUn+ikpnk9TGVkgeEXReIV6bXWO1P/SJ1zgU8ymeFcKJqCICqLfU
AQUsS/3yD+IT/y4y4vqUWHR5Yfqn9JhyjT+eQEsFr9+OZbQRVfYz1tRLxNsXtcZ702L4Htq94bYX
YpruyOw4xV3LFDvdpSggjayju71xj5njy0B2NYkv/ikxAb/S/tJ5PmEhfXaWyfBVO+U/eLrt3yL9
fz05MT+5PN8c4Fwwhu79yfSDPp1OR0NGIKktQjvT2kcZL5gUV3KZrmGthALlibclZSCoY7HTCg4p
oqUorQ+nmorWJJ8ROuABbZtxWdeuyzOLfQAHCKCyxGUo8jtkyXC9MDn5dE6leqg142mxWL1a80fs
TA+FjRycvT8gCBK4NWV8bEVfbSaPkSMdzC9dJWqFS0I7WsXY8zDWPdD4eEmG4TxCftUiYg8W5W2C
OCQUwn9vXHI3rGx4FEZ+GrBVwDPUXyUhJERz1Y+gCV9+ctXXp+JLaPlDJ+QrfRHbFlFn6BhfdU7G
4UTwaMkriJubtsM/6flr4smfx8LYWt7orwhlGxPW5dTDKDFuumvSB3zxQCICQUAlEcdjmuyoWiZA
tr/VtfRMMapkPDQD6fk7jTprtiL1Itv+qdFNznH7lSb6pzidWLDLJRgUqncc1DSqrJtY3zlN+cA0
tdMJeCx7EBu9fsiTfq9MKxAmn3fpgId5Z8C4m4pVd4RCMXPvoTDISlKFCJTub/CiIehzwjjRQ371
R50m43Eg/HZKX/Kp2Q2klFEEv3bmW7069hEW0quA189hbdKV0b3K5SESGJ4R0ibqAGuPRyl6aXkL
t7MbI1+NjLApi62XLZtkZP1srf4Le/Qa0PCsdBuhkHxrCkrl/U6WOxM1LbAP9lEp3P5FFu49UamM
4E0DljiC/dTDOQWfanJ7WGnmV+oVN5Hmv9jAMZFW/fCwRdVqKVdVFR1LPoYrvCTnvsl25uKEhPc8
FCPi9lgebHO+5hYIssccsn6ozo60PvArFRIKH0CLQ6NkrwA9O2uadoVKKPfEhUAtc/FkJeVr3DnH
qbWeKSKqkAC9YvV4nArVb3iqb5rI/VpM68A6A9LYKYxHRnxg40OigfcX3wwLmGMvx4x84AbPQ9Ew
Xrit/mF3S74BErxU1vyRNRQwk5/4Sjk3+dclJp3Un8+tDWu8IIp0SVy1kEVo2Q2U8bNwYTF6g5Sg
RD4anXhVpjroQELIxzHzlzkSGdiRcQomXT8XIg4yJyIWbFx5bbZubf9CCMBtnL0tDZQl+4gfJXfd
kN5bRDjNPO22rL+W1FzNvGPThDxqtl7MJiUtdblpjeYSad+HzPvyF/19iqdVbE541PxPaZvwi7TJ
xo5zifyfhcuVgfdau2u9u9pgCziVCpFgem61K7CDNB9D0GwSCOQ9FRg3MqaOa+xwKTDbI/s25U/M
1NtyxHfUvbr+I7gN2JcN0/vlp0lgmG8qfoAV2qJWwkF/rxXtKu7GS6VMHhftVuqXiURK4IajHgHa
kWzSc0elwr4h49UhizdLs5UvUUCKEzCOD2VeuNZrr7yVmPlcZ+YrYRwFpiU3v9dj2H3Oypcmuprq
UieIkYp1XVioL+DYdVH735Fs5aE/dN+1WtAYRW5HavwYRgmH6WN9zCo/mJssXjn+GJhYJXu/8m7w
FcLBDj6ipbh4huuMN6yN9g9yGQykbl5QWUQFkMh8cNryEYEpkkCJEiTT3qp5fqmy5XGZ5HmJenc9
1DT3WiVJwnGPhLvMvXLjilIFsJGfcNRbb3F3Pao/UaTtWvcYp2KElZrdwBbr9WbENV7I8aNH6aqg
YsUYGWtobSxe7vdioMJgTH5iFH2kiRzJjTR3Us5xUHWMJn5UZJvIhaoztYiojf4xt2CZSaRhUD/C
lnxler6WBryD2ENdEmHS3mZjzelr36JZvZvnfutZjUlXvRWHrT0jdx0dLRgbPw16B/dNZ/v9Js+A
T/49WSLakhRjWu3458yUgPEkqad68douMZZVADWehuhiJcae94ZQPn8eMM2TxoFq+ipHVAr50FVT
W4iHf5V7+//FjgOdJdO1/681B8HPPEl/3R2N//OX/rowut+uDVYgwHSbs61efdV/XRjFN8+wsU9f
W9xooPDYY/+2MHrfKPSyHB9fnmHTUokXukMlkfzHv5neN1u/mq6ZsgyDr2j+Mwvjbx21v049usc2
69u2IZir7b9rTEyp4EUDbjZkOySw6syE/aMa4vE1GfrhZE3jo9Ja7VJaPQI/JPz1Aacun9PaANhw
Rpm/oQkfPoDf05so8xWfLOHAGRMfbNh9D76SOveT0KcLXx5hqRzrc5wW+U8pxPcR5yhAEc7pRgJC
k/1enWt/jB4bdCNXhWT3YlV2gTpQZJjYeEq7KMvOc4XymxACAG+U3QQMjc+WFDqu4gVJbeKrwM/6
6qGq/NdJk/YaEqJCBYqRVWjauIX3g8Y0zTToOghNNTcPekF+edIB81p171/qScsCpfrmwS5sbUMs
TLFheEdf2+KKTKMMslH3xxdzxu8Nbc+xC4iHjDZOvnuiaFBx0s+tiFZ6xNRV4LmJxLCyheVj5iQn
KJDFBLKFms94R0YNSW07aqM3nn8cwfBxV5EEX6y7pp/eLZqIqDnwHTtFETLob9iJoBqjepQrL0Z2
u2oH59bp4a2QXWXes6fl3SFpDKhby0MPuFq41cffg+H+1bDS/74UBnDnK77zzyNOfzoj/vpV/gtU
umaoXRtorujQL6kM5jcOAGpcLZfMsz+eEfSccEL4VKdcT5VfjwgwJcsUus5B4ZGuaxn/zBHB+fSH
MITrPofakwOHV0Ix45/2Iil7E36C7IERHa2UE4hGAjlhIvq0t7+8T+ffj52/lKo4V2nZd//xb8af
apX42cmqMAyPb0iXKv/6x90xhnOsaodAMqes0OcOGBrQllOTUlZo9H0smbqz7scX38K5vCD6varP
rFdK4VdmOmEXwBxWmrt/8KquwRO/npG/vSrLvDaQ8fL+DveIoF58PtXRpkbo0WfNDTK9fj2y9xlU
2VPgsnY1TFLUTZGsv/JjZGqRzagckzfaIzWqf8d0iR6Mf1b/zdvEGv33r4gaU9yqxHXQuAto+AeU
D8qnRqgdR5tuUQmyUaaaK6sLyhidpiSB4HK0/FTng+KkE8s+rUrIicVRhHMScL8k5TvdGM49zE5+
sBQ0hG2nN6R0hfUEWWGV47s7feYz/pa+RwxV3nJ+pdmIJnFYzSWkK0o+X2hY4Uj/YjfovBTFHEKb
BBrOdG51Gir8Woa1XZKJbt/6mUKchK1cu4wm4U1REZixHSBqxeQyX5OiglH5K9z7+1hEW9VUx06Y
dAyVdCq8XplYjWDzZfiulQfhKhi70drX8yo37V3mPw9qeBkUplZSGrCkT+6N3T9HFHF784B1stpa
wD9FlxNRHd8v9j515V1O4jc+amyP86Zwo72TIBHFHedH+XF2xocC4buFRH/qrB0m72KtsDY1JGyE
144fBoeAbmmMq4A2dns7oLvvrK/JHQOPyNCcMNO6GkKrqVad80Jb0V7ihiW4Fj27A6nE9UjMe4xc
UTrVrgWwi/OOt4dv49tB3TCst849v8+VpGNV9RhTFxSGLvSxKdvAaLDRnsyS0FGWxxS794hbHThm
X7NtZIPHZYirNn3IqKfR2jsS2MjgSD4G8A3b/t5M1XvXfUKgIRBqVrgbTx2xQCxXaVvuPAMJkecC
CpMwECH711kAHtI+eo/dQrudG35zrspOCATGi7lMVc9qo1ZmH/nnqLCrz9hq0HrXNW9aMdQQnogD
f3ZzmdybS1x9+BbE0spyrh8aNtAUzeCNO9oPLrrHJ5GZw02H0+RtHLCwKFIft+Po+vkK6238XNRZ
uc5ngkCMqFwasmUNLsbIUcWDl80K0KtzkWAuGmEL4zUJq67JPXFIA9mVTkH834T3AnCkTo+Wsk4O
u/p9uwzupTeLJvxXDbt/SBn9X3dJ0tkOK/I/UzIkKn+0v96Hv/+F3+9Cz/tmMdXCrVBXeI0oIpL2
93nZs7jw+M9CwPr8dZL+27zsfgNe5pIymFUFn7tf5mX7G3/jWgdGdCi1pP9cSJEn/gyCm+CaDN5X
rsb2+ZL8pH8gWAaRd+SIWMSdG/ajpOM9UHNS7idE8wEmILUdmuItof2cGdPz3lK3KI7YPqgL6fmH
vS19Q9wmlZ29yCRJycFYxK3hl250Qz/H9Sg1WyC+tBWC4qsRVdHISH1kvyZpJ+sxdWT+LLYxtiiu
QVFRCAFUlJDMjTKYIpGTcLXpjMIiB1PStbXdVFmI18rc05pgXlQ3Nge7K6v9bHSIOzDv3MQDMipQ
A+0qD1lM+0C4lzwQqml1KwSJ5WOWUo91k6W2dtAl32hNEPCAbE4MYp04RfQ0VbLZFo7mHIRfDe9N
WiM4lJqXcSu4c/ocTZ7+FDnziCDbAn2SFgHpyHIlCzdki/nDjyM6q0VSVPu2m+LQGQQAMSedvZKd
So96IV0bSS+tmKgTScJLhNXeMy1kPsaFdL73U/D3oXBL8hNtss10RMgkTw985k9xP6svVM/aJSLh
aKJkJBo/asO5RlRqCMqwIM8NjVLX2KSG2NA6jFwbVVicYMftlnlm23ewt82YrrAgolDBMmwBtLnV
0XI650YaBnLAgjYl6kakvzOVAz80WV9Jf80kEQmGFRJo7HYntewaXOnrigiZXue3myjfzABUEfZ1
SBuQYZbuZu51WkVcAyFEpbuQE8D4c5+nKe9GpLYKrP+zzozxzegHseccjg8OtQT3WInNpxEr7G3m
UIYJg667WuhQxqBtJpxcIC026rC1K4WzRwMFL5FNPvqMst6QPoXZg8jlYj8PpUsWoBz3Tg+RthAk
ebCkNm4MQSQFHoT8sSid/sHWbSDYCojhPl00PPae6QDeQlCguOK6OdXEV6QrtpL+1mk96+g0WOJ0
g1UOHgh/MYVwZsFBzVvqtQLBsKH5aEtiRdhmRpH6MSIIrNCX6J3c82yvZbb95iJtOrgaB3pstiZv
UwUD1JIcra8cl5VrVQ8NoH3ZedegPJ+0bgYY3IShEXGjrAipo/OblAmUJqIzN+k8tBd6gZbQm+VG
H1MtcOrmvSYWhdCvqgjQNmvPjQ2J2frVXp+uZKgi1NWZ7VOfcaEQthYWPpL6qLVfIkoOSJPswqpy
4UMXNznaujci9mw+yexo7grRPlATBVDXRevIyjY07VBxUJPPstgjSCjKaqdmaZWMXEz5eGaEKk6R
g4F3zdw8iXA0TcpgGlzpBEdMM8LLbtlO+uz2Kxsz674ldn/ULegpu0iw0S99cUSULDZ8DIen0rfL
W/I3YRbIX9jmZIuq+16Qt7OKKRbxVot+HWpibfLeFfZV1Jler6Htp8DlEyOErgecJkQ2VPrS+3vS
jpNkayneHKwvuTaFyGJ5kfwlR19VVtwTOGCNSiMsoYcBGj03+5FaJfOgITUqjqTDY9FPW6Nw7K0+
2PoGOTdRhvRKrIeRdIkiJuZnFS9R9OTy1oK6Dd5qrJ0s9HAKt5DUI0JSPUcEXspehbOUyy3SRv3B
k+3y7hkNuKmZtsOhME3c426UnSPTi0IqStKvGrNlj9PDQVG+9PocjkigNsSjkXm7EM5MA8qg3mia
1ndNJkZyAEiy3NFLRCYneaGkL3SuedsKnYkm89Mdnvb21TZb2KJ2xnMYjXFI5CnonF0OD3putK8a
bcZ79z/ZO5PtyJUry/5LjQtvGXpgUBOHt6Szd3YxwSKDDEMPGDoD8PW18d5Tl0rlSs01kxSKRYY3
MLv3nLNPqWbFKpdISjeAX+T17+6zjBBVZGN0+pTcmXBFhcdFuteYjeZzL/LirbVkh51uAoqZG09D
M66SQ5A/zqkCbtSJ5Y6CNQSHqrLvVXVu0v7EdnKGOAd7DhLe+ByG9rjvQBpRZUGJ7YksjXEruko0
1zafpjvdtMWZVGE2IlOG5pUDFzOm6OvdN/L8RaVDfcPLnD+U+eL86AmR5qgYYmLpSVDzTiakIJNx
RoOkwqLbgruwdxoASNQRSyabvyDm6BiStRMO18W8UAiwjK5iz7tct8YY0AJR8NYtOi9oPywRWJbe
aiMIIPlrAIFpNzdTf1cmjn3lF+VClIB+zgjFhTK/PBlOcAF4k0raMZ8KR/IpW3+2n6b2fV+l1h5S
23y0zMb7aWpMBahlPPpIycwshwtUWDyU/cRBWhlnH+vtmowsDkTjDzjQ1d4ETbcnfYTeFnZrm4Mh
60MQBPkpXGZ5iJ2kidI4Ll6NalieIb1Y5wVLSL4xfWVxNcffGlWJbZ6ksL8gjuRbYer8000Cle8W
op/PE5kzSNNcPaptqFpgww1schoX52ADantDIv+Dyr2Uj3Ge3UJeknc2hkTSb0sssY3qMP+heZ5m
UHiFbexmWdUPmJjM/qRVulxqWlgxUNflcCW61oOMlY/PU2Z+tQOkl0MadwYmXlIbftjJb3/o5b7y
1jqpmS3AZu4c0qaQh1mlFbb1gmdWX3weNR/x5Kc8dK0x8zdBLipn42du8+zPWfFd2AW6gF2Dm0gA
UTdlb74nmWV5xzbDud2rhtQbD9FJou8HNdm0pXHhycbyc43+89WiixPEwa60yIKPhjxWynwSFI5v
5qzWV7OKb4nOqY3IwDIEg15wj1KY85S3fEmOQ5i61xNNiU8j3tqN0Q3WIavCHrgidV0bjNvdZ5OV
tyBHeKNmqz1ZjeEe1lHPYvo0sm2RZsW2ci39IGM+0/SKcrSW8H0azpTnmpbPvQkzIQoqs72nXGR6
zpsFtmseupu8wNvSdAVRsNo1LnALdpNDx1XL7uZBd2552zLsbFI7zV7NebZOY1sOu3asmq8KbwQx
2a7aSa5bxwmm+ptnI+SjqNdfY4e+hPOWPaD2vPmpXZkc4DO5mFjd0ZEiOSf1AOJsTNSPsOqW6wk/
7S+f1EbUxO5dQwvRdbnaWypLmZ9zNf8euwooIZ3Gbm2xHI30uqCUGWY65tRfcSz0eSGnkW6n0vBu
iRPzIMEbi/7RWjttdMG1REU80Gma3nsz9yiTBr6935uEQTO/uYHpiEuPeqHIjB2kx276Kr2lu08b
dTsEdk9cv+m2s2lwHehRoKCZAADv0YbnQZ+5dLI5DSvnroDrfowbHuu1MBySgDlUkxRPUfIZOvNX
Y4Z3hPgRoOoeT4UjU/+R3hKS9qoR5j5R0KTHsWRiJW9yKRXP1U09T7TACT0gl7ihWq59r9d7mIrG
YyBmW7zrZgn8q5FS3gPR6JD3vi6cX1yy6uFAMtB84ZCigU8T6vFdLdXVUirufpSVhF/ETU0T9yen
UeeMpL0L1986y7DciM64Qd5zH7lMzldZyKxsi47gdJuG3ObWAD4dbekc1dKkIU4TQrwUuSmPZdfj
Pl350LrPrm238W55IvQ7l8KZM0zjsV1b/tI3aA9UMpYGXE3umctt2we4tBuh/PeCm/VT3Vrtme+r
O3D36ud9q+bxITcUJV2zT6LSMUwcro1XLdaO2V5scc2aLWnEqnha4FXC2oDe904qEHtUl7OPWwvF
bu2aG0qes8fH8JKVOLukVyNG9S6k77Jj6u9cncLko9J02clF1AY4jiZ5pT7JvG4bCnM2iXCMK+lz
xYAwearzorwd2R8W274rb6zR8x8CKRxaqnz2CVFGtPsrmFPzUzZDALEq999JBrICCkJCL+TWYJaU
MsHTEVfxMIETCtjHV8NEr15Nvgkgnw4uHfj3nh6TdsZz4ZOg7Otg7yj3EALPQqFoiDoYuLYjKu3b
A0+tDyypyPfWQO9J4CSHIgCYNKX9IbHkvaXcX8oc5TGuauM0ZTFiLrss0eCFcNPbpcY6MXpNuS1A
bz4J3RpEWFoAP24Rb3MR21Hh5AdjHTHw8lMzREOYrtmGcjfkN7mC+fqLtpoCm5txtLwJ0mzOhZsR
OaecKWQHVyevYasBKyTy0q8Kj1nIZ4Nrx4ZxUOO+6u+YzivwUcGNbXVqW4JiwY827RlGPo3Yxo2T
bavUDaIlTDkbhPzR19a1FIxmbtda237wve2i1YyKm/QnP0ctL7VJI5UXL9s4LW32iaBLctzb23SE
9edREgNtu92XhbUVxfRRjgqoRHLsCblta6e6W8gB3OsVJ07hwAIhdXEOFGkin+jQ3Gg9tzb0aiw6
WdXJx7gJ8gMMbGhzahx2SgwDQaV09S43EF4XAJxcSo15PEymC+oqdk2ckEU+2zj4B/ZfPi3SZ4/8
bwrzitc3aKEB5pMBwNN2xqNj+PHLYFrDGyYNQjFJUjCwZD38ADoQ/Ga7WOP4ULBxS3aebMKXwimn
DzJk8XXnLdo9tnHD9i5336RuQCf2BganiCrMcYL8Y6aPXiMnxGDbXo7NJKgvykPxKmnMfOqFbOjx
almVH4ycDaGPQssdNKCyGJBT8+o4/ZM981EUfXDp+9y95gGTb0pajo9ToT5grNLH5uHP66eMzuEO
WdgU47c1DwntVHRTA3C3aTFa4oqWMdEU73MQeKs/mwqLuo3HH3yzUlyjTarg7yf4MCfvMM0c1dRO
DSe2vxL8hzUd+4AtwSZIzHCXWm1zbUqe+TyFhH6Rbl6817R0HFKvp92h9Dv/OeDi4pDcKFnLxsDu
Tv/Zvq3NdvNlbr7/3//5+CpT6ua7vk1/9n+/TDORBALLEWgr/3oFx2f0o+/TDkd08i/+8p/rOAe5
GSFp9RUDLEKK/us6TvxmuehPni8cRG8UqL/J185vJss7sWpGuOq8Vef5U742fazQAaqV55j8VR8p
7d/oBPJDNPJ/1GYC13dAr1qBFa6i+H9RQkScjZRlj9Ped+rE2k9m10aanno7mkPOLPRcWut3bW5W
AQS3eKYlzMchtYWmNxmb3uudSIeeda40ZRQ1/BiofHGpzq7vF095qo0LD4vkJKd6vPfKKrkmWEE8
uXVpX+mmPNz5dsMCqeqSrxG5NWGHXgTJlh7w5BhPXvGC5YJIDy33XI7MCu5RYnkAQ3Q8P3hcw0F+
Lk98A1f+GJlPUigsrUp3R8aspeQMxvcUsFPZzzUPtSiesP7huZmRsStLq9u0nmHlMgKJp9hNizfM
WvKJsDSgSmFlnyqY5c1cqBIkBwPWp6xD9wcVkyBK+6H90DitotDMMVxbdKu2duFFdWbSGw0SsLqf
ug4Rackzavp4dSpr4rHfNzuzTKwotSnXNZm6IzoaeATWnvkZpMHEOqceYsxLQcrdLfHyT+1BGURj
KMIvWcMgtbzMBv7gk3repKTWySdbMIlYF+hdaLNRgYY2oTRK64p0sRGRUHai3suITNXtC/jnmLpi
a0pzAGAV1vKsEhCrJ1XtEocmGKohPP9moBv3I62c8ltYkA5xM8740gGVdhQahXN3XkKTVZELfJmn
2sKEGa5BrsirZM/ug2GFU1TLmx5349WEqecd0kRHI91QzLS54oNWG5tdddSCqXgrixLkDpNecrQ7
fo45c+QRqtP4JHPJ0hbPGITATR23IYG2ME6P5HGHr6atdLInks48nxrhwecWSOSJxRxBUCwAG98O
8gaIktkxTdrWPYOdc469obsA5Kk/GCMpjfH6SoXXveSjGIEtaX4q0rfvXQh4ewux5XcrV9v8MLEr
cQ4BFM4PWVa1T6Zvh/dYQzAlLY0OzxlQxvsyUQoDQ5WYVgR8tX0A/zK9wC7CQxZzOfge6DV2t1xo
WXNw2H+S4WQGnmb+nOFSXzpWD+DQsH1PmxYeHwlY1igGcxtxyz7D3aYLSx+MfgIPkWj9Enq6eXT7
Gs89LFu+t7k6+kHCyslpWH1tCH+KrcIdq6DJWPknXVv2+ldjTItOWxTqiGk6a3fO6AWn0U29e0CC
ENksp5g4RhX5RwAWNtR5FMoDZizewGCo+a1teG0bjFVCMlu3NHb5KpDHhVpjGuy977iwlnctp50Z
U8FeavtnPYYInSLP2k8yTiVMStOZ3qcxYx23AmWl0enLpIfmnEDcgRbgWFcEytnEufT2RpKw5E7N
U/e6dD7oddn1DkBvim0AltVXoFm8fmPPCMq43Cvs5GwokVzj4zwnB37vhWJeYC6jnsBdk69AJyU8
zZYqfgkt9D7KX/1wHTu9yDAH/Cpz3zbsAmWptslSsZMhyC7MqNRgbHZWnDsQTRKVfmdDkzyzq0yu
RW5CJ1a9zTrMcCz9ZvBFwcRq2e2woTFpeC/B0GMnNIj1bvIUGORmKV11j/++nPfg2JEpygWXomlg
Te5ZjpKDHrzhVqkVlz9XNURneL1vnfCx1pfVV16O4Laqluf0WBTedRIyA+yCwXAtvCvqWfRWdrME
1HRvwmQaX51Ytmegb8m7OUKJJk3CjRNiisuIM1Ehi1WxFAgPCsBWV4HmkGX/U6gV+xFUY33FUeKu
XWOF+nIM6a/Xq4H8GhUs+gaYOeT70JWzu+2IgtCP2a1FzY7O6mDDv9Pz2SdgA8fJJE2bO3rYfc8O
LJhITz44gYZTxhlL8netuoo9WPUlr5QggAm1hbhhAYnT6myKc+uyt/bcUntxZCkWghyWNqXTJv4p
FFk4TyT1Q+HQxklo8ReuoOBKcPPeml3XDXQ2TTycQhh4UKlKgH1pOm0LrRSCU4dXsQmD4KFvWutl
9iFNbzzaLsFT1tZz2I7qDcxYAKi2YGUEmMXwNkEj7bumD6o7jxjTs8JKxMudeXx8/I5M9X4GY1Bu
u3S8Yc8MhMKZHPkSmoMoaUb3zV9CCTO45jdk4+yNbsHIF8zBe4/yg4pbWN0N31u3PMbElngwaNe7
8Gxqz3C8s1tyoNYev4O/nWKg3NFkwPTZFEQP6cgGL7M38Jedszn2X+dMkNepp/Iuh54dFZZCxNJ1
eg8YH0lqMU0IWDiFoU2ol0GK/LkBw7Q1Z5a4mHIufTM69wQSre0AoPWo3FJcFOPnN1zKKWZpaVHS
bNf2KUPqAmCaOvGlFNK/9+v0UrNvuI/rmeFsrpjuR4akeyOzzEg6DWVfGm8EfolwWZJdKqqK3Twv
WxLNtC+v1dEBE1raFHbzkZIY3tO0jvt89HMYJsyCR67OPj3pXB3GQi8/i4SaIKhNGXlr6lPvwNl3
57KB0NFoL/2R9u172UhW/0M4HeKU6jUf9+pHPMwO8XqdPwb0oRH/pyPKHZNqrwzNzR6XEVOmVgH1
rQkwDqtDcbzx0Rd+kCQn6UDmbcI/wJqBBo1WOKdCsh6LiME7Jzwc/UUtmAoqo02wdYh21zMD8Z2T
FPjmdW5EonPsA3sDAp3wcy4uR8sDqVNbRh2bSbioeeAhHujuYzEzTZbbpuWBJ0JyGmsc11KM1pNw
YGxgns4oi5KufxZy9J5sF9T1OhGbB93ZLPGCKbidFyH76wr7AptjVI0bj97Vj2YO4/dhzvPHHvfl
r1YVNgVMVCzWUZ001BuaMA5oOpypiI9cOVTFPQZqFk2uzVtMCbyOMWX0pFJ6p54RYt1wQ6NUc583
FUYLp/NVCmLRtD+IYAlv22cyefGcjsybDoPauAUMmlw7Mlu2LDpi+tYTKILgrIdZn8LY7+pjP2fe
62jwjazKdHykbgRXYV6ad9pKLHqT3Q7lZDB4PHjAow+MSf07nLX6oZ2lAcsV1/XVoIS69pKc7yp0
owyapz2fkX+o/TVAfTxwgdWKXNiYvCVmD5uy0OO63s4T+yKySb0Su27uyR7ku8lrFxomPTmCqHSc
aeuSTeBO2KYLpQOl/1U7oKCBgljzrTHG1VW4oqVJ6Exj1BIi2THSeT+XJejNbYBF+QO4G2SWrqyM
nTM34ych2SzYoykPRPGTEBD2oh8I4ZnDH/9K5dCN1uAIeg9H/2JnPZkRhudXvpy2A22pau4DXfrk
gctnxsnHIilZRBayO4eoAXxnY4wguTOyYaSqREb0hwHqpRYMhk/sha8NJDHiZ42WOX5LQCobH/fc
S+bF6hyadf0Y1rX3OJZec8PwUpxRCAlVrag0on9d8DOfl+TAPnlFAXm+ezsF3oghtcCjGaSzmK9q
KJzzMQ/NkQhxZZEIBA43H3vMDj/jQraHuCJHuKkMzeVSNn5Tb6w2CG8rJZejycn1bZBa+JYybofd
mOWw/uGoBe3WK1eHvTvaqXWw6hDkZNhZe0hk2dtiGCAH4OXa+3GuQ862ZHwx8zB59GerwFwwLPdL
avff9u+HbwswdsMLT5eKlvEjdOvuc4K9eeMDm7yAMLs2FWh4ylhG7yOpUyyzBGcSeydiysojix0J
+pdl3wU5RicB0h+YAdVGvM+Fi+WXvX+eH4chW07TqLrVwgqKcVMMlvsmpKmmDVJX11IiSjRFCdH8
dAzVH3Xdpjc1hKuHtNSKxtMl+eqUGx6LKjdfRoLkSzTNkzxBkOv6vcnOmUoYuupORugsximvlDhC
9JpguNjUb7tz0v9IGJIJZbb9cIZhC7E994I+AJ7bZWdGgvTotdpa9y0K/HechTuTqqZHdwZejSiP
i39rN+WiyPC4C6wq2ClwR+vuqiwz1pcUg6awpkAs39NbtRzptFhvN/aQHVzRZcfAJWG10aBPHiWf
zKM2veozqJfyxzpls2kB4FFsgSgYT2Joh/sSYfA1n9R8AuwOEFFx4EeuHRMkMzGQ5dMouGJQaXLd
CSimpElpPkjtpI6juqizj7Iu2uQIc0zeWXXJPyHPG99Z5f7sYaD2pu1tz+brUgIUKLJ7o01T1JNi
gJO2uO41WQc2dsyV4pK5cfgIzW/ZOQFmEMxWA3jATI1cSOrR7q46loHUOi2OM5Mj8BoQTUqAHqhS
g9E0ydZDOS3ZevUdbw3XeFECEBld3V71nEgfac4GKaqQmlCG8dGxx6YhgTxxT7QOnAu7x4WlNtGf
zoOn2GY+qo/Ivd0Elh0IAZ7vFj7OVxkgxi3TRJ0510hqC/whaekR9fL0xLa2+55kDte4zXmSGAgR
D8r0xXPprjNFH8BURNyeYeYFJrn/wbTPpddTOyGQWsbc704Vvh61hxo6vThsVBGiqQk6GWqMf8D4
S7Ejektxg5yurJPNbl+++sPUcwH0NYis/yyz/jfLLB9GKS/t/7TKOtQff7/B+uvf+NNajf0r9MCF
mIQpPD9cS/T+jF/Yv3n0u1k+UVoCFb9X4f1pJzPdNZmB5dkkGwEHds2K/mV/5ZDMWPOhAC8w2q8p
/39jf/VfvdXrL8ZKLcDDSzrNFut26+fHY1rJ1R39fy0fR4pbaL2jkKPeTEA69uDlrcg0EzpdwFhf
/d0r8984h//Jyfz7z+MHYl4TvB68GH//87ju00VVsGdZnC6jClv+Ghdc3bM2pj8+sP/ao2z/k0eZ
JG0g/JB0CYV0/+RRHjzgDXaS6B2LQsat0iVEpmRinlB+m5s8luPNsNjZoaACdStVG36ByBjvWenk
pzJ0+JIqI6dDbtYsVPKhc3LcPLJ9dWBTanxpsDw8T5pXg7C6z1kvbhx1FH94zNIB5I5yKRjINHF8
Ix5swLC5eSmDFmoIAQxlXkOqE/TXWR3X0nSJucH5znfvJfWuC2DXRQE1w7+GyUi+pUcTSF75hMfj
YrkPKbCwaclD70dtQGfHj/KQeYtxrdiGjkflgPbdcMPhVxn8OH4NKIZFk0mYRwnQFj4+mwDSJM8k
wz80i02Eo8QJB9c2ZNmw6ZzWIofij+2vkqK1K7/zTr7k84CzwdoZPtUns3dZ0ZkN1Tt2fLVIY7lO
QfXeT1NBeRkNPA74+EimzZtR0lkRCOshc5bqUHGTnjF4byi1TTYKR0Nkh0Z7Xrs5IlSTkQULGwd6
popka3gBoEV8ZDvTmPBezd1bGg4M95OTE9aj8Q+nYQCZxr/tqyzbFx2uvATetI2FYueSP+OWOMPo
tR7AomFrNB5nNW6pkF+LOabkEBB52IJ+OiE/4zVpbH58C4BGmPJXlaXhxh0y/kNCqlowcHDTCqOx
8Am3Jp3Yeg4/3PJKsR0D8QD8jFweYiaVYfJDWvlNWRFQsjz5qWM+6iatSVQPGodUi4c6b0kU8orm
dhJuMW08Ua0hIzFZX+4Qn83cP6k6I+RrlgfRTListGyYk+wH/FpTVJfmV+aVezsXin1gf7BF9ktY
Xr7L4/bN5b+McXBr29kv/EDnspeUXeVmlI/xOjCqJwD6B5YVhITG6yTOD70NPYgCn11DDi9ipoE8
qmKl5DmzHS22GVCaO9W7tyl8vGrMKM7BqLOxdXEtwunbYyFHFoP0QV7y5rUTe7eQcsjN2MP8H2zW
f0tQ2bznCDqDE9xacyKB5lPEFHevk7RWdIPGKmfj1vRimK62PM8Z/B3Er3hTG/jULJ/2pDyuCBNI
NH66Lb3WemP5wT8gDkgj8eMKnX7GWLioySKS7tl+1Pv1hrEYM7ngR3vaovGi7sdty0gU8cY+QAwK
o7jWM+W6BcH3ki8qmvFyIYg5ghrxL1rwL6388jzSFbZxRIMjpK53/zlc/zeH6x9RRZtD4F8LRTff
MvkoPuZ/OGP/9hf/OGRD6zce8JbtuaZpreybvx6yQchJ6uK/NkPyjH/8yV88295vLOLRbEIflzXe
7b/zbLu/CUu4qDq0wHIIh/6/c8gy0f2jSBSAdVjDO5x4NNuG6E//eOzRU8V9D1DisQ1bRx4tjHwT
e19aoDf03yRfU14AFvOmqTm5tjc8OeYcyJ0H+XHZgy2zn1WWlaeq9/C6NV4OSr9MDR1HrmaJfSiN
xH4OO9++iTWFi6VhuP29jTHOjvwpDMALAm0JjxR+I1OLOVDNWRj1dJqZjSPXlfRRBnEvL53rU+4B
B4pQ9GAaF5Zr6joY/OGtccBrVlnAjMJaJlJV8CiWNt2OtiAbXI+bEIb/el8eW9AA2KmizO5KaOqO
lGeRdSGOBsdczniEm4LyjYQg5lDQ47JATPOHtrxTVmodYzeAe+Uu9nFO5/RoOSqMILLBfiiL2XvQ
NJpdgjoMDmhl+qahjTLK5hKXKt77nd2WxBQHBCsr8SJrJPb0MrKFGh6pyG18zD71oxnCrI90k87U
fjF8i7NFmYK8gok7PjBgeDP469qRZ5X24ODiYByxd+hCEkan30+yko2nZos8g5o31xmHuTRnLtvF
GBrmw8IdcL4DLuBVD6RqDYmVVcVAezlG1wqJAPgYqFwvu4pHHa4smNgcdyyn3WVvjyBURraJ7kNQ
tmxmzQVfH2Agy8kja7CoPbWXDpxr7HXjwe9F8iXqRrL4Ajd8qMB3v7ixDtutFFLuocz8CsPpejC0
urcqbIB1O6MT2pgr8NWOb4DVoP2J+F5PVPywsEHU76cyvLFbvS05XSH60WnliaLc1EWcTRuFPHbo
nKr7sqm6ONaWkaCmj0tqbosa8k7uNcHFpZeTxjG/prOkTPvgiZ7A+axjnDYOKMFVTsZTkGM8JVdD
QIAmeg5oG1uzX5VbowvljlK4q6GdQ2okzOUSV6m5H1XtXq0SyiYBaJRWpriT4BFQi7onjJ5plJC6
uTOkGbPZQWzYQJfBJVi0OI3qmsXXRpX874fa0AXCqhVA5rDb7Yxqdm6Vg7RoZk564dMK7RFDRBZR
PDdjQArT7ARATVMMEdMLMZiAJBo5EFjQOW2o8fje896uNToxuDp4CzMzraa5YLMYWm/bFn4EUNWX
KU3LBzXTyExgeadCsbyU8Ba+XAtPexv4YDEG2R38ZMh43TNsoZlU72tX/YnZfrhp+vkb/ZX1F67C
cheAfIZfxJ3HazHFvjWG9p50TXd9RBuZ/6OZe/rgRQlOQRejAdVoGrap1djkj61h5440oQrVqsMS
+jpq126z0rQBi07Mzjg6iyPWnStR0tvu6nK6YYoY3oCFY4qnDehehjag7QY+Jhje8G4NW304eqSH
/j/H4v/qWOSY+B/NEzcfX8n831et//FX/7ROWL8FdD0w2K2H2cqK++vo6fwGoU3gq/g90rtGd/92
KBJ+5bAkkk/edj35/jJ5WuZvJJwsDBecmi7etH9r8lzhc/94Kjoeo6eHRY9DFsiBvYIJ/n4YTMla
TEu+dPupGFigilYmB+wTyZ1hZOIlcXvzNVCQWtgQ+cU5tWdtXgVVg29Wp9lT5VgpwRHaS4AGAOVg
HgkvS9WHDV2XXCrPMRiJ5IW5Fq6EYdTBC0AiYrqNZW0nilRQXItH5djTs+/WhHoTaFBslF9A12LM
aCp9wXJEw9BSVV8DzL27lgwQZ1ITXNFvmJxaWbI1g1YKwY1UZM0Gsi+ZMBPqpXsLYEbizoRTq75a
rkleaxG1Q0BOaIjHmTYdZs0rq1VU0MLBfmShiuLjJUv51IhgGcGatyOsoLoMr0hlUCwTCno1YalY
yXiyZDGi/o9x82UYwcDaT1VgVGxkov6MnzAM8Yla8Ddn7VjtwzznzZfTOnVKs9mUjy903YVfNcrp
J30ItXm0gLuXgIbAK8tM0/adhiENfgZRyPLODfxKXy2GO/7qY9yIkO5K9aOwBvNS04S4sds4eLCc
2T3oLDsRi1qZewal84e6CLzPuU2d8WR7DVFIzkJoJkXiUQGSTA0NYCOtXYw+DhVIJqLAJpzFBTEz
fR/wzn8Nymh/TqLzb0s/nX0GY9Xv4kRLyrbLRl+zWaEvXMaararblgdeFaj+PWS2Dd0PY8jSvlml
p5xwK5y+s10YZf5j4cPxyH3KoGpeVOLKwCLLlFFYBGAkhxIcEmA/Ai00agZMBQUdGxxXHJOuQ7MQ
84X2f488kVDKfw6QFIiXwo6BsYMCt6QyewqAS206fPqkQvh3k2/2osxYwMBJZ6o/xCr0delg/5JF
Gbw6cKyLyMR2a/9IGpKpKHRjxC7vk+4csea5jWM2uXIbVmZ6ADLR4+8pw/SaaoHHxs4wq6zdg647
uw8+evd72xYpPR9p5+0IOCQH1fvBz7bE9xLlwuCa0U4QVgx0ULTCVHK/wuKEHjGIijLLIiumgOaf
Imuuuso2Dn6wsDifV6VDUwK29iU/BpkWFASbjjo4q1LScDUrHGd8b1cVRTQEZ2AA098XjYCFg31Q
x4F9FHG5fLhlMiSvg6gTXH1T4nOzTEAYAi/nzDwJv2fnqtnMBAy6Iq1OphWwKm5WDanTKaaN0pR9
vYe9Qz6LLQhaFK3eCioQkfVk7+SYgqPE0OYdJmYKFBqC8e82iHJ2TIH0jRgnw+C80jOnjFv3d8ks
ddNkwLtlmS6AjI4wBkkbOqH0PM3Mv78LcxYeZaqdbEtW062jfDncxCObmshUmSif0pD/12OC6klA
3Y9N/UpyjVui8Em47WOSBcCjNP5GrBUhImezapj9qmaKrHBPrPykesq7eg52qdEDKdYYhs5jUUPW
Wt3VOHhgM7+0/KJW5NRZ/l3oPmx3NJ+2AAlzZQiuzn7R8UFayJF0gUGdWTWY0OJYRf2Ce8yywLM1
dUFZk3cnPpnTAMnQQpdkKnlox7S6rSrX/fKMCYYBKAaqOQfHbT+5qrX0CCV0NsaJO5HE5494SExI
h9jsnimKwXiJc8PZFznzjSsaJaMkaPzId1OVRosZutaWCBlyap4sGJx5QPpdRMuFQhDt6Coy04ab
I7ogpqNiyisQjBDH3sexCm7G3K1eQVICdadher4dtJVfVa0douM3DUEwj+LY7dSF+uiZvb4ZQ0UQ
3AgKmhOyJKRA1Jse3GmYIwdd7JFgfYLrrnfZuRA5rE+xssh1NricTqaa0+u+1xRJEZa7mJVlv3IP
0nsTYWeDTcI7DWxj+k3JEVmiCAjxOcmxiGzDmjIquOhl2MlgGRi0hvBM7spghOkIduREXgDsVs2d
0dfDh8Ap9yPVpkNPNwY4bxizvWjH+JHTMg0OSAXdpTaz6VMhAn/Rs60vui31HpnjKeSxBI1ZEZHZ
JWP9lA1rc1y3JM0VJheevBgZ5NEslQ1zYHQPY8U6i8xsT7m9mzFw7inhW1q0Q+9dggTgNo6B8Dr3
YBTDaxs2VYrjjaWKOGZ9j2JE6h6UFBM4vDtrsHfFyDarsIr6WJZjvWNppm/dTtEDrmpWWfuZ2yQP
V2l+NzVo6gF3bRJZlTSb81zaS7Pt2qV+VoUu0EYnCqo21dg4J2Jn43WeJxL8oB848GRIjf1wof8/
jIRfbzJFWRTk9zXP5AU/OZpbbHSye89GFw8KF+/mqplyeV2aJTUMauZB5dpT+1jSUlyjpI/hHb9L
/4OUknhBiPNgJ4DverTomjml7oxgG3vw4P3s2wssmn79JdvpmEnmlnevehfwGraT2xuHDBDPobac
bJvWzdfoL8t9Ei7BLTcXRuWwKt9mEwy6Co00OTFSEuMzh3aXk07m++ZP/5+9M1tuHMm27BfhGiYH
HK8kwVESNU8vMA0hzIA7ZuDre7Gq7+3MqKys7vd+SUuLCIkECbgfP2fvtZ2NZabenYkWOsFAHMx3
Vk8Q0AOaa+Nou3XzbqMYhfqD4h68QA22fjM2cKIBe4P28fTgvmMwHe6mIvCcg0iq/LVmHBqfZ7cr
eBgzt/qsx7b7wnKM6xS0UGMcW6Jv6baTg4FXOR78B9wqyDcdUfhwcjucqpGo+S+wOUMSRRBfjMyE
VtEyg6hCkqrmL/OoE3duZtccDlpWZr5c65lg8KoLu04y2uWny42iMAPvKaZ0NzNN+xF1gGKR1gU7
mJP0P7QuhkMxCnU1cog5CiNVd3ldM2lr/RkVvgBU/1RUutoxb2/JyYrMnQmt4UiSB7+Ijm7xklkF
fePAa9lsZj4cfMVgrBOanPwlZ8suwOBVtlBAZmf50EEFml1PgP1AuUVfXTsRlNPChI15Yl2i0Dm/
JfmtxYT9xBdPy9Dmx6u1LhXUeSTj1VnnEPYpTJPNRAosFJCUELMN/N+Fm9WI4p0dZPU7sJGS5w2K
yZbYOlLJonxQuO+1eoPX7sXrdG6qj3xm7ulGUfTh9H1Ls7qhMS5dIzph+7Mu6F2RH3zeUhizZl7C
lMz6pZOx/sKtgtvBqREBpIkYDDjKKAfIKJ2umlZVj3XQ896aphY3tUyH9NLxYJyol9gJbTeGcZXa
QBAbP1j2FDu1AtwRxU+RVVzWHea+bmsHA6qDgDzNJqJo2tDswDXlTLNGbJCx1UgjgKtfalroqp96
xN61CP0kazG56Dw/oxXAoOGPJYfSZEbijbDMn667xuohtzOReIpx7z4GWuWokfllN+mcmCRKTAhX
J39yX4F+DMlDjrjoVrsAQkMWGPndUVt2K47YcwQpcnJvK6RyxwS4OcqmspN7pFMGZg8Un0yH+cwQ
ZwbDDh+5266E1fg4xTOMFbIa7QePXYeGWtw/J4R84WOw5e04xxdXvNDtHZMhMWzNYBF0g0fjogLA
7j4DvIrx8nlBes6AJ1DkMcc9C0fnX2U8OffMNUp2IqdGnJAagvb2IIxvVrxsy/7sbe1ZZr/8mUYS
pZAgCSOorS2oBO/e7Efvvcaqlq5BotIN13YDf2HG5px4tf+WM4m+Lc3G+KxxZT2Yc4KFzoaDf6pA
KPxAV0vV1RK3l/hsnH3ftOm752UkURwR23Dy8SynG9dPTDocPqLRrZc04DAvHZVkr3Xp7TFdGE8e
ypMhLFrV4uoQ3alMGiysc2qaay3oIqBjAptNlkpxBNQ9ok4shvlloYkYErGE6MaffViI6GPI4rRq
ddURpoxtKU6bcKxiXCtxax6ssn+dTBi2UVynm4UoE96Ird+jGjk1W5M6TokjDynsZfau2CUAzmeu
M9sxgNkZzarJ4rVyjOQZBgu9+caGrtPRjLTb4Kf23X0LouEwxRFyUtkVW9dIpp0ckxqp2hz9igzV
nl27Zv0j8o+R/sTp0OjcHbrIZDdSIrgbexq8mxhdzu10ibvQmWq31mxUe6sd85OO/f6LVA91Bw0g
kutooDRi6Fc/uux9W0+O7X4sgvidcoZAeDQxacXSjP2TanohfXnUEMV9RGcnJQjXVUGzrKa4b696
O2anRjC/GVNCTCKvO1g0byFl+pAch2rsvnNdMUbNxkIeMBHK90zbVryptNcdR26QtQEO/dRoEjDd
Os+OGCiHj0Xq70UZ1FYFIEe2U05jKqmigzc3zXE27GXHESjeklDMqTbFdXiNdRVZuy+wLlYGWoh4
sLcpvoK7rqSTTPD91JyQdpJzrRJ1mA2ls40UjXkWi4jXhZF5V04dPXLb30G2Pg1T/+wso3uLcluu
0EAsa6zlRLxYGNH4Oi9pd3HGwW3JkuvEwHlJh7cvnmtnwpoXwzvi9ElgDt3YJ8/spo9U5dMtzJCL
Ad/rsut5QSDr2aN7qIlMcnbm1BLritRseWPMf85V25zz0qVH0HZ7NBcNFWBfEX9aOP07VWdE/I0Q
ry1N7U+1tNdlUuhTW2RgGGh9LywxTvxpB5H5GVNu4PWd6u3cz/KaQm85DfBBbjKoVw9wD9jnpIZF
ylF5q4uY4CG3McShXEr7pvbwLXc+tfnc5h1essLoIGlLcezgA4cVvNsVaVjtJxlg8bYI/Ik4tWh8
iGJ6dabszC2yKHY3D8y2Y1jei0SBj0NCxcC/hmZYzJBqhMgRDPYh7raCDibhsKFGjDms6ryvujXK
l44t3NIJ6DCSN1adQcwVIVCEyCZGP/z4BEz4j37MQG9t2VXFyaSDbNyxm3w3dC7hDhfltM+WtII3
i0Vs1aPajmBQZyq+LTNlPkcpUHWYIxDZMsd+twkGPdskj363mVEj33YL1FmK7+HQc7rZej5GkpW/
TOkztMRREE+k7PQBOEWF/TjWMgR8jQFEFnp5HdBRHnw6QAci4WzOC5NT3Vp5ga370iD5iIVhhUNO
BMrKJVoHrIFLAA8ZUJ3xYOF9X3UjSQPsL+ohKfzuwy5SFoDWKve2SAkGrpOT07YdEdI9k1ycucyB
2SKtjRfV4lH7c7dvq8Wxr+MJlA32/QYPgN3aC7my8ByNrQP8sVuhGazkMzlMCHgUuyY91Ki4lIzx
1QhiNR2bjA+iC4gpjcAnII9D0Pmj4HzcyMWNXsyJJJVVAnEK/XvnZ69plcIwZ8CKTxD7OpN9NRVH
w8+c8hGUxPJQddbgXZUTGSN4PSbiZZeEgQdWFoJN6Eow8PXfgpKAzlBzfNs5NOd8VqQUYrZjieWa
Q2eDY5sdazuOKRbyGDwYRzPjUclIEoG9IBYPLu34HtgOj1za3LDke+5J92V2JkXA/SqyXr7QmSFf
hP2ISlqJXZUX6kYESn/RZIabnQaxczXp3tpaQVJ8Z4Yyor2WjN5pP2CBXVnEBdLbAbIhqPhoGGCn
sptu7SmiTjZNqsbrLGfSxLEQpXWYFrrNVxhQOvTHbQV0EgTYKNZOW/vmqUh6Ua5Sd+Jxb5nqA8ig
xe3sW05iGdycmQhSkH/mpskFwF63Uf2rE+lLqdzWSFfTtigec9qBAhtU0Z8rji/8admwuCfooD3c
DkHuHbUo3Q+MGO6q6QnuWecAPahw2KJmXxhq5SYlsX6B8j7zwlIvXmnJ18WriMOIm8S4rSVKPni6
riTXzGlnsDDQkOCY9s2BSrzYopjJi3U09wR9lQgP9VplnSJkIpHxu6tntau83rvBQEWWo12VkpA/
fD0bkUrxhWQiMjZIYfMTGlN0Iik1z2vWGvg5LY95Xwas5LYUprMvyg4NEH7+4r4yMLmMkaObddJw
9ljbAeQ4vhKvugJJAf2w1fAxNiXuKRUOZc1sIcL0Tcr82EWlOmRBE/VhX1rZLh98RurwHKe3weOA
xZXI9rmfGQOuvX7ChzD6HmFLdt5hZvCDmQYaFrvoo0eO/igx5gyh20mPOoHJ0YlpGEqdWAzZh932
C32LFLTpdo4t2FPl4HbNMfD75SXDaO1suD09ucnjyRd4dwgmeE3Trt2Vle0daYj4KT5dp9rRrS2+
iQqzUdfNAfpR7BAEJLQQdc4pBo1nHYjsRY8m7KZ+jgiNHRdZEyFi+AwDU8R8pCBxqxy7OULzi1qP
SDiotsEjcGdO85hbTdLQrewzmkfy63rb1vYV60SKMNe08AC2OXQo4nLx14DaCgbnNJZoaTcpyJSv
RvTNUwFlnsMYQkegStjtp1Xa+cwvE4/eI2cBAzkIilY8tLXlxB/IRf3TZOMI47HL5E02peCJfNZP
FmymTcWqZP1f0BlBbtiIqlv8dVFZNGw8YrAQuZARd5NhlQUnDaDmzSM1a7P4+HF4khr7qjHNfher
uO2vlGkPgnqZ2fvGcNr4O2KmlWwn+0ITiKIKpRHbEuvKVKEHfcqcwT3CiF3slQny1luPbJOok3Bp
71wP95lhtwTCD8qcr+bKQInMKdIgjauZdBwuBTLk0E5I5LAJdVCg7nXVcGSC2q1NnvlwwEFxPU6E
cqyxgy2hNi8OjhFAGguqyYwNkxDvAc7BhKZ5NPureRSVXhtMshfUp+BoSPIwaSYhMGcdWJJA3rTE
g9NlZmfjCObBqYwySCDM9AvENbUENrBCnUyzCN8k7CBjaqPrtq9EtC1K62fIDXnP3M/aAtMnP9I1
atJYzASsDY9xobA+FVjzwpZlM8Zep407CByLfLbTZQ5jb0g5wGQdNjl87saWY72b/rhuNb8XFGQi
zFI7vaeL6yKYqQTeq9FP7/NCzvjaGCBsk3zyn1Xaq9MyD/EzvnEq6Uqq7LbQBeNEJwrr1PdB+7CJ
hFFvY0kEQxVt+imqPhjoGN91quZHEG29sUlgqVGasuzOAHWY4GAZg5XAGXKSez1eetn5EHxRzDWf
ZibLp8WcgKGTitCGHNaSowGLVa475ukw6i5iOQcEH4tq4f6yDD1u6Vo424mGwomWjou2QPS3rTlj
lDHK2iH02x+XvcONSyQoVr4IaxKT4hzzCgwE+6HRBD3T3JfdYy6JmgNO3JOFRn8lRujrkxFRGi2d
KEvhlt9GLpKlveT2hQCB3pi+ZZqMoG4sDPvbZbGG5Uo5BL7v20k4jGfQduAjzW3r0M3JQ6Jdb00n
cf4wozR0DGjq0M/AfumlGL8YyGhOAtp+pSabBHtblngPOUcTElJzqS7YvfgRvLx8pBYl0NYMEkxA
JqMog7JNk//pm/UPuhVqUaehD4BO0Cx/2S1a4rV0LpgYb6LZr/uLPviCzIGh7sKbLxuv3P3/+ez/
zXz2ovC1Hdzm/161tOuzj+bjT7b4//mp/9EFu753YQwL5x+IZH7fP3XBnvwv2uEmZt3/LQwGQPnf
01n3v5hpcVcRrivFPy3v/41lN//Lwi/LJNG1bSiUlvv/IlniJf7kakepdLEBYGwNLATK/m8c5MBO
Bw9arR92LEfJaoFB+IJvfLr5w4fyF3Lg3+XH5sWGD//dCxgsc12/vUwLWSkb48oLPZCJ7wPM/y3Z
gTEbfpcPOzKlhn/esv9WFWxdlFZ/RClfXtHDsS8ZfgcOoOc/z5yDcskByERES1tTgJyiZItY90ZS
jqj8nGpTYmB7QPOU7btI3vejGWDa5qfeq9mxdibV4BFTgHO09GCHUNI5Wc/FeF3Gy3JlTbn6D6lA
1u+C6cv7vQjEBaQDoq/8yxf1B4E2DsAcQQlExjyqy29mQjm7kMV/86AKNmhPINHFPn3sVNbfDUS8
736S4/McZ7Cf+9r9ibHtP9FV647xRAb0339/9r/eJ7y9CxTVch3c5pKb+I9vzw+0SZzk7IW9pdzr
dLGQp6aidjZ+OyanmWIF8L2l6lPROVNoGma875DJhLxnuU8m13+x57g8z1Nysix1MBPjbootKpoI
ZBHcRD3kb47ryd0Quc1tAVjgs4+tfIdCSd3//bW4F+3577cGRB2CEBzHRSz4m0hPpstodr0jQkWl
CYEZKwdHfDveTEom5HCn8A9KxxShUbfjd+WNdNmKsrocu0uo/JMXGHf9NHVvnjs4WPis6qrErfU6
QZ9qW3HtN6m9Ia6W7bAwYgKi++GAWzUJmzh7U4L+cxqJ10B0zk1n0F6r5jM4oWGvZq885E3h3YDU
11c0iKmL7YQaBaggkqeE8LoVeB4/pA/hwpQanetGoQ+TVCvLyiLQ5SQ8DZIwo3lBjKhtApEwEb1m
thEwaiGj5PXvP8t/0d5z2/ooOlx4t47Fbv3bY6Z8kDeCrCKc6055rs28QpI2mlfSljvfsX6MbJzO
/ZwSLlOili/3fVOMP54umk9X6e5ax+OAgZ78zANmtWLjUwZ4q6ryrTVIIHVLDm27Z7IcQ4RQ5fwd
9KP10KuoPgXFZLwyfoqv1IL9bV2olFI7NqcrmffZtus98z/cOKys/3Lj8GRetgR5cRr84+//8Iwq
ybibc4oXtrkebuLSJuWMj5Z5Fsv6LQHPwVajW13RPFjuGhz+J0chplshzlF7a3Hlk2jF/AsMm/n1
99/DX6yvEhmPtPkGPBNHwp8fzyJGHVmIUYQjlvM1Qv+fZJgPbkdLwJ+G/+Dt+IuPAR+JbQcmjS2y
3S5ynz98DNBPPNKxOxHOc+u/mlDpLk9xdv77S/qLBfFPr/LbU1rQHfBahxo3d9L0l1m39dXcV5dj
dVfN279/rb9YESDFsEezo15SLX/7+LglM6VsLcJKOPbJMcrle4E2ceU2jnlvT5fxYVWPcEeRWlW3
QRU1m79/A3/xkQYkMiBQZv13+d/fPlKD+RhEexEWnY+tctTQXiPSxv/+VezLr/njyiekReEg0HT5
tm1y7Pjzy9gsuXIuMlJwRXOvWvsSWD3vspTpYskwKT1PYDGIYvm+eAL7pDDONOvwzi213GTOOG8C
BlgoqFwAwIA9d4Swdysx3be20uucsU6o8J1wuksY8XL2RbC7NLAI9C9Yfv8UDf7bHf73+wNOEO5g
9krwPpe6CufUH+/CBQKL7pkohpptZw3n85IYNcSbxSO5+u8/t3/52C7BFGx8SNgAfwv52+3xf3KO
/MKLj9EM6hGCxnCKm6rYOnCS93zUwX940Ysy4revizgI1hvKJVZWX1Ce/fkSR6ZSdgnAB1rF+Ijs
rQ6dmPiyIJrGV3j/pbeypvaeaQsatREVacXcaZztD4A2FlP5BN0UAwhf+isn8m5bpcwNi9slgUft
iguipY3St8hu3+rB2tEUrFcARttVW0bgKAuaQv44HUQ+0OAC9XB7wacwI2XqzQQvXhmiIKfPnM1t
Y0XiGuEPmu7GvFK2UWx9LGYEHNgGjbzyrtfgxnEfKx6ge4APaxb9Q+7KB0Yu/XnxPly1fFf0RM8V
iA8AmCJ+bWujPxvkW23HjMj4iMCtFeltzCmZ2u8KkgeJm9JF9jbDmdxMfVoxIZ7a4dsugmbnJi7t
HLp+7tuU2rjBzfJRkWnXyB1CgFUKU+MrSkUTiojkB8QciB+ESJdVV5DRKRhshlUaKMhmAnLJ3JQo
gSAwWJNHd9bOkKehJGbPbXr7F6IPeY36t92mFvHzZCmi2A+sIQqXkezUTcQu9Q5ccwxTPGfVKpvX
qvAe4JzVm047ZbxCwOgW60Un86lxEvcuSgZoGClkQPTuAcyeOqmWnU2oXOQ9kie7mknFJeo9+JlH
uHlj/6iH/ldGdfmc2lDYnaUqw0AOLzB2ji3JbtsW79h1hP/pGYeBgxu+4Uw6q7rkdxWw0QOC61D7
3pXB8sxk6iLFYbDWqaah9xvjSM4lVlrAjcO5mRYYykshbsEjl9/wPttz30hQIFES/8ihC3YglNs9
KUPqDjeU9VppVbyMqbMD51uT1IRv7rauS3UHaI5R+ARBVKxLW8+bNhvmp4KB8Z1D3/NJ2VmwRhs4
PxpJpHaqNvIbJk+QcyaionIKrZs+Y6yRoYslqaL0eWVP3UQgwsN8nMwQF5L1YUTEqEHhETc2kJpN
wre3X7Kyu0v64rMZ/Pkzu1zhaApjB4bu1ozd3VI/mpZlrSUQVB3N1xENvx2gjvFQW3n9FUVW8lib
3JLa6VMKcAmLQGMiNBhsbLpOd5vlIv6qpxipnh6Tm/wSWmKq2VrXaAJ+pNnShBrc+VgyRD5XQv4i
f+2tYj4PmJ9RarRqCJp58Vu/BrE6orWfkSwmDgf9vk0WpLH0GvomfmlU+6ICcKLoDqzms6it7jmW
ubcv0XruAmeuQxWBYObk014BixEbvCnePiPEftsYuE8ERna0ZF717DaVcZ3yrjbKivjHeXXPCjvt
danHg9U5Xsi/Qvrgj1dRO/xyRHyCjwJhMwuQrVUoneBOJPwDI04eBhwpIYNSY5s7Up6jVuHvqw35
4PTzZytFfV80o3emn6/wY8Fqdp0UoUgpbhdlOnd9UvKdALski7Ud+6PLJJaHqku2STCOOBgdyIFM
nP3sYkF3PHpvMw5EES3JU4dbnT9Ty8k06RyKWrfrWbA6IgKc2SB0iUAgyT7o0/VXQyzGG3yZxZ2Y
6xGct1GGhiLFBV3kjiysN00w9Tb2IC/BFqFvZQICHwK0C9hmb6CPAis2JvvLGbN+NUrGojpIzE2a
xxgyjDJAN8PRzts6pfvMlEGwBsbMj5Kk2lh+jkbM7O/BxZ2scgBd3ELJzh7JHqu4YpXfOeZE1Puc
2t/mMhX3asio9OUIpTJrbV/CdKuyDZa8c2N77qZSybJH+PKAe2UtEE4DRMLp7vv9rlpUHwaN/VkN
+pQgf4Ru8lmlzPLSanB3o/LsXWOYDzVmzxb40XUlhuhq7MlbWCHza1+7pbQ2SpO3+x5zPBtWSVT6
INBnBvtqaU7dJSDbLp1wavP4pl9aGn32aK2T0VnstV9POemiqAn69JLvKtrK3XoBeuB6jI6UHVgm
siw/0SYcbg0L5vmFagNXuFZH4eHocT19l+Too4E7Gh+p29QfS2PmOyvySX1gAgJ20k2v0qhxXnnX
mGv7XIClSIsd3clll3gq+QgsIztqafYr32PnbEBPXiY6wX4Ax7QGBctxsJjlBh53eVCOSFn66arm
TW5eFxA1t51m8UayfddYpKvSR1h52FUfZYcWtrUSdWuPxXzvxbk80U2eURf52Ql07By6RRe9VEsw
v/YF1tXALqx7Bp0aq6zLXpjY2c5tEMFBpYbE4BJQPGjpv6rYNA9pEtTHzInZbhMA616OKil34ls6
O13IvLK+GtHGnLqBqNTI6UWYRIP5aJOIcFeknUOQ7iivCNMj+S3I4uuBlMbQbIPhRvvZtyp19oiQ
y1ynDAT23KKh7plHlyLZVgX1IpG7l9UlSJAv4oqh7l98bz7A3qHr2RxVfxZEo5atV53HAnRnjJG1
WwM+j0Kjl/61AyTpvltSgXJfl6++TY8Wpd8z0VWC9GGQaBUt550YhyZYdUuX7UwXl6fheuWRDCyP
Ncxttq5vOJsUi9naR6/5gErdRUm8FMGwZeKIZMPx1dacgYYXlq43i1ty40cd1J0Nxif3kMUDsG5p
vki3828lP7/Cc23cVUFWXC+p/vZa2wpNsB5UwEVTPeC0ukHPufdb96eSzTHOl/hW5IG3meYh38Rj
kh0Gh88Z1ppYa0wLK9pR123MXCyO1hRq0baJSixFloW0azBgRY9W0J+7ro2fOGJ6FlhlTE+kJHjJ
CvZVc+M6QfTsN751X5adeW0zgT86cTxdY+xpv1uSBsrVoJPkcax4M4bpil/OZAZfMiUXJk/Ty3yE
n7Ngk20Y2TUWCnNlbiHLMPb4hyAO/at/VQ7tbJDBUFdhE/jVvar86pDobEBqPCG6yBxDAeqQw64l
M5TZnJVaT+SXgChJ8oA0VMF+PdD+wU/uIddzR4UcX/Y6enQV8L+1VSCzbccy3s0azSF1pvbUSif4
jdPWRuUhgumV2IUixqILEhdxCvbeMOudBFh3nQU3eZIPWzs3xo3DYQgHW2SIt1izBfkqKpB49P4u
QDAKCxhg2moccbQFGBJ586aHRDRYCCkflKExmWtjOU+goCiZUM2d1Zy019mQ3UME/3T97KUv3X6b
JLN9bNAQ7ft+eWW+yAMNWBuNY97se2eBYoecmGEM241p+z7VbbPoS4to2lSlpzeqkP2V7TRgv0kj
3vpOFh1LTPSkupbRdBgSouIhFDNZCwgIaeGvQR2GpzZX2clgRvdcTcupj74X17+Xo/3YyOEDyQbB
YvE7evRX/IHuvowN/GWDKfetWTG6Nkv/qhhk3mHNS8tNbV6GMhg+gpvSVA35Hgj/ysLoLVpRKDoy
YDHXgWi6B6PNc9JfJcE7rrL7GyKXoa+3nhAf08h4cs1b6G91JOK7Ipge0O46e3jJ1duEMpYkyJG5
Ma2l8Rc5X93DQtLwbp5qcF9K+XusnDFjara9776XAKRL0sVi14tWUeWoHU+yBDvV1GC1s3E/mFZ8
kUtaKySDkjB3dPfrODg6Va7uvJyGC7r1VG+GNlUHX1Tjs9mkbDpSDtAZSdVWa69eOLOaIG1hqnrp
Dz+DmqOBDrjRs4EihDIGJfiytMYxH2VGdnTcnn0wwUno0moNGzvA+e0mhlil6O+2KK38HdS3jiXX
rZ21ldrGtmoD+WBM4LVWPk3DJ7Sa9RsHdvNEi6LeNYBjebj7YAdvgWSFaLmDOrYeAsiDHU3H7eR0
5gfPsB3ODtSvvJfLrTGYfTgROkYZzBD3gN/UuDYTQGUrZmf5dZHo6NxQfIQiIY+stop610cy3aRQ
Q05lLJ+KwTzaZVt/Ln2M5DbRyQNoqvphEQ5EU0Z1oI5YTtsy8O6CwDbfE1EE9z0Gl2vbN7HdW0X8
dVkK38u4Th76sdSCP8yBo2dwEVVmBE/+0nWPfh7kwabv0i8WluImAQ75NJpzijLaz3H3MHx7B0un
uYYk3ydo468KKEE31hLrO8bW9ZHYCeeArbK7Sa2yxopjxy+p6iMSAuKKB4jey+hJsgIo2F7wvZBd
3MBA3FHzKGKDBhJSmd0Ge416gww6EHFnOoPDM3TJ+Xsy5vJYk/wckMIztndmm/i0U5Zm3lfUayev
6LxfiKBsvVqyiqxtbtU7NCiExa2M0bYPwud8nBScJvd5cyHqVelYbAlnqPZJNWYvbVs2bzpzTSt0
TAYHq1ovJqDweMyeegzBG1vOVuhiN2LcDl8XjW9cmpBph+TG8MwqtESt9qh/CVR3LMUxMGlu2Saz
beMshcNTcvFSzHLGtlVVT0ZqFLDDpdhotUQcDqvuJvenOz+S+FzlkPd7xSXgYJOqYtDcM44cQZag
PZ+BH60CQzPrmGIp7o2EJAW/yahCCM52EavH7ZPVWTRMTZIsQOan+qtQ0RQOy2CfraFk+m1Q8NxE
BKV8iCTK3iqBnDCMLNEN67pyx5RU56TbFdqh2DWWGUVJjaEL4eB8z4XSQlcXe92IQAqtYTfvJt8r
97ljmM5zGUXtz4A8jKM1ncMKHTyzyzUHAzGegjn1wHFGlj9vijnHpUwlbRhnU3idPFkw6C8ZHuIV
P1a5JyrBuS8WJ9inRopUGpMC5C0qfNLAl0UoGXLOHAn+GDVLwbL0CFLyNEi2ZYUqFw0pxa2/SBXO
bTPbV7T3CCf0UqS8nqyzZSVGDU2flKfr3Anap3SA0YY+2PuHJ4M0Lzn9LCpYStrA7sU7V5efwlKX
1JuCLXJmh42RBwwQn/xyebErt/1JIPRcmwuTdS5dv/XR2IKGjVR3ZCtkGeC7catw7kHI3AgZzzdt
7TEvlv2CIkgM5hXdsJj1fID2uhmcIoWtXqtzipjspjZF9s7RkuOiD3fxM8uanO46C/eLtmSQh9IZ
T1mXYFEaR6PS8Cw99dbqoN4UZMa8MlLiuRqKlINeWj9U4EWuokbE+daQzmdh04Aaib10O5fhCf3M
HVqFY54DAQTH51PPLEZ8j4GveJwAVG0dU8UnlUjrDNzFoPGB8N1HHlO125k0ycNcajtURtp0BK7U
zQvZysM+Y/t6jvOYrCQp8YtxJVZ7bJYs/6gpl8JxrLs9j2pMUktv3SoEhtgl8w4L1kTqubHupi4C
Zj3NUbsRfsIuOQ3LdWZZHAw4DX/aQssD3dX4ZA/Tr9YafjWt8WRyBFgVWWodHFwbG1k77tYdWUJr
UfXPDXrLowwU6GJCPn4NfglAdanT+YbOFjtDSWFNULzt9yucibRBm7SFFK2MX3iVLlBU3/lpbWwU
yOVSi7gscl1hnyVuIkLPHkzIKUPK0d5jnDmDpZ7hqlqYeNyIi4MCyhF8eRZNMzAPXMbPlLiBfD1I
8ommyL8dkk5cd6zBgsuKNmQqtHR0cqc/DZ1eDs3oktyp5zeT3+KtbEQ3Gw4m+c7rZjwsLBHTppnJ
r+rpw8W7oHTf/EaOZ1P7zmvLpR9JxSag4pLgx4yrDukuOc/sTmvkDHpZZdEsbgxrQnQInmcFeVYi
ol2uk6rUp4DslnXUafU9FxPttrI3dpHirGtM8GUcjWyMmAy4nrXseQ4MSxxaSlr0ymxWI6gCtuQu
t6cd1EhjV5st2T6NV8NN7m2F9MSotqbb+Ifat2MkiElsPSjZeF+0MrJgM0LuNNdGNh0Wq70voya5
tWz6ggE6EM6APSSNqF93aKrD2ZvrGGZpPe/5xrsRUYXL0FWO3LEJLO0heB0Nx8dA4HnHfG7UGosI
ulOUsRvB3nvsM8+5lkPvbSTlyutgedkJzRZmCpxDIQrzcZ0COFi5QTBeT6OEP96ZxhwGTsK0ruJ8
deejetkSqzCcsGykX3GDVEoVUbN2BGO0PI2rpxKo9mMc98u9AVL4mXl9zZEojcpo5fbaCWWMqL7w
MpDBbtXJZ2kgNXNUYT90cwVYcU5JpHA7dbCWtiXQBvdlgzIVfmJO0KJbcasE7lSmu5Fakqi0OsNu
ARZpTXBZlGyCxI0pt+bhnWVU4yo18Jltg3qktI8WMsCYQssF9alW5bZN/f6+s7Bm/C/qzmxHciTN
zq/SV7oSS6SRxmUk6MJJ35cIjy0j8oaILbka9/3p9Xl39dRUASPMABIg3RS6qjOWdHea/cs538kp
70tOU7fGiDUJzESeHLVrks/ppS7L8ODWCiN1iRl5HKV9wmKJDhGW/gY5TRrIoaUHwioQwJWsAKjC
QlSm+QzLEkes+JmU9rtHcvlKlvaUoCgbavI8iOMA9mz73QyrtQ/lDoik/lCVf9e4m+5BzWN+Ttrs
qYg9gWtliIlQEcaj01jWEwDXcE+Y17KGw/cYCqIukOePD0QO6TAYZXaZuEmJoEa8FaWwR7QlerQX
Bay/g5AkFFNmBrrmeSysfivtqtv0bQklYuTMdxv9qEe5tp1CtR/yxtn2BHkEadz9QgK2fIGa9c1K
m/weA4Y/SXheA5uvLKnUHmIFZAlCCqFItMyGblZtPuEmCjlziZ/I2Nss7GNNkhb3BruutT63n1ar
lmM0jvA0+w6NbZNBOFohRtsVzJ+INNH7TYllGCNXJ9y1kHe1rGnFuqwCuiohqabEjyBVZ7VcwYzM
j26DWqTS1l5aXIZEg9btya/e1aJtr2GvnAtiCjs3t6+93mD8tE9i6XZaRX9XdpGFYSG+Y/ZbsjtQ
W7wk11KT+keMWZajiXZYgKNgnD/MRwZgz5lHfEelO/ipsBcmCcO+oa/2JqaYCK8XvcSUf5ldmPiZ
2fxcluhkGHQVqygpy2hlCEgh7PYF14EmN5WkBVpksnfE3CKX97B9rRCL88GfkU5KGGSACGiQbXSi
5Arii3CxGTKkpJ0AJTT9LBCFEeyUWYFZ2jTt/US+8tQGuoOPjgwv+VGqwnq066jo11Es4gaRJAGL
1px2u3yeCV2kq4hvXrjM3hLpJN+awdCi95D/wOPZVDZ9r2c8mZYDGHccmLZl87DOeG4rn156DTJm
9jDmVowymmS+hpoVPtYV2tWk90rw/q7Ye9LEvUUaXC0FIUvFMI7zDgMj3GYn5FZ0kGGvME6X6ZOG
VYqVowGl7D1KQg5iQ4LV0mEchEc7oT/xo8wmBdTz0uzqRdhE9qyzIZfNPfsRFrTpKZfD4i8ZXomx
FsxE7Q6fecR9aOusEDhPPXLTsiZ5SMche+yhHUc+50axNdOFmeYYYrzBpG47b1WR9+9zKeQXZqIM
oBA22BXEGxi49HW+KKcceR7wQreejW4HRpSgZp23mmZwoFsk3Um74op+ZVDcrFOiJ1hhds7BsSUz
fCxhRNmgCV/yi41Bn/63vjNTsW9V9R7reDnZc91J7veoLO5MLTq2KUYCyxiR8lpREV2xUrRnPnHx
W1inNR1xvRrbSIeJTLgd7uMgmkW1g1GQsF2asbGn3hb4+E+MmA+ynl6hrOHH58HliV/Mej+R8RO5
Ube1iqa8eKZJ/GbDB10BiCHvWtxENkb/wN1NHrqbMSVL8wo4jENA7abTLESQ+TKo7wUYut9YZutT
9uwL4v8QvIb0TNYAngIdS+hXXjs+3gyTz1Ff4UFKTIbUuawvKQIGiE/n1tTCtTE5RmC4MUMKHGbh
K/2C0teo0urAycwFerbZ/UyMFOxuY8/TcelaPYLLmqUUvglr4brj0oV0w5EX+zhFV3MaebtZN/pA
p9UhiiRT5UXPC/lYk7NEocX8NNHJiyOT762NNGM7Q95ZMVudzkkpG/i30/I6O3Rt5JZDdnMkMKPk
zm7U6zga5jVajDDatJ05/6z0BDIw1fHZ8jr7da5RcrLOlJTW2SKJHZk9/Tzlml6vHMz9FXowLd2q
NgrvTEZDn/SmdCFLGl6SIUIejOoTOFSnxY6xDqWRP9PCJRibm202Cx/fo360PI19QTtkz6qrd01f
jRupxpeuVTWvYPS8hGJbGa6zy9klrfulaX0duTvm10Yy4061OzNipci5kjx3JaAEy63oTAY+aKvc
1ptfxZJcqvpmcEnmLV4MyU7t0MXVOhbmELQoa4B/iSraeLMS9PSoX+zAkskHQClZIWKsxp2i33zV
C49Zqm3VtySW+osQLx3dk+ADMSYNUeoKhPdjLgGz+7XRZbsszOgSlsU5OTGCXjHZ+AcIPB5wblhE
EYPIgDVY2NE1rrML9gMqCSLPD2xKWDEIle+mxsP13+g9Zl5LjcsDpp9ih9BsbAMBOnnnZjrhiGS5
sD4gUfUVsFTyuRiN4ReIaR7tKgTw0U1VcpSLxZElneG+y1iTDSKkcYNPdcTQU9Ei1aW1bwCCFb4t
x+wyUrcchjnExN+35Kqu4nhC/oyQnIe704VFoh0vsQ8q6SXDVE+/sWB9glWyHV0De5sn9uiyufbG
WG5lS8W0ogkVZzq2chU3bBGHgPCHKwmKbZpo3yVJXn7jkECb3SrccRHJA/q88mKCkwZyAQ45XRZ7
x6Nj3nuMf16sWDhrYuOIORmWgv4OqL9YWuHLrJx8kMqcU4XITuiabhE2A7VyWI9HTtjJJ6vZ3fSc
ylsbWCSUsua2CatD40fOeOEQsvUJKgDdZKqZ9kNPqBoBgKX8BP2PJZEpHpdFhpcKNrTUVvGopT4q
+jFgZmQiUYeWXmVa9wqIQj4afB6vcWXwUYpM8NDWUj5IpFnkdpFMw01D/iqHKgOpwdrrtQ7ErMjm
JHBxNzwmqsq2fWt3P+qQsw3wFgv8sUDJdnOo8zdWWh8PNxMCm6TI6VoCLONPC93smySm9W4WpMWx
PtRwsrlihcFM+q6Db1noEeCqLC/9tDDnY6y5XDERTwcD4bJ237VReyvc+RsDvHnGJHjPB4rpPNMj
OHNdeh9rWFODPm1uncLNrXPxFlbV24out9+WHJYxNph2gFyX1pSLJiPSUbnx3kiT6Nmp9Xa+XTw4
iUoPyAYZb46DRGDxTsVghDvpqOZTRCPYoOIhdMzurtbUvC/0yfGzTBsaHHYpcpm4S8JrxHDokU9X
8iMrKuN1FCYhgE6LY12T0SYsw+XOLsrcr4mEZmE6YxntckN/RWXZPWeLYBDlKhK/08Vw93EDGQWZ
WPTtRYsbVKGerT17mR9rbNinAob1htshX9tO0x6KSQcYt+iDYN1i/L0r7n0sdvVRS+m2sNjlB4nN
Zg+tpCMlJmFDsmAx2LTWsFwYrHT7Jc609wye+ws24WbHdeDdJfikt7wVgdFBpxFT/6Uhh98nIyhz
gPijnUNzS05kIU73fBZzimereSNvMP0EQ8LUPI6WR8cRkBBmOpsqmFkUo1UImA+vUDLyz4x5yNMM
cLv3WWNgXtSHrn00JtVerKys5UUnhgVrjkHgnNRGgGh0Vbs6IcmoWzL9fjbjm20NY9bOM+J8Xdkd
ahTcAfS6qfMU4gm4xFVJyWE4jGcIE+JJ5qHD/MK60l3y57hRiEU0xFJLW561Unt2Cg0EfkNueaXV
D2VvhXhNpuRWv8IntZLkRdea4W7uI+fJhNH0QFpgGaTpdWSouoEz0b9mpd3eS8OcXjV4kmtyA/qj
WSauD+S3f+VAebWz3DzP2q0SGFV2wYwljkXe6ts8itV9RKKpH0JD+hpIEd3UowBJpYaEpkTnXEBK
BXYRGqJfV6KLcdBbcp87Le9W4y5vKqob0kTmRXzibaTyaitdW+VUxMc0gU1UAOUEPQzFD9PK4kcV
mBpIxIggit7lUIqqvapsJjx2t21Mpz9UZK74sW0Yr9LLS05ZfitAfYkyroxVk+OwkCTLdDbluzrT
pqz0bB9Bub+vnLpdK9jZAYFO7rE3GF6kxS+YtBt74rbICdfcUjB7DTh8q4ZPEes+DN5iV9vMh203
enPj+As90rfLXBUytIOl2dhMDmK0miDnbVWX35mdlSvPvsXFNnijIAkSvwEjXg2nqMG66ZQvU8+B
My1kxtwIG5oBKqiN4jUPq98bFo4px9jnQ/U4tyC2oO84+hDv5rTIcd0maA3Y/3RAS1hZueAKK9Xq
q0hou0WvD7lpEaU7n6yaOfds2Ox++Ja71sWpaHUgzditJ7SNJB38dEBrbTTiT84uUVuPgk3Xkyzo
DcsFhrGtSmP7X5cSRkHDkn5NRmv0rsWxda4LU98sbpRtizZpn/+ujftvn9O/RN/l79L+9u/k8c+S
H5BEuEn//K//86lEHaj+x+1r/vXP/OWPbL/Ly7v6bv/6h/70NXzf339u8N69/+lf1n/3a1z772Z+
+AYZ2v2ThX77k//R//Nv3/8R1wedIY7oG9r137d9nN8LFhPNv8XB//Flv6NqsXBwR+mE1UhBUKKF
5vMfvg8gtrcwQ+a80gIZD336D9+H/M1G0gjlxzKEKc2bJPCfvg/zN9dEEch3NKVNF2D/p3wff0HV
uhY9KuR520A6iQLQcf6ir5WsaypNz7xdmaNnpKAyaZe9g9UtrCK4VSLSaiZ8VGmxtdAW4zdcpmfV
0goBJ/sRSdvxq8Rzv2wdrqpA3fLWDtbVYOa3ojC5o0uli1chJL2p1CmH24hFQxO+WMJVDCu1/cKM
aMO+JtrlWfugEcBB4cr3gKKRcuQO+X3qpjcyaqqgJ7T23K2WrNji77MDzUm8JaikPTzhG3V9OJmQ
MMa5OjepNcXBYAwTz1eYbuEGODuN7AS581o2mXmv4le24t/ZohVOEHU3r+uUpD8hB30g6VjWLdE+
iWVdUkI4qKryd8ZNajO6qgtak5Sswpp/4RfIwVlEx5DBFY6uHluARLjeaqF64E6vCSySO8BQyMpu
YJQmkZO/NBSblk1hi4uPgqmrMGMuduusR/rpyrURLLCIY/IJUyMloZJEOnqo2GJkB53rNlrtVPWQ
TVaz18DJ+GY8gwHzBvU2KnGHP+yn4vLjtQqLYTuL2zjTs6JHCpzkZeid/Ar4VtvC4gnZtjHzoZN1
WC2wwYpRHxYGbWJme+6CMd9UGA9za4v0BVI2EYIFycKoMZmVakxF8lp39k3NcgQNV/RJIU7EDAnu
zHf6U0PSYMJTQVBMOAIaGk+6FY9HqRdHkWaY7bFQ0pYz4MkE5alSEXNJgFuroTcfUBl1K7zJ7cku
QrLRa0E8/dBJ3yh5zdREwFFRiIPZO9234ZbFM4yWcs0WKtfXGebkYttmBvdCCqKh921oI9sWTVgS
2HrKveahxS99VApp9phwXo9HQCgKFB4MglhOYj0xsGbwoanA86LiJa695R4aEbtxHQdo2aRHSiHr
vreKZWIiGBVvs2G1fl47y0aWYxk4JcBkdBF1ejeQD/0VdbJfJ0V6bXC1HHhaCioYlRpnHR7thS0n
mP6u6SC1gJVckpNC5H+MiQS+AwsFk2+ILcAghA0Z8JqBnd3aOyeKPkNu0JlqrO5/zgC72Aawugtl
r1+xdOVBaRgfVh4aO8AYat2WxHXzOGKt4eO0SqTY5qqct0ZN7sGIZoCmZTiCHIKYOzX1eoxJN21F
kDS42etuPiH7eaUgm8j0TX/kkNGJdiKsoIy8ea3h1F6JynhSHqPIrJ92Ddw6PjUV0ivzC5/zuLFr
7bM2U3atBSCCKu4ONAFBbDA3EsYRxfGPMDKRUMZ70FcfiWFTx3sXfRjIE+17uZmW/ksRHYOO0vwG
3Oydsx6upOHozcadNHeH7PFdum17YN00+C0aqa+ZQfthsN32qkqBYKmV7CoqdOJKZRiNhvaTo1j6
aP6/BgtVBsGTtg/f0Q2UkSRHK9XelhgNCzGOBtlJ3jmlCPLNjHCEAolDgCem3JhdFfoIpqDgy2YB
WNCTMAgmzuPNzgjzW3duFfDcUde03XmpiDSfGdpvHau6WWIwrUbhdM4NI9kLJYoT1YWN1dMAR8MU
5goQj1oQcBUtZEIFDj8ywr3E4YPB6ADqnB0JemvrG9bEsBa9Uf3KBsQXWWaXG5BiJWA4tvimAjYi
buUb8cfpth6pn33Ckua3iXaamIRpFj+cub+FyjRKf4WTiPe9s0jUK5I0/dUupr5tTaRiHDpD/Dwa
DWR9zKk4oTPWoWludyAvAYwPwLZXEwqqVQ14GF02/tU8d+RqSExU0d7Jk6Rp1uSz7Q3lPoDHfq2L
rN1VhMqBUAtPUFo+osV7rLS7KR5BfHjbSgyR38x23PmtbnXXXoV7IN1ANWvi50gPHPR7Aom0AHT/
FclntSlHyOncpZtMiikY9erDXK6KuVELUSSgC3xVRJNfW8R1lc3hMDYN0B2ll89VM5BeXYfw/yuA
z7bW3rswrkXkDkR+EtqZS3S9CJWeWEdQQpNvxIuNGmAkd24HLTJb2TYPpjeDGmJ9gvJ0AdISNxpB
obWznYoyZlKPhZwguwOJR9a2vtnoLCA9fuqZJXLxojy7aeW9JoOBPlQuzK3tYeuNVfGIz2YDTMUN
DBOoC9Mc7tJukPdwyQjiGuODECC8zdBFZ8FGobfMy1TyMkvnsa0X0v+0Md1pds+ZQ/bvnOb0HFA+
di0IwRs6xYXkw3xI/yI9hB1bZjxKYf00Y3LUh8VihN26T9oyGN9j57xyp7iP/RL9w2z4f7qkPCef
Da6fX91fa8o/laH/PxWe+H1xsfz7VefhHdnI3/7Lu6r++9+O7y1YrT9XoP/4+t9tx/ZvjqubWIpM
w7KkaVBJ/qP8dMzfTMKycT6SViDxVFL5/W47NuVvOPAlk0jTueXp3OIVfi8/TfGbwLtruBZGGHDO
lvGfKj//7kj7w4qkURE7FvXvX51OhcDWiYlo2bKMpfcG1mCAp8dKEffJcKmAupZrjyEX+jiNlCIm
d1a2ZjFVH+dpCPdlFNWbGU7VhbDgONDnyQmYWk27HJ7oWuvCSPkVgPhy00tjCADtgFULUbnBq5z3
irofYnA8/5i8HAx7h2OprUGilaqp7wzg+z+iJmRnwABqi/OGSRdq3SMhJ96+WKCimwnGCsK5mwNJ
ilgwEaa9u8jpjw541QQ2BPTaAMIz87wU9lSmMkUVxCVWViORKWNkpo8lSh5zBcTbPbE2ZuoGVqH7
jhy3vbFIB/HUFRqCWdD887Guh+Q4oyzDVTNpmxCTzXaOrS+LOaJvu7TBK63okCKByhz9UFRQzWI7
/GQ/OQTLwlgAVScKWPhFb1o2pOuJZntnhJk8AM6b2XJ6yNfaqA1NnyietlzrvUJkathKnovGAmQq
bmlsZFAcZepUH1a2EJTZVhq5NozrATmYgdfqzTfYwOyHA1nzB11Ev9NRFb46N/yEr8OsPIDTmreo
dRGHVl3SfPZmH1LEGbbYxg5XCPLiVu5H5HAUksxSnzguoQgihgz5uj7H6WIsyy6fFgGKJ9eAkelR
9a5V5AaRv8w4WlNdRxRqrt+sQnyXBE5Z5Pcm4pIWJdLuRnBas7w3giXnQGfTgxvKFvT7UdKLBxSl
6ldNPcxUujGrlwx+ECtf5mXRc2uOLiPDQSB2uNXrbF11BTDaytzoTqHt2ANZiu8lFzi65yaMebvZ
iPOyNeVMcRDP9yG3/KptCAWw+JbivuFXfO/TqTfWEgtAUMw1CwpH6yYi0Mdyg/mPYNuCn7KPLW3e
qNgIf82Vze+Ekk/m68FAeEIGEaHg65B58INjt+G7p7N+X0mQuNjyDLFeFNyRIIZtgwGhxqgcJl0b
MG9snlCooFtavMpINj3ZXAxXl+QhsfLoF/zKmJYK1cIskpnY0hJBGiOgpmMmPC6tufLcvO93qavp
X6HU5vclXoxnkx+LohvIxy8dJDSPNENNdJvs4ccVNmzGSGbS4myphhw3EnJa1wzgCIM0ctEWlcE0
SGvnSTWEG6HBhb0H9lLBMRyaCEVUOtFR1iCl43XuNvLRRHbIbLXSFDkQ+AnEOjVqF8/I1Ovf41yT
oNclBvQvtUQNsd6InFeaHsqDMd/uNjTKHuiU6VPozKzn22Scmj7f6XreocyHV8qMieR3o7bueVE8
y2cIPr2A+oreiXhL9spusn01h4y5QOUCM7Y77w6RpHjMq1bxd11YzvhqJDGEFzPvjoS80B9IZiyQ
o22vr9Zjs/Q7L9aiR48U9kAMlfdNJpeRBVOndS+ek8QfrGbHjyhMB2rocL4sgK7ukwIhazdLdZ96
t5VBRDY8NmNjtn5iljLBIzomKlVgzeUp500KRlVGP/kmaseMTL9vUwMusuUBwruFvheVfVqGvEDC
jd82Gdz8BJNO/nStiMKmQFeKPD2tCx9mS7KuYOD6SVxlA0g/I5n9QUhody7hHsqEaB64zu1d6xwR
ntLUmXYznGMKIIaPa7bw4YlNSu4QZ4+MYFU3TluteXVQxlaW92ybPZmUbes9lEt+hesL0X2aqEot
t9jAqp0B3ci+erIlkk4FyZmq00o+SxFbh17CzNGHXgd0NuX7ITVZwLbMTVFvZzsBoTPIJTFxsq7H
gEe9WSMbNlfFnDkBta52sKPJeoN+noN2iq0GSwLrimzOk4vGuXdWum3cea3WBLEE6KeXTfsgOefv
6whiDrtbJtBDn9Vbe4yte7u3siejJdbNcBD3rOYkG9Y9GuHjoqZ0p3sEg8IJGrfgbADpe7HcWaMo
EO9M7YScfFTpOWKLiGvKHJcP6OftLs1U8kAKULofp+7qLawdAk5LVlte6ok37m2ESk2GtglGvH1d
8O2sGLCMNZJPXR3cDrX5nRV200s6lfEvDDfRQ0+y2xNkOepfTR89cIdt6kMJsy7gvpr3USn7R5+k
TTDpi+tj/VQ79udMHb3CQPlm489dJcPoXNVkIkZvFjvIzWU8DY1mXew6dsTKSo3wEEXo9IlQHvdA
R5IN4yRz3wEOi/Bidd2GHWz+IB161SQJY1A/Vdx869JM4osAhvqOAJFlaJctOvSojByHFJrbKUbI
7UfzLYpGd63T4qrhTaDHQROmg+jnFtuivy5vZ7wbA90JQwhthkWgCfawywLzouIIrMW3OZTFJXY5
frOWeFuWJ8SC173bfoYAv+DTFWIzIAY9LCC/v0GtzZvSaAe6N66hFRP0bGs6kXuI6ih7F4lnNSi6
RHQH0VdX/kzo2qaWCI+iBohz3xN7zFzd6Y+IG43joPQx8DSEOBWQ/+1slZx0Gl+zx1Canco6nJiF
xTZCWv2GJXFrXs2ufg7HovEV1wlhRmgEs6lsH0a6UNSaofPUpt5wj0rb3C1q5r5mNnp0NfsS60ax
bwfNohhoYVY5qe2cPO7Vj/8rk+F/t4z/f3E0bIMHEHB8/ndV+tN3/k70X/HnILM/vvIf9blr/GYK
8hv/4AL9a33u/MboF3INU2D9hv75YzxseL957AA8TzJTJs3xRrX5vT6/JYmakowzBli02BISxz9H
5H8a4v8x1P8b4rR7aN4dCaB8x796z/k0Un2h2rW8GxLhhkz4N5CHJHOT1oTZs2n17gGAXbJT3ST8
MpL9xtPU+J3ezmKNaNNdXypIwOSjwJO1zR0iOBNFYFro68G2dKB6xiivMBTIU17CYo/xQ61iwhIu
ThjZZ5OoBsaZXrnpiMD+akRYbhYCiogUmKruo03IIzqnDMt0yL2J/Uo0XPzSVUV7rsumbAKYZQlm
2V53j860gBEex25C1MqyaZemiDyyaGzIObOg2mIewfW9NOuZfZKLbvnVxtVDfVMhX+TlwP8NXtna
NbgQCLGHv+irhmnr2Jbpc6GY2fiAd8cF9srE1kmzXK3wC9QxdwxlLdbQFki/INY8eb6ZNBhWM2B6
LhqdqHFOFMZ1DhLJykvDJ4D3jJCFnrEqT5iVX25S93LVaxOQwQ4m9F2X58NLc4vfXCOb0o+cvwyZ
SEUwZmNAQ9COnyVl6E/NJAMFxH/b3sH70OJgLCCxzbkhX0Ide3hnwvMkLUp/1Ur0HivbdIY9AZnj
dWB8uW4wmH3dqBCOH9nT7RfPzU11G7T3hFrJ0m12ZS/KE1w8JH28zcUHQZCodOna4DdhZ+GXdD0H
1TLE5QxP9J1QHpKszIE4HZa3DberIRpgZZBsBbp6OMwYsq04dPH0jIfSaXUmV4J5CYPoh35KsA1g
1zNWU72A1kFhGvpJv4zvER61wzg745kPVJ8ynXErbWsrdgakncKhbrxgmNoyyHR6P9AT9s7RVPJS
EQYZLJNWHw2yzBHOOspX7lTfOZ5LWBiDUF/r0EbGXqZTW6bRzqYLOvKOhnuhYcUEJqX/xD6wHJC/
hvelWQAgTvmgNuXofHRZMW0wP7f7jDpkB93xiQrDR7EGlyLt4/ssQxstvKZ6rmAkb7DXW++J0c/H
RG8sPwLXsrHJazfZxv/Q9epNkXS+QoVOmVgPLxg1GdcgSS6sNUul5FFN4w6I9X0lDCAdBKZVm8hZ
xlUGqBR1LYgEsHc9KuabWlAXAu121UbJE8+Bc24NZT+wnLDR4HRTesiR+L22ju4+WV1aZkEJjMJF
92sjsqymG5yAtej8KMCP7sCYslPn5UMFQIT2SqBXIkGXEnylStt6ITjQukgqwZ3R1HD2ZsX+MnTG
5BeegmrTjCSpgy4I2w/S5qLbQ+l6Tw7YKPpIrJ2rCKnTCOLTnu+ZUsdXi/jEgKA53UAU40b3FRxI
EcxdlDxMCCCJJ51jxWTUHt6qJK0uSYIJYya+5QIwNEF0aUJRjy0mfpCajQdP1M6OiBvTQyIohyfX
m8Rzr5xxZ0NO//DyRD3NnSibHQE61gef7+RXbCOzgV9NZ0GhKOJ3I8xBNdRE6xXwDhznLrVqmhNd
Cbky4S7VmwzL9HZEz0UBjmR6W5HSexcToPs0KAE+pJHiMVOteWo0qO/shwqbRgdoMyGyNRbUBn3s
tmfzc7eMqYFzKrK36Zh0J/Re6jPlI8y7GpripS3b7sTuzMSWs9Q7tocJPUbuEu6iUDORilco+q5Q
P9phhcShHqMjQ5H0ZLgZmA9XSuzUjWYYT7DrQTQ6dq6teX6dC7tjdXWpbR4sEKakzhi2GR8Q5zrP
BBnppt+zKf4clxJuodLRnwMHIwRS1oBd3UNaz3g+3bREH46EF9eQVmbbBOVzu86oww4mLLbd6BUX
VjI47AxNakFlkmwSe52xm1DbXu0UxajkwV2zd0m2Df9YGeNSPLYD8Swde2w8ed7dgBDnnE3K/cSf
k5xHEmM3hiiXQ9108FlsJXZOJ/WPbKmz8zCwhEsLGrZYSecIbJL3UEQEiHl1FuR9ikaL7IdjMc/p
ghKxH9f4uD5I9C3XxBs2OxOn7g8sDxDf+x+pzX6DRx81EInxcS0IMk6z4Yv0re+U2m5tt+hC4txI
/KHUklVu1odEI0ZJ9tLas0O9gxwFrDe0tavBKnI3L1Gxj7TwoEcN6kaU7Pq6y7X5da6KhMAOI2qu
IrRMVL2RVq0bSwRLkT/hvZw2CqHUpoyr1xxa5h6TNvDqJvlItWHMDwIyHztdr88CErXgr+v9Mm26
0BoejMFKzzAaqo2bVd2lEeIIouhnP1U7FB5II1siEtqp7X01s3xxS3EyKP5dkpFJdljZjRczX/NK
MMxopI4C+6JLYbsQrDXJMN8msc7/BE+ntmx/Dk0WIhAM5QzqY6ERZYHjdoT9JOWIM67J39Wcq4Od
2/2bSRNNZG88J2cQA8O2iI0aFauJqKbu8ma71CO9fsOU03eGqSe6IGLWxoaL7M6ZFfbSa+Y3kchD
cjPuki1tVbAjCF+Icr8amTX6xAJwDySiRQOMxAy48wIa6bMo2/7OsbvxLsliwoIKhu3OyCXmeeQK
IV49E696x1+LPIhIzumT2eq16Ydex4zcCMfpJQzjL4+P+9si7YCy5wywud+wnEzfORDrB/xtCRJN
qUy/odfjL4U0UgfacyUqkjldVOvryMknLP+NN0KsXxBzjR2rJ68Zz0zL5EcrMjAM/OBVZNCzuJ5p
s9XSHKyEVfNcOkOxi+ycZAenPaCR7e+rNIxeEONVW7WM8hegv/x1HKxqI5wFvpybFyrZ5V3U7MbC
g1ExVA1jmaoYdMLQrOKeO2DcMgsdLq50lwPaE+slwUN0mFptOtTCjQKzrtmmKNlxITmSgUJRItEW
yU2OxmslvW75hLGl75A6t4EpF3I9FLF+bNvkNkNhuXTZ82xnMHgkdkWsd35FeKdoZYD/BFn8VKBv
cxV46bH5Nq2Req7ko5hN9lro7Oo5iAPVjSqwbC1gsnfVzNo8lCUZAVk1y12iwvKdHW8FdJuSQraK
KGy30DdMJJk6LsBv08Z1rySsG6cIneVGVdB8C9J5oWeHYlMxKQlQ//oyQRkWDf1RiPmXYbTwyvFB
68xvmXl/9Xm7thbJZFFQal28rLQ2BU34kcyFeKshh9bbkVvFa4zhqQub7hmBW44IYRo2ozFd9AjD
AJFPGArwvwWkTWDfZXQMGhI32GxV3sbkKIt905ze+KLhlChn+UC8NRH5pbO/iaPihKjP/MHrfVvw
2z12sapKHBb0GQKLiHRY2B/xASOAc60G7vKwr3R4uWF2JwgXu4CzDq8QcNyT0ovsNMRaJlbMfOQ9
TyhxXKhimxN9iLoWkZDfgH4jbIEhgvlJGBfZg9mG9Ce/vTj0MN94wKjHmOAVNAMIAWxrZMdfJG8I
MLszx2a+r5dsDNra+Yz6wds5BYDbCDHcpbMM942BA+po4uiKFYTpirrITKtzNde4nprETPalirC8
xbKaOT0wHrCpLjY5rdOOFCF7r0lnfkB10IK9bvoDyGPmNZpXHFDgzS+jSeDPhCyEsIbwXg+r7G3U
3XoHUSIhjNzc4jPJ/hd7Z7IbuZJm6Vcp9LoZII1GI7nojdNHyTWPERtCIYU4zzROT98fldFVcbOQ
CeSmUQXU7gI3FAq53I2/nf+c7+wgbTZ7N1HWjk6uaDvHVnXduilPuprikZq5aQcBBzetrxISZpnz
YnKV4WX2KD3WHHjMj9VrXCYOxP08A+xf8gZuO3n2rL52NwsAT4hc+K/uIpGDNNdK70S9TO/hTBWz
ohZzE3pQKqHuETCl1eU84V+/rNzmSfVD9OKt4GtRKHOrGYjaNjotWL7YyZMDKvK3iRTJLU/Uydyw
Kqm2pqOpYjeNLYlDkC/Jmresx/ckGfVj5tfFRdpCjhzSgVJHx7IuXFa5O9Fl5nYqsvA4xohBq76E
iSU9ufnHOJj+R+SR8E4r/ipGWNLFY96+zwZYq3xQaK4yybO9GCsigMSodlQ8V3v2Krx8cpQ3huOh
9cdZezvS1IFlsKp/mrxhrnVmDacUGsYGk4674erDOEHj1rGnm+Gq8E3U6iiZH8Iw6ZgX0vwts/yF
H6XOWdYs8TuXMcH2trW2mMvlZvARTwxjGe+zYUEBwiBnfS/digi869PhkZj10ZlmgJ+Jn9c+Qc6C
S0/vWbctLiDqXzr2yNS8ke33s71Xz8QX/bFS0C3Y1wR1x+8Lq2n2OpfTyDtrhBRulERwQn0FBjtQ
2CzcirW80oq9akIZGwM/4KwzlZ78/XUfTANEJD8RAeOpeZGp1twRIf7F4v44Qpf3gKYGyhoSpGCb
Nr28nPEMutF+lm0DlqTqT1j0aRoxK9pgBqvd+W6ong1H+Gd4jeG7wcy0WitKHQytQz5FRXLnFwO4
liWvz6qXxXfXCzWzEeIupKvmoG0DIpM/T8bOykViHqlLmpC5LGM6N8RLstXT6R+oZsRKg/86YdSv
vH3Ypt67CTUTPhj0Syy8ofsDv6Vy0Ru97LlmRNrVbCiu+3HJX5uJgpw5DpOjEvb0psoYRJmTldZt
rmcya2j0d5FhDBeZs0x3RteNmPJHtGja38UuzNzltKBU3PuF376hDCYER8f6teb5tjrr7ZM7y2Kn
srG98nphkk/qa6i2vWWSMWmqu97plcHEMqA+LtHwaJCbcTfY0rorRbpwN9JPB1yKMoXveYfD2e3E
Z5KVGOdAmERQuhL71qOTIMAPkNDimPVBa3Y63taGo68md4EyEgqxN+a5eNVOxuTKqueWIhiFETyv
iNwPzjW7FlwGS7fMEHLKsSA5IbrbzO3rG4brdGVIkVNtU8FRA51ruI+qBjcwVv0cQ0PhHTJraR/S
mhmWusCsOBbCl1ufW8yZ8Di2hbzsnhTl8OTbXJe4ZhY9y9RLDmEb2h6BjwGJuSSH73TjclEwnl0Q
dBhfh8XGcccUeqfFyNMEyspzIabkwh/oOIhczbMoHJdr8nU1vrHajM4t6u9V2ZG0j621WjXNnZNZ
D9R7Ls1Ct1yVKucNtAPyLJFl861QVgZMkm6YF1jRLlpLig9/42JGaXYrL/DSWDoQDNRnjBTNGsse
oGB9xXO8/h5PYf08uIA8l1pyMUDw3syeqG4waXpPys3cCzZH08bSg7MlkldcO83MiJX2EF0RQpPh
Fae32jpmGt+EECwPLakPlzRipr6TMDIYGig462mkvyQPy9SZsCreGFo2O7cJiXd0KuJX671heuYE
o8R8QbSCS8QdnJ/DCgSpyoG1kAo9TtdsNLKO5mC0B4tV8dHqMTu3Bl0Jdo45uMo6TUfQ0qufhuR+
MS0p4xLVI9DOAOUWPZoV3v6AXHDAT814a6jpIQkhGiVkOgK8LzRqTYDVNv8j7eJt+KeW38s3qvr6
t+zvZN2vr/ptufC+OQ4ClolvQkCX/msNNw5T1hWWacIP9fEC/7ZcWN43SWiUuw6NBK7r2vyv/yfp
Wt/oqLd8sL64JYSl/qUe7r9n3CqAqa5wlA3CVHn0FvxV0FWdY9QuCQ5WYjhTYU6rMPu02KqBYN8a
YX9HL8FnQ43K394rf/GH/ykley4/wV+os0p5xKZxlZjgg/hZcKL8KSVHsWMvasn1TmHV/xVK19yw
AEE8HJ3Bik7CXCQDNnYRXBGJsdxPXc36jjg2VYFWV39Kh4cOezg9QYbOPO+18ubqMuVaS/VnwnHO
hdiBv0Acx2NV20zdRuPA39tOCPawBS23qMG9MKJe7aPOJ/fItqTe5ISqNpNqb7jccU+z7ffUBEPD
An2PD4t6aQNbo9uU93OxbpipHVIGRO0+ZoKSU5ve25OFZXeaBvvaYut9mwMsv3bZD0IMmChKtb30
MfI9vl84T91hslVxNzvVLqvTc2qn3VVW81JM/mLRjTNhZSGPlfDFI6vCAAbO8G4rQz71LhfwoNNW
dEMdb3t2ygI3LBeSjVAJ+YxaMH4ISm43dp5Gz1TN+vesR7kL0BNLK1l1sGA53c1VI5Fj+/iVzjqb
QtxWGnuaq+0qsAfDuxmNrv8MJ8FwX1Z+y1ot7f2Pvh472Agjz8So9c0nROiO/2R1obZhbcf3Hdsp
0ntyhk6UC8iGjL5cFdldxMgBJlk1wDFnIcnV2shM11NSyBszWSAvCYoxbxsjcwMlO/OcdBN0wHoq
b6dojNjekUQg6dMQvVEu+HXuHGF5qKSezkPq9XuEyzJYs1v7NOmXy3Ia6qem9FwdNHVHja1rO9Uz
rhkMHb3hQUTJRtRieFR+dRsJG4dqLDPc6jm2x3A70AIUyK72+9XOLY/KpGIxqGJzeS5yZPoWITPq
KVMjcsz1h/zTDX9ubHg2lNYvx3AdLu2gTXaD0/u3MXqaRRzJiJxAg28KHNCpJ80YAaukrFI6D3C6
IK2YwoZVy6YDK23tPDszT7zdks4qpDO95Fo29Sgqqu1wf1cEQE5hwZ0ec6xTX9F63/9oSsEbKWvM
V8AP8S+K3Op3XpnkvmMowY7glMxlcw4PK5E6fkXVQUtKNGVzgtCc3Cik8lvML3yXRcQW/L+MEXTO
XfkDqhvqwZKqCcP6AAc6GVKolbFtzXhJJ7EnHoYyXC32fYmk2GxHS/QLhLMGB9HiD9M7RFa2GWk0
1uwaLP9H51XxS8tY7u2k11YQ2/IMcKofqeehR4x0tbamHbUsE0pJ3z0x6uKCEUAc3pqEC+OmpiYB
+2arnECBOqKmEgfzL6NLrIe4r4tn+DzhnWIR/VrqXMCotHNasMRog+kLU5+QrDXgeGDvXjxUqqEV
FgcmkjNoYqoIUpUx2eNAsPcJu+CU1z2HLawmdthRrNSyi0249lY8QGXADW0xswO3mN1lGA5xFrf3
ZPVpUPcjM79cUP2tld3CKZLBi8HwmY/GzVzPxKatjMk3nQ2fNkMTxEaguH68m2Zbmlt6RIrj0iBP
oYym7sxJKNyTLhN+HvYSLM9qghG3RpHHt6J3HR20vgNTGQP/eJeAdHvmVwrCizmQjLTHdBsSOniI
8KxuJRetHbGT4g5dMmVK6iglwlXUvNodZ/pX3SqXX6mgCCl+o6ClaKzB8QSzkXyh4QcINinCF6s5
+BFeMbE3Q5uyg37iX2pAMdKRYjHIv3C1Jw0lx8IQUja8zbCNXo+9Gp9zs0VfXWBVdYDjcb4cTYF7
AWfSQMxEOw6ECRRR4rnEQ68wNuhbrob1kzdPwAa6cHA9LE+lfB0hMnw00QI1hKp5jvSEFg8C24I6
BBDL8eKQq2/n6MTkJgDY2DaGe1g98W2FDwH0GzGbi4qrT3zocpvu1dnQHTO8tvh0saVMyFBTk/o2
hu0UBgQN225XihLdqiTnvhk7F1qL3SBVjPUSVZvQLg0Z8MZpyQUTBgYCV9GpG9A15a+UJpro1Ox0
/BHLAXYwtRAD264u+BI0NR+nXlALL7zindT+cAfDujKy1n0mv1FcDPAmLjG2cRCbncqPiq7dlpWP
nl8KWsA1wMlkvIb475W7IuOkXkpujZs5i5tmYzvS/ahKpR6mTNgg7UwFUYGgHdYF7bafsx7iO5wJ
2L5IKvQ7rvLjtVeMFsw7ACBcNoqXsopWCKZXJUHq8thBX1y9zuVyiW2duL+ru0uXj94Ozct4A+N5
rcc43GjX5NK3sGrGxOTk1zLU3YiCF1YkD7FwgVitHdc8htFsssLSXvhmRrPbbLTqs/lcKRaZVGEP
8QsbNpNfNGXvKVrg5AFstfjZJjTiV3ux1SPHb307tUIdaIGYv1Mlap0pjJ+AGVJh/r3QE52MVge9
lO61tXluoH/XDDDNNzCXZ6wlgTLM9seonf4W3uhwHU6huDXdDszmPBqBx+74yeGD9M79NQQ7AiVr
P1X5QRDLrwOvgkCyaeFZfiygA/DNNR35Ap94NxSwTom7RDb6gZo2fdKmyPJzMwzudwdH2+eShUUc
WHFDhpv+KY8XLo3XIElPM4k8LZOEvllFoUfdeK3eeLokd8qy4oljC7ziBCmZG+O26mvchJumy9wb
M+SRH5DRlRPxzhJymWG3EnCBdrYY9Ds+BEiU6LfpW0PR6XU1VC+Q38iLt5Dc49SqgqTo5njPYEA/
mu4Nd7jEfKpI6mIID9YtjwqKUFK7TV6l3ha8ElYRzu1O14aNBia890b09mUZK48SOJcNRhDSnHps
DEOdtbS+NypsnrLJlj89skD50TV5m+180cGRtfAjxkCN3P7TUwaYuka7g97JxPHuTVtF4V6zC5oJ
IESQvuJJp3w6bRp1oYGC4SRnWuCuND0iR9DTJqO61IOUL2Pf8I4qcDQyCOWShz5Z92Obm0Q4yP/z
uOQBb32yqiC2Ssto9Jq0JWgTLnnTDVtRUjHmXAw7BC6wMi5UCAjsUzFfJE1i/AyTVqN1OjLJgJ14
ZkATc//DbiCubnKdGD8iQ1WKoso5BbRpcwr4gus1BiPDeqCYDcZnNNTMJtJaxqcxI+sRzEZnd6c5
BAyy4S2AFJ6l6RxdUdtr35tlvnj7fFRjvkmWnDCbJrp96pVwP+D4k22TSOd+lm/bBinL7i21h50b
v4yTWBmdCxMbjlWaSWFIbgZzbmHysd0MaLlYyElbxvtsRfV3k6BM79B2KA2xSemc3US9V+xlAoKV
GgGo5EvNN6sjcaNTD/SOcoh2wcelJ2DeFsnERsJ32PHNLInv0towdmw+vb3o2py1dih55A7h7Rw6
pPdd2Ah7ry3esSVZtL9X9ueYdOmuHRB7N23l+re0SLbnNJ5GrF9p7t4v1pzgXu79+MGYreJK6JHX
jw/F8yRHjqvcBop/8Lp0fgml1z12LebvbYKENaOXRp21seZaf5Lj1+8yhmixqTwc+EHF/pSgDreb
T9uD0RssZGofZT1XPGI7IYFBIMwmAlNeEAnehVCa6JTest4fPxMDxku9NMXDuHCosE8JsXkCAQDr
E5arzB/2uGqOWlJ/itQ8zReSNyJDb15QRD7zpDWzGJi5I8mq8xgrm/y6YJovthlagHly2pwKRIwr
D3XWGPcVO0TozODE2Ari1jMb+jFG4Y1U0aXohE6jR3OTlwoMah5iS59m9lS8iZX/WIWIOyRHZiZB
HpQszaN2yFnsWQ1d1hFQJliodcOEZMiZl9aV1ZPVF8We3h0WoBqx53JaJko7+670O+weXf4ys+Hv
wODq+Ffm0npKAiZkKiqNv5nMTdAc0SiqZ1Pb+ePYmd6HgEJ6HGdK009UOpSvJTfjClZxm76lsopI
khq1c0PT6mxtbKPMfTa4poVFf2A89GnxBCbMEtLeDmMoORzI2YL4qarmDqRdOgQ9aUP4VwDft0ob
XHM62Zq3mPcb6xJbcT/s51aauBJaG2hT/gtL8OSyY/JovGgtRNTNUGABPjoqslitjc511Q+MkHE/
+h42d89kw4/zarUYZKc+ddrbjkw85BbSYPweHa55w1QTTBXSPI1eBL7WqNIPWA9miwUksS65JTss
wMtLy1vMzYiRucCbfT3FGchZVWwRidSusnGOdpIVawV7RuDV3IxC3XR8AG4S2sLg2fU11F8o2XTi
+tu2GlDRZrfPdnpeuFgsgFtjjbl/GkZyUuw4DiUO8TtggcVtMbd0U1hMjRib53bd5M4yP1esrXcG
kJYNrfYMF1Oqbmzf6faQKbCBVQQCmC+jLhtvSyTrZ7NEtuSAha9R4G0pQzAofSLUPak8b+fX6bx3
yunGjY1p3ApHKxjDk3+CTyUpTYcKy4bE8M2tTx7k0rKwe1dt4i14JPLVrVlRyjhANwyq0IeQyuH9
y+vcQwMB87MG3HwbDXAA+qH0v1fG4F24GLJfUeDwO/EADVBTuZzlbCt6qVml1hhPUQ6HNjNuF1xS
LhSMGg7OEHf1Y0FE80jxKOu00Z9BcxUx3Jmw1GwTjProqnh4AliQ/Qi1ubCHMWfjk3xU2f2wM65B
DAAJjeplyNr80KbZSOcY3gqs+EDXT4mu8w/D6tvzDESeZWLMbpCea8tkGqjnbNznA9Nklnr+HdFx
L91bXqOJuIwDdxyzxqasAXmx07SYFLbZ+swEC0vzql0DlAdiaI9Y2W3VXdRfx07PP+17ryQAG5pT
QnY6k8GbYjDF4hypNa4lNV42HGZRkb8JcKqCFrNLS/3ocaz+qp1EhFsp/Gzeep3nn/zBn/wjNRFd
FID/ZYge7Vz98iIoJglKziUy/XiNhX8hD8JWs91oi117W0haZmTUJHfIAtWx17Z9L3tzKHaRZ3Ik
hh4ktAhWJ5UpNX4XWpjd2TlgEeZynublwA5lEOZZtzXErX5geuq9uMWca0z9OxALrz/8/5U+/9uG
076oCKS+/kk+bftWvJX/9lZ+/Ns20f+ZjbB+8W+lFAICkqBpYYz+yqAhRv4Op5nfCJ+hoeLCRvEz
/1BKhfmN/+MCxleriOj5/HW/lVL+l41Ah4sV46sFEe1f6sT0V0HyP7Jp/Jt4PkgBGgFCguU5Jt/o
T8Gyxpg1ytKSdPwkn9pV127rHGqekSm7YZwa1g4yIMe4ET4muDbqRX132+ig/R8xeTFu7XAB4uU5
0+rAZ3BvMeukZwati350gsnNd1E4XMWj+dyg/mRrbH5xDunSHs1VcQrpiqgvrbUk29urka9tyjNi
x1E2+SlT9p1qnWt03gNg/DsZWtcS84KKfk5RvJ9rf0fC9cEz6odlCnehgiEbE8oueOz3P5f8YY6a
XVosB2dSe1diJ6m9k46Ks1XL61JOz7UtSWiVtwo9i8UmMXHSvbShzCJ8XGa8MF4oH9lyHNsxvWH4
h4Ue06/ZOe1xCbFkYPe86yP3aAPmpSFy+NG3/qPpta+p5CWLTHmgi+qE6gfKu383QE01dXGWBKP+
eOf9djT/KTtb6y/pP/0Sqc8CyMP7jMa+v/4S56IVWFRxuecNowzzHPvTMy6MG2eeb9yWzqM4Xmm6
Li0VtBnwm/nn/4CvJONf/gG0hpkuzaagMKRpO2tn358O6sbnASUSWjBQMTFfnEnX7LnCohrNDrV2
sSCKAf9Rh8tt2izPA5yus2M5Bskiplx382u2+3a/KFLpA1flvWuFxS6slvOUU0lARVUA4sY4mXRJ
F0tnwogAtHYox9nn6kFYwhvzHQkWXMc502wFADX07csG6XoTuyHlSJ2gpzicQdMsYDqTw4KOhmPH
erEbcQmekBSyviybmE0UMbjLf/0g/Yfe/7+ckv/wT/2XTAjQ3vfHG2XF0/zGzqz8m//zvy5/tW/5
218OR/X1Jb9PRpdwLihurP/4+JVr/cfJKL9xLGH6/9sBZ/9BjbHENwy6lktvoO25hP7JJ/w+Gb1v
gr0TOyRL8He59EP+K7EAodai3j/f1GQPMNg7pmBhxYmr/u5T5evUGLPMynZ22LPPwVzFrlxRmU52
VJ9x7XDDN7W4VGSujrDfe6w5ROsDr/Drqxie3AtOD6aa0ovTV1UzPzMPlNUJUgUOLt/LKKtr0P33
EY7GGzPulXcalBqTM+7S6h1blb7sStYgF9pUqLC6SvSwj0BqJoFc8OTtegZG/FJJnYLXROiC5JRH
H2XtOAWQPU9BmbCxtlD0ZsfNZh6mqbxkDes+mcy1tL6hqZwd0DGX8GnwCnmxqV5YfYuXkEPmsYuN
8aZaeqCAw7oJoYUuuhioH15henG3Jhm1fyGsbLmm8K2cNnAmE1YKgJWHC8FF2yT0F7ZkzeZYPJgl
WtM+y/wkp6hiYTecRRabrNExXeqmMvbZN7Hb6WXnxAuAhKqQ+MS7ZszHGzUUbnem9anvuLFLuuvr
KpMufegWxnHNbYvFcFrUhFqn6iy0gTfGTOYW/0dqOscqBmYTKHsVIsFUzNxQRWFDxxdJvOdSmvdB
mfQrGI9g0rhRY529Z0a11EQldV5tsQzwDWSkvFeTq/lNRoTjyG9Gctinw3EOySqiePq3YhxwfSd+
2k67rjOrJ2HbpI4oYIPloqI2u6AoAHwoKc/pGdOae8cyQ70z/RHfwwPlFBuUO14aj0YJVEt8tzvt
dOKF5nP9wv1J4prL4RIEHl5kDdfWbS7TQpcPMi5wIKde06QQjYiTn+TUx3MQFhH61td86XzNmnod
O9N1AHXWUbT7mkoxNKh3BnBmVYprWLGR7Byv03WY9dexNiK8/Et+zbrh4nCRRMpmBgY2458o4Egx
fH1NyXodmJkm1I/ma4rGoGVTgLj48G/U16Q9fk3d+GqYwOevaVx/TeZ6HdKbr3kdvau76DD4ZUj4
60RPtx7TPR0v+lN9zfwM7iUxia+7ALxFnsRivSKEX7cF0y7Du2K9Qoiv2wSbCT6D49ctg1UwN45I
cPlocpV96K8bCVo/bltwMu2WRQvS8QZAoseDxu6LB99P6MhCpIHLBP9coAhxi06f68W/zl1NhFm3
o0uTgPLrS1OgrjJEAT52YU+Y+LOeSzHSGlTOy85N5HKO/C5HWeR+1EyYcAIKFMl4zPDmrTurTarn
diRlPlDGZMFEBfYHdCW9kBSrPEQxhJW8m4dDGiLtnsjxg63OUufK1B4RgB5fyMg3sGO5MUMjqX/a
oLDPAkAU0c6a98kFRB1MgI70GgNNcx4opLLnSWX7QUMDRh0bUtY0RZolP0Ojie8xp6mfWT6CJES/
gFgzznm54BbOrTmw+MgQkHJqbHhc7ifUMd/vbe+k/EUvYF65fF8ZhpE+93MPz7WxwQPt9YSkkm6c
WGhgVf3MMY9ZKmZpGWVutfeMpnmrpvqy7NbuGpN4MNIuNUSQGGtHy8B1HH7azf928FGZZD+aXVZM
9W0nhv5g1XX2t7rc/wF0PM41j+i3jwIIU9L1bfLe//mk5jIgmOL+MaDj6i1+awFz9O1fnvC/v+53
8M/85rPPMnnzO55pwnn497uP+MazFYeI5XiYNHg2/btLRIhvJnoQqogtbJ+LEV/0+wlP8I+JgOSf
+soTAuj4V57wlun8/e1Hraw6VGsobSx/pft3c6vQszf1wph2cw9450gbSkIyH3zrZompmc96uFo9
RkmAMf6wrC03q/RmfalwhmtgqXZTXNklkNzXYqbt4JoP0vonSuZNyuBw2iVkf92J9iqKZVc9ENgM
2mBIBLi+c9okeTFgF0cP1LmN1R0EsLzbJiz52aTJkpOtLVUotjKH2gMzv8Zc3C8KUrgaUKI3fiHQ
NP8mq8+ss6mWAKB0W/aR9WmlldwBEhAsMjPtn5pVNRVZbAhMpjC0t1Y8SodFotVkN2Nbgy77kmKd
VZW1yna86HsMPtvWqYbwOvwScmnLMrN79hevtKHM1mE0TFTgxsWbF4yhWhldMScRlaUyPcuBGHNQ
fknLgg1hu0WXk2nQRCmqsmcUat9+KdOzoB+Nntw0SW8628RcwMb9STXkhgzTnqP90nlDfqTAc8wu
2qnWBPuijhlqvYwASu0AnGymVWsXvZUhn5gSVghP+22/yvPjKtS7OKTPVuvFd9Mq8Xdo/U7bo/p3
U1bpbeaDCFL+2PWbSitcgTJPXvjbcNEMUXsL+MGrTk5es3kgiMIWAiSHvM9mVmtX5deeQuVa+hss
GOwvOO2NaY9LluVGiCiwXMmea9hF5LLQCkwqLY0jTtT0BR/7qA+6Xi/JLF5nH7v9unXxRuHcltNk
0aPhhV159sweC8XgU2W8qQYSTjgv2Od02Gf8k8n0VF+ymGERw9CHj47wZ3kUk9f3wJNosNxFi+C/
+68lUmfHSbifs2zITyaVGvMuLnwKAWO3VgTYo3pi9IsNIqXrsopuw+apiCsWhlHbflRdaE0XvOvw
MZlfC7ChZYSiLKDyYR6a+hTlXR9tmsVdgMsZbKbYnYfqgnyq/bP24dUd4S17xS6eoo7dsY81Jpjb
qLqwxx67e1K32ZnjiiVt4t66bHafuk5j7utDEHxMIvGFN46YiUj31S9emVr3SO7dD+om1aXvZMeh
Ej1JWL61eFgNphBKiHOKx6SN2IZaBOqbQNNO+4CdeAG0VixXg0MYD0ZYFVs3LbRaNq1QZsadoEl0
gK0YFVdAB4BgT7LCKWCmYAh7Y2lu/NQ1m23r19jKQ5P0Q2A4tnxs5rjmGYxBvSEP6tn9jpJT5yz7
Mna2dTQnLo1YkHsutc2ZsOmiQl61taWxAcTVTDoyLZIfPVi1aYeFl3e7FRkLuBWcuNuKogKY6Wb4
bCx5eFhcenKKqSo/8tqg1aeN4Q1g53zxBzY6TZd6LuS7tvg+5xGfGzjP/Q2OmjaQsqguSzMfHjsK
X4nQzTlnAQV4FwAh7Vt8Fqje0rfTox7ADZWJlVP9BDm5OJKPlE+YOLvLbh4jGvtE7O+oTcvDu2xK
6ONyAaeFB38mVsKOMv451UYzb1II6ANYBIuIZ5M3jwnT4QmVFEifzMsKLrcCUSFDsnkftQN3yG4X
qm/Z0C3POMLK9wZbv78fcnuKDlRLAZsr2LQg/I/DTg7ReB03lXEKpWAhCykxHx/qEfxLELOIgHKL
hNrhHyngACoojuDy6lwfphmeFMZhs063mS0V5hLSE2bgmBSzDVSB3KC8VkCXWWhaUeiWT17arZiR
iQ/Kxsd+sCXz56zBHZ5p74Uxg13i0D847cjbM35ZEsP82Wuc37hzU3a6Wbv3dUw5c8eulyOcpsQK
h8p6w0iaI/4wTASdb/sc+1nUXzCn+eVjNWnuMBbl4btBNuE9mAN8PnO2GmWwJ2Oddaxk3OVw1O9M
HboSX6BAIvZcRxqXchHpmxrCajhGCdycK2mHS+BFHDkB9TnFrsbkrgiStfqWTu/okXVMmW+HaIJQ
2dkJpVmW0/BO9B26hmA7+eOTzyVu4byyiKR3vPIJFhup7vKpMUSACYtCyUTT2rZV86pVCyeu75OG
6HPA2YAjAvFfUUnLFRZStodrjpciUQRLZOYHlptMlxlJ2SNv5sXAEoR7cpqqmoQh80F3FFRphfu+
cfxjSc/Uh5r85oVZvLozhh4Q8dQky3tGizEdka5DYHVKtVdt+RY9WQadLierlFl27GgI5D6bENML
KMkUcuN564sAvItIR1akt122zAwIrW2/UdCzGjLKsn6cWZleVWY9yq3KJiKmMmM/72uPxfXgRsX1
pCp647x4eB6BbNCixGC+J1C8cPsyPXxYHha5q8xf5sdhQTTcjil7ToZgdtfHCT30lzvK+VjYkXUd
AuXHvg4sCboW4aFmU44RvEMPexApoSkOb+hbmeajpP3Av53xkFC8N7rxFTYI/7tyZucupTuAXGIy
YS8v7jUwzhXS08fbkEXXweaQ24bRYBzThBUoHoKfaU20Pqk5M4XZZfYPp8WPwt538V76RNPxVQ8h
tsKpesPuZMUBJs7sZE5jtuGMWXdAUfowE2sK8lGnRHnaIg2GiZoAoyndC6txTXEY7FWsjFS8zVF9
yd5GK646XHOUC364jeQ6GriNg3fDDZcLo1nCdmNGbNVkjtvoR2z10VkN8MBURR30xKUY7yRVl+S3
RnytNGEUhzSqRsQKDHuHPo7GSyMmGhqYpBV3gCVnd5W+3euhMdp3lsDRhxxV/D3u5kfD4sGKlz2i
utkdSK4nExzOIlZrHNR1a7aknEUrkXsRw4kKKvWzwdtvHqwyF8bFkKYnS7LCQQvx7qTgRu9kifWY
Yz764VioSNd22gyfUJPLkdkgE8WN6mMcXnE6GlgXxJLhwfToPwErWlksDLPpJ7Ri/wPJPhmeK5xh
ZD4qq/poHNts78ZQuO5OEGsmo1FwYzsnvsXLGEXkOTdyCOsPO6KshfFGxMMpxBOieDpnAsOGVRX+
RVnaw0MDvmGg1Ntgle8DeDvRe14s9+TZ7oeuzqoLp22GeWP743zH9Q1DFPinK5wkyTFxZsTZeGoB
RcU8sno4r2xmZTxVxAFCPiYM4v1tsrQxFCUYMmVqJEi1hAJMCTh3Q6ax2uED0phnSDT5Zh7xLGcG
+aDsZXpySjfeoTIIMkVsgTl4vWfDKFddFyhOf/LKXJVvFDL59YGD1n+kslN+6KGxa0pZ2/JG+13z
rBGJYerMo3Vhgzw6d4IeErC2kfUigG88K2a166536IfLhwhbALDU4uAUSuY7U1BdN8113QR2Vst3
HpD5lkeWlwUYb+2XPuzeRNuExLSGHB5oJLL6E8NC82IlDvAAy49d0gohqgEM0Ll8biIdPY5VxrLV
Ux6Fu8yLD2OTTw6ZVHA9r8soGyidSz6+k1SiT8+QnMZhsqNQa36jgkEFeo4f0kxQW0AKk6q1ybH9
iwZfvDqaNMIs5wyfFWC1vNQpYF9Y/1t/NOBdGRID6lFgjVz2/FfhcuZB4Q3A5njRHt5uTfqusadL
zXbxsYOj7ZAijsRDkoLD2grJozyes/q+nbuI7s16oScEH8smY1EBHHbR+jbxEhn4nY08QooI2hlT
QQLFFWA3C/P6/7J3HsuRI2uWfiKUQbkD2IZWDAbJpMoNjCITgEM6NPD0/aFu9cyttpnbdhezaLNZ
J5MiIuD+i3O+s4gP4tpXUDYUCqxXGD8EZKCUBC2X48ylYnBM665ydHdzhxFFCZagsQPOBUlkPJl5
QFKjKZt13xDU1g3EqYNcJFoqzjxsQji0xFWPQfs4GOG8j2w7eat4bckMWlL9HFmk5SExAkNu0pzI
gq0pY2ZWTLWMdyaynXEiOgpBdufk3vPg9Mw6SOGygJ3VPSrWzGfTE3LRXiO8qnjFvQbEfhNA306g
P2S7kmkgb6GY38E7DT9tfgu5UUNssn3g9a42LtujvevU409tR+jZEit175MYFS8FLiesmkHEEY0W
n0KnHH/loZ52ktjJY22hazig8HbvaBr88KRVZX+qsgI0Z9HObCgyWEHHc8DseAmr+jnaixfALlzX
5l0Mt3mmWS1jgJpbFOPAcrc8zBYJT3Paf/L4ykuTZmhfY8vkdmeuGx3COM7wBcfZbjCJTFyhYcrv
bZNiaBtqM7FODS5YuaMjNvHuJ4aiq6K9kSxsknkfuKn9U7RcYOu57ehfEQS4iwiVYRyNUiCn5zps
yARgVxaoXdIU8Xeva0GidGe952PBKC5m+5ZWHPOzjY5jBfuLsyZty21dYO7IBTnLwJ9p09cTMjlS
u23Z/HQNooUjrxd7adUxVjXCZomuwiG8w0EEPaxuy+akSxt5QBOES3oza7Q/E3jVqhsiVCC9HVHX
wHcc7/3KD+J11CbBd8JK7skh5DwOAiIVhJLo1gp0y3k1ezskLuYe4qN/WvDbCHR0cazGpLp5vTY3
VS1lveVuzrLtlHTNY70AQp26Iw02KZLmS7WxbHewS9satEPBxsuK2++qnft7Flslyj7bZK4mAIVy
SY+T+eG2g7khpsX6jQRnfsRWAscmS+QFPbxEiRa5qzwOh7uyJyLPC5BpZQCBprXO+0Pqyq+mo+BJ
ZYTx1C7wM8R0SeBQ9o2CIDn00nmd5/ibjxsiTHCLq04m31mf5EegmjlpcODDckWFjFvk6uZGdcox
kUEkKasbqBku0LaOflJTkIjM4Sef3PTDtFkQ4vAQFPoFsfcTGXSWW4pjisvtCX+oua99tGgcnJuy
bJy9lRQevnOii0OQMkenSg9zgVkYwXiqNtVYFTuV185TbVnTGWWY+RnUbnFGOzF8oJ1AyxGmSLmC
djJBqRJAEm05JIevmQE8vtXU0uiuhU9AjKbo0jZ/OytTQ3+IVPrTlsBdcZlgbR7IZrO2LKlJz14y
pyo0qHxMqvQ2+M50BQgrauya2XQZsM0ErCjb+dekGgbJKRXkWri5/2MSUl4mGySlbGDexGOGWKbC
eGxTyf/KjLHe18xdl8vkTQcYY0hixVvZSA7RVqpSwQ0QItznZRAdsBXsdeaTfdHGGP/Qw6CjIY3x
mXIXXEk2NdV6/LPnQLu40Y1If/vE4KGsK+dHFHjzO/nY8rEosR+tzFg1a227pEgVZmex3+a4ZHKz
F2V2HOyo2mNmlfdd6oIMQDNGYpEoC4odI3d3TodAJ/Jacekz+tPOc/XbUJtnz5oQnZrCE49Z4LYH
jb/8ITMRr41mnPtrGI1vOnPMt9DMKzAldX1FzmNtmZ+DJADzCdF22FRw1ddUNOIWa+KLhZckp8q0
GTBP3cEZvSsCtmHtas89T8K2KKQIUAB1plG0k4aXIa1Eix4Z257LeEdIBeWdRBfAQaXAprb+K/j/
ZVFQaw2xAoIFmrMf+ESCfp+Y/fhDyrHZAcpC0KODTtyD9fIRWis53Q2ZMWw5cSfcpkW2A+CjT4Q0
VvZ5tFTVbpmmIW+Nm3dD+eYPITVQGNhPzfPcB1R7Ueq86lGZey9PTd7V2TxUgAXXdRG1W6/B9HTS
I7tuc4hJRBZCUOfMqfc5FtkHgu5kPZYW84J2zn9B9wr3nA/lIyu9gXIoNK6AWbCjhMNru5AF4PAU
mKbiqkQiIXpERuNjXGbetRJhbmED6w2oNoBtOZwHkZxxBhVHKPT+L7N1bkZI2d2wyaEgC6ebdCe5
HRnor4HIGKgAiDdGiLyPR9Ue5Tgzm5rKWb5IOxfvRCSvzQbLVh91ydnDl7yf6DfQ21HYIkUX0+ec
ZM4zvhLz91B3uJTnQNy6OdljoZ3ba2WgFLuLe3aTfC9AVHP2pYVlN1vDacYDpff0O/ZVfksbYR/Q
nustXB0C4s10CY+dsAL6LSEcAAZiKqlZRDblMEZT9MYJmjYMt92D6UDyBaRmcen9wyn4/9cK/81a
AR2UbSNt+lebhetHhGyg+P7ndcT//n//2CwE4g/bFiTLuCTI2MhOmOz/Q1UVgPx2WAUHtmPiBTId
1gd/+U9t+UdgCxh/gWTBgHKKjf5/qqqggaNhCXyc9lLwLb1/Z7PgWn/XDuCwJrHZdWCqSV+KgA3D
3wUxadp6pdPM0dGPogzUN5LUo2r65qqJ9Nh08FM2lTUMwHgok60hnbldmYmK0Yi2bts9M943dpkz
gRT2FNmUbWOB02V2s5MxgmOQYdE7hFqGhwmYwhureXVuSe1AtEt4ng7mWyUteoXQz+6maIkY0/Gz
CEdC691AHJqxZwpiNdALJvGjrmMa7m6g/ewiX+FF6sIf1TDYxj6AXzSvG2+GNwPPg/WmzSq1Wkuv
mvbgJkiUBqfRj3szX9aTfeiWgE5iTVL7klUiZqt4dohTfG/AgTVZC6/T9h87b4mgainRHMlpPom1
bhEBQLSWsLMIhiB97jDlzJ5YVz9WY3uJq5phruez+DeRGIyC1MWEmJmCPohOJEUf3c1rlq4cP3F+
bma3P4d1efEShnRMdwhoaaId7bK9VhzO21xQguiBPJe4F8OJwFh3Z0TKICBTInNe1Og6IKRMYrN6
Z4rMmv3PYJjRLyfYa3V+jd0pvCTZYjBZck/N/FJWINxE2hl7bY5ASFzh3Skftf3Y+HsFhY6hODlZ
4AnWqaGeIjcPNlkd0EB0izcI+9J6SN0eCho6gIHqdjNUXfbk65BMTyd97dL4NFr8GyVJdbAd8sWo
IT7bPnwApYg8I3e2qg1/5w4tKjamAE1wpRm7euU7Wuts36cB6Si2ZIWkxjuJ6WtrZ2grVmzbySoM
Mouc4mUaySqs6kL8C/mYbIe53iEaObgzBXsWDEd6BFBexRHWUrnuhOL/p+0N2Ng6JQ54GJ4xt/V7
Iw7VTCtBmUprik+HKxRx63xfJnm5Kx0b9X5Oodn07c1nGbwB3uJc1MSMNsG7xjRlHxNBugGbizqv
AIg1qhomtz3NV5KVCGK5i3V3cozUZZY45OY3Bu/fLR6gTSARDTvWhloH+7P6kS7XZtcFpHdW1YoO
P9rgBTkYU/dg2KJHxN2Mzx3+iKPde7uSQesWf4Ri5qSjAzTp+KnI68fY6T/BeXmrCCn6bhyJYmrh
ct0FRACFVv/zz7AMGqwK9xwhq36LGSXDIH+k+pjQUJePqKMZoVqO22EcpbQ2M2zLq6bh9mvR2d+P
8i4cphdNnu8eK2pxG0jSWKP0vUtJw/TxkiH3f0/x3UXZdM0UhXvLOh1iXn0xZvNxGuMfA+TDM++a
MultyrB8SYsn9nrctGwxiWmsyDHOJ4QEjKMTADN8/OsrQoBLKtg2zv10V+rpODbm87Tg1Skr2w2S
/MeoVkcN1bzOKvPZTmqMZhPOy5H5GJL4GKJY7g/WXofmikn0h4v+YOn353XsXfL4vkqz0+yiWZiB
89loYtpWy/e+Nvn6hObSBZv0FEi0UFmnMV8k0jPXE5HgBfy/2mdHwv3Po84qudktFh8wicJTA5Si
cFToKhlRrS2sE0xM0cL014LFLDh+DbNohi9F/ReMzIqtIQjVqZibqHq1A6/mYRIpDBr8wWl7wPbX
Rxc7M6MRw0uC6bBrSbnfOjBnBo7QJCiYPjIWhPkTT+ApJiiN23wWDG5HgZJqXbsyTznSVLn3deuQ
qdzbd2gjxMNoeNYuC5xmS2yX9djMtWD8MIe5uWeQQQto1JZProFij1amVfjJrAF2tx9kLJHYj8bG
lqDfjvm3IiOAeWRvvs1ZlhBQGRcW9wSSrmA91piEL7XT2o9pq3ldCv1AdYYFVakB2DjWvdYumHr7
5k557XPbXyS5zKh0TWhr6NZgUZrEWxl4QBOHjNWaQC7Tw+NhhWgtqwA5UV5WsOhd9jxmr34Suzrs
JjV8WYWjyfN2cGBN9i009YBdhPNWNvVn4n1m2sB0apNbLr3J3kAAGi7A4NwVK7S9F5cPbmA9KuxO
G3qgG3C58BBjqSbJEB5Qp13v3MoRZU0ZArJLnFPo4wFKu4UWhSuNbQCjm7n6Ys2LazQysGJPYFnq
eLjxIXuerSr5LdwhPqIww26UlfNZpVCWxqFsX8A5TBtl6el3UFoMK7qIKcoa29SSVBUsqVX/vh70
x38fJPh/FYP+TTL6Pyj1xaaX+pc86VtXqI/Pfy78/vovfylGKeCgSDvUbnA2ACpTR/6lpXdQjDLV
9H35X7X0jv0HShPPC6A5/oWY/s+iL/iDVELUp7jAPSmlaf87RV/g/73oW0pRYg5tBwM3yGoXFdXf
i74oIjg+wTS977q+OdRW2n0UiWTy7DvhzcmM5jxoPmgZA9xz0TPrFXkRHevRV2d0nABuhfBffMqh
76A2izWfeQMhNORIe1AjEJ6CNCUXLF5Nx898P8F5OM4fsnNvpUo22EGnlRzzM+gqFskB6lKvDLtV
HSRXZyLjrJ+TF7t0v0O3A4Mh8lPaVHpPbrW1GNvTcaerDj6S7SdbbgbrORMJ2Ro6jbOTM7vFHVmh
831heflXly5yAMwLn1MCBZifN9wjxzJ2tgvRcVVJN3qxTRzutYHP20Xox448TH+KvENMOPNTQ/Za
OfbBrPruTYfliS6jV5fwjKNRLBFREqixLvIHMk/YL01kqClryo8DV8F9Z/g+0S+CKqdpSvzA5Ed3
t5h8i4ORyuJcRkMHyKSBgCoLm1VQq+xnfJL08yNjWeVE1ybGoGaHfbkneuVmu0X/3AZm9EtnSf2W
yMF9yE2UoASMBsyvQV6ONQkhuQyTp17lNlj/6UUxxLvF7D+fuNfFkYlHd27zMAEg6BcvA5QThgUm
ywJ4xFBbCEZEnPmBlC65xrHPrkMnlsVZz8D9yQ0UtXsF04KKfU2vTFndSf0mGYyt8SBWX3ImE0VN
/rzxgvE1BiQARpKixk63SWVZDz1jxm2CAfimPHLGXDlWF1ye7tlhFgaFf86+3dTsKdUw+68aFYvr
BE7tisLBb6iJAvGFvE7vmRkxzRtjgE0xEqDcdMPrkBX6gL0uX7eWb7E4New7PXm/wvps2W+O4ieb
yLKfGiMvT5kA5gj7nBg0W3XVFj9TFK2ZBRYzLOycyF5Zptcgnpt9YMzTsz1TdhaMeki3KNmSwAG7
ZlMQbiKTqmSydb+JGBOtsdqT123xBpHYYwd3+cCydxUTNXcw4xAWYYH/LTPk725w/WuLLWyrbR3s
ZKvHdYyU4tii/r7KwHtmn6dBS4l2lySev2um2vsRpEYP9BJ4oIwNvZIN7tu1wPqOTDiytqom0kgT
ZrebC2qycaL0NSa0H7IrTQiYSUfswqTvcgmrzMa9vc+UmVPuIB9ghpc7BfgBf67uQjwlG0FtAntt
hbOw2kNeIyeXOx5O59RP2I7t8lPEBBaiQTpHYmQP1JnpAyVOsqtIq9inDTId1gQ7htlyz5VanH3b
pDJMxqnHd1L0D1aih0dZVO/UI58FTlkxNxcky18Ku+9tDlP/UBm1u6sxsXP4LN8xr31nPVgD4mqm
gY376APeAeSBIUazkn2KAsTdeOtgQSfs9oHbfEOduWIvHbeSomJtdZIrWVbda7wkApkIw5nMS/Pe
K1W7LqfCOkN+bU8Mcd1t11ber9ZPwx0eceeu7hweJtOztiHgnyfHs3lVR/YU7hSMa/oJiAAQUEnv
yYqtb00D2I25Gl+jnPg34hXJyUmbZsc8vDyNCPPWXto3+75U05EADcTAVtPIIw35vKdrnsHWzQKS
OGFZoUMTMkEtwgPMuz2lIl6LmY2PZcTtPg00lVkI+KyaOndvdxROK9wCn5Wiy+WrywmxEsucHML4
CW1R+DoVLD4BTFUXSpz+ZOqxOEEr9ylnguJzAFXOXN02KZNS85GHnBFWgkdlhcpWMr8D4PIsk9Kz
1y2KnC289Y6sVATJVyaWOEnjxHd2qlcYmkPcnWMAQG3QGgNTsjeQ5a54IQ6ZW3obLgzx1hfGAxSK
68T6JQwJ4OqTYl3jysE37Uv1Vkf5zCLIV2vQw+2uLBVOxDrDSaOWwbxTwwVugo7nv6VNxzST7NtC
mLcGa1dq4gCLSTRlA4sbKvAunRJwjZwY5JLjntWMi5FxzFMx9+MZvD6zCVG47VNsyGSTd8N36jvp
YSgjaxMuNrEieVD4MDapQj43L1P/hBDEXVsO854QrWrvCE5wgW6BlCGq1i6fe2Lf24e4954Vk260
F3wDUAbV9FYpjo1VFOZKHHoJwoKhALUsAVRNFtb71mxIuAIc8RPRk3g0Zdaf+e7rzO8PYc90JeXU
z5IfjuNdMWpvS6MZ1tgrCBhtDUjBwHZYdDcxaHOCStCLuUdPIWgJ+ctfBaT49yVTYpNoPz1ySxyK
NqyeItK89pPu2HZYfT9EbGOK6g0NVHTWcmrvvXyqzqVB3mseuMaKT+5yDU703Wle7Bohg403ExjU
UPSu8hHMmNm9dTb0DpWfu0HNVyuP7so6trlmCTkKS4B7q0AnJSolxaGKGB4VBfmog9NcHNQ/xHIi
n49bi+QaZ19mas/eBOyfVqzMDULdNtbc0upTKY9+BdyKnQJf9ctqpkDs2J7yKmaNXT85+M0uFaqV
0QEG4E0hW1cayCEU9lm0tV/se8Dukh3O0H7MXEO/FLIX9jVmdrPQLy45UQzCYeD38w9oCe2P1Awc
gx4rzW0Ik4l+oE3FnFeJ+s5gbLsRbV4LFlWT+cLRszSB4bhvdEH2nA2Wy7QL8s+WRV831GqN21g+
GdhMEB5Mc44dgzH8xombHxWCurHR/r0PtrJaEXjzgkIPqg7ZtZym1a+sGscfVY5GwGg8uevcjNvb
cfLgwXdJTPf6W1lg4y2K+Ere2w7tTrVqne4Nk/NzTSIYbuLUebDEQoANimnHtRfcFUBQEmD6mfem
wAesSsqKSKRfKsY2WEYHDGrnNvEOQzt0mwHBR7SZ3ZzIPyhmWIbZDGdQIkolyp1l6gNboRuSsMfU
jL+40F6Guv9uBIGb4yCu1ZIkGFlusJaq4rM7zRb3LlVYGCMVlSQwy3m6qxp3yZTP3Y0zufoainiX
iTAiZGP0mk0Qu92VdS2JyZVmT2kwhNooYTo/OH79yzQ3S1e/RO1QwhdHQl6vjhtfIX8lZwPyyobg
JOfApsN8oIqbnkqVzTsXL+LNIsVB5OrbjShg89HtgJeAAtFZdydVU56MmJauEXTyWGEARWMBP4V2
skhbrfFAh22uy9r4ACRWHSadZZfBn5YYMi23TGGxtDRy3JRzLC7NEIKuA0x/8r3ePhBcxzolVOfc
GPU7CXXeSx9y/tk9+/dVOhkoGdvWf6xxoNwHoYXeWZUfCz98JUi42A7cPgyJFosn0WCNbt+0rD9Q
KYpNYrcu4zPysdpUnUh1MF5FkvtvRY7JNUHC+Vy49SaXVdTxdiSIpHjpfo1Eam+pKOUDVIiIgVdh
ClRxNWgynWaHVusDrYU8oJSVvKh5dAnB4988n0sKvePGaYvulcBhfRGJX7+XSWltUqELf1VLbXDw
OPEavmezs0JNIpiit4+nPFyj5zN2IEPB/7K13Fd9Fz4XU6wfkFr5G0yR4aNTV85VJhGoCisbHks7
K17rqG7WDlLgRWw9PbL5M1d90mbfZW6BJkhk8TsAZLcfoautfU0FXXnKvUCAXICvRpF/JDiwLqKf
lVhZg2+fwfQkT1FElUfcjk5eGhRKHLUVXLsujK5WZpp7MA3m1fImnus+clYybppjSJT2AR9Z9LNw
QZUhg7Jhng75t6u74Gr4lXiZLIstUjvACXO65h0dUPSYwrN6KqHDnAbfXxSqVtLz0ttyXdEJABtB
rd40y+VaxA+NcncMbWIKtqZ56eIQmUIzDlfPYTgnB11c3aZtzjnbze0chr+GYgBsMFex3BXZROk2
OuEunaX/bo21c44Y1z4Os2y2Y2vpc9QoSf0p4VW2QvykZdXLfDT4VbXo/wMawGM8+eW9jJLk2ltx
chAuSsbWLXCskoHKreEGu7HQPuDV5JYaQ7El0w/wNBIwwhgseDZ2oK72XN9DBbMXkRCBaV5LVNqM
0JLBanBsWWRcxFCnv/lD9TYMKu9MdiZzsKwl3oRd9m8Rzl8t2MOVb+IDq/D9bKyavSw/BTkHJCgq
xiLEEx5d+zSlcrSCOxsj1gYsElnVqUheUYVMG/jH76UPawiZoHe3TFtzpmi7wiRfqbSb4bwY5iEc
FHCgq73wc9LeWgK4wzoONtDQ1Usc2wYUTeT8m5hnDpUBtg12paxXutrCfVCm7K/t4jmigCdI3Oxf
IlOgd9PmE0ihcOeGO38I9yB401OY9w9qIIElGjhcJkpy02QhYE0LHV7v2giyCk4pElCaTz6eI8CK
HOoXOool5LAhU48c+yEg4bieLadAfr5s+B0+qFkIULMGHtJlMRnb5jXi/NxmuE6X2iDZldpgEV0Z
9pY+Lzyws8w2qZvUD32VJRszbvShb4J5SzQQiYaiUSerr1gl9Ll/382TuwfyxZZaRHe95+DnohqN
Tglhm8MqsznaSWOx7Q3AjCZczYH9Cl4FTpLPejxbHG1lFq3LykhZP4hDXF5gjmJzjfrhknMU4icw
xv6pEap4h7DEw+MQzvlVh8VsLJEwxDqZsR7NNZPAh7y2jEe2HnmbH2u3R3IJdggnDW/8tczT4qpa
Zf3kBqxZ36JzmOOaX1ylxM3MiQVU3zKCt46R6AtLMXerwYLz5yQT/WlejNOxqFNrL4G875Feyse6
GNPThETrKAAUQSh13X3X2/WXrBWibEnI7ntZBu3XmOczQR0VD2PP4clLE5xDbZVHlgU+0+gF/S4h
fyRl0274Bu4bvfTw0ndJ/tTqwb2mns0em6hqZJ9mfe/wnj7Yuc0vgyruJbKHX1Wm7C2dUHKKzd66
J781OXVjGKyJMOmZGwjiH5vCsO65bYHquz3L8DAGNzMZF0OR25siPN15FBarwGL+naHgQsaEHYky
XfHYmlXgPZGTYQAut1EOIjG6wwK6tesFfRQJTqw+giM+9ekpqJ16TTz9D4x9H/h67uaJmClidb7T
1IVfr2vySJnTQmHV0LXH14bmB8kOsn1ruuuC6SexvcYpUXH88P9k7vk/aaLpseb9V8vsxw/10bTx
R/G3oeY//tdfQ018657E0M5nQQR/et3/MdOUwR+uT6crMbW7fzrV/tcm2zH/sCwbWvL/YZPt/IFU
Fg28cByM8qYQ/85Qk/33f3HBWzZeepwLuOE9BxnLMvT8J7QDEvfRKIy22Zm5zLO9EY7khNiZoNpr
glIeEYrixGKh3Mh9oBQmeS3tmXQSmodrUwdM4omC8s82XIfdwGryInWQJoTsVPi4PYxnLCfoikmE
73K7uwT5uOs85UAS1d7Q7hHeM4nre4wPoI+NYY1pN7zr6gFDHLtieWQfXoHh63ICXySL2/c5GUEs
WWRmRls4WFSA5BewVjSLMLqAe5OfjtYdsTPBsB/7wL/NEOTvNPLdLaq9FGVRWm4r3aWPvV3pr942
DSTFI6RyFnbyM0/b4s3uIgB/k92x/VySr2J8+U3ELNNTrxm0Dwh+2C/Eqhq81N97fT4+NabZ7dlE
1/bF9HT3Pk1o0YgPGt8hto/DakDvdk0Y1JqbvLAUvo6C6NF1atvA27LWcOaNVBEHSZ9jfVj1tVUB
xy2c6p6DV3OgWF3wXpWWE32YhY8ULSkn0CNDqhe/jYuUSrqWePdbSxWrdogtkJ0Bz3nTOBkr9bzv
5o2BxMk5+/3UFPumAHJ1JA4Zr9BSV3Zdy9DBbtuGP4Dzik3qWOc7rQr16bRdCvXFrW7M59zv2LLG
Z4RRmPM67s8C6oYuThX+hnLlVAO45myoXvKmYCdN5ChkRYGJn12txuBgzp14ibuofdG6StGpzUES
MHtzy0dLEkyy5TcYX/qhJUmg0vFDajWq3oVTGxzipG32jjlGbyoaPbHsCBnwIabsRlAIXje/Mnbq
65O0BstYg941rF1HZId9MNxefYimZ9EVlCSqnS0PZTKZJWbBe2b1pL6ZJpJc3Ssyvnw5VSuKQ93T
JDYkymBjZoAZcFW9dFLSO3bZML4r2foXlRCcQXlUh92W8Jm84gPLGoxSSA4MmWpcaHsii2u6sYGe
e9vqnChmE4jX3sVffaEfs5cJjv+cKvQaAZBT8pyKJs/XQZ/Pt1C1TvY4RppAxQDbeKKlc7NQsZ3H
3ozrfYZmm+0dy/F3PC3p2fMMMMFWWcsvtJXexipoeHfM39pTEpJcsTbHhTuIg3AbFKV8DyJl+TAk
sYmuy86Iqg3tQTCsncpGHqHt+ug7Y6t2DB26nVmapJ4Ps+FQxQ1t9IjxCHuNjlXwZiLNflUopj9l
77ukwfZ4GU2Db65A3K3d0n/tyAfJwBDSUUyt5X54Ao/YfeRGhFFAFEbGEoxZd6/JUZkgf3Xuqe7d
misyo2/b0aJ0bwLYw2esInrKjB4h29ecA2pnp3PnHIiymODkSpOfHJo9nK9QUt+eIb4A5ygTDwFo
DLOkX48yWHLBRYf4IEnx0TOt5yadQI5ZG7uy63Yd+NaSfh76PObUORM+YByAmFj4wH6UrpHgi6mM
8GAHcfbNzMcCtR45l4InnB4a9dsX+t/yio9E7EcT9nYcIKdlK+G4XzU63Ht/8qQLZ1Am9TWi1Pxp
zIWzUoVLHpxZBmTpqOiZTxTaUQJAtmFRz4QrCnN6T7spu2qwYsO6NlkjscSJ7L2w2iJALdl/qdod
9wSD6/VE/7ct4jEdN52yOtqX1urlBUr8/MRhI/IfaQCm1leGf8V4UvADqB9OrM/TtwTHMSFVre9h
G8hy4xXZS3cli8VkBs98n1i8qiNZuF3yEXm+L6Zpl9+towOaa53YSKMtTscXl5xxlD4QVAwwp83k
gUuoecxwJ4OjbJcw+7ua9JuDF5bihx9amYVkCkNLvoSWu+gnim2jyvjsiORn1Fr5wckSGhy76j6y
saueuqF313ZDSA8yR+PJ5TjLQdJpr0dwQ7DXakFvL6jA/kMEoOsPyegUNzYCNqGf89Sz8WgFuT96
fmthPlRbC0PR1iLgsjjUYesmT6abj4KvDZMXpg2QDLvYz3YB1/0xHe0cgaw7U3+CgrC+mWN692WX
OT+JdslvQNbLnaPH7iWLRj+55TFLJH55ajpYxkPxU2X5eMDXMhJFOFQ43TqJ4CUhgnuLBZXpeN9n
g/cjMrr+N5mrdr4Rea6xa7keTIimqWNEBRGwELYz7ToZQ8GOoPTyLUYgLJ+in3zNeiC8dTVGNCgV
2MA2fkumD1YTS742Urpc3OQgmTNNEYGn2doNwuEpRbp0BohhH6Kuj9l3L/5Sy++3VeiLU5i23Xsz
MXJZRXkJWRvDKW3/8hwakGO8gr6/du6RgTx2mTduHKlfy2hJmowWK6hqEZ8kIjwnCOIJQm/c7zFW
5jGKAx+lMfabtq+mjTslBLvTvoba+yXG5JNASQOJONSWNoxyhtGMrKFNRKP72qY0XNuy4iQmPqsJ
mhXb0ME5kmPGrJeRl6qOgxsy2xNGWbow/KVg+ZRN6BrIqOvmHRTrmrzd2P8Gson8yrZa6yWufGNe
VWabiMOQZv54nfn4fIcw1Mv10FPquHGWt0srV2IBhgM5B6Y6pKjNtnZPdFAXM3rugN9vACgwaSNM
Rx3LNjO3MZnyj6lAhyb6EJsREuGv3E/s3z4RVu+Z7zTkpEzNp6FJNmC04CabwVQl6HeiFq8em5VV
EcDsZ4uQIVExa9zUl0mVhvHsxkmmkfX2Sbn20w55n62Tfr5qH43cNucDQ1hdpeIJaUhL3hfRnOOx
SgznqjEUJSS3Q8regneGMunRYx6D2Wl+oVVjkSQzTICuX2XHPMfIuuZEQFcF0tq/n2dEjVjo6+Bu
mKvgYrb2hIrJ6uLPvGocrGW1gdq4j9vPym6RzOGCnn6atteqzeTiClmz/cWu0gFK9PY0U0QdtSZY
piOM7nmfT2gcaZ9bdWfVvg2pN3W8xRshT2leh+vKLmlvS4xHLxRRc7JCUGR/NXqq3zriIk4Z/hGg
0DZRfjjKiG2O6oB1acY+3lh7lggt3LCWuu88NMErlKTtppJGPG+stK3lhRYsR01v+ZhGOOx2w1Av
tx8Nesa1avLz7Ay7uch4TNcjYgb8KrhPBtLtX4D+QeEU/n+wd2Y7ciPpFX4VvwAbZHAHjLnIfast
VatuiCqpFNy3CK5P749qDawe2GP7xoABz8VgGq2cUmUyyT/Of853kuoYGD6i8NB06QHvcfPQE9wg
7CkFxsUu4f/ywn5oSu5IAMmbMVUt+3w8ge+sB5oHUVN6G6mWrq9IeJoNCKxbVJlOcJ30LniXzM47
Ez9kumnRP3DixMmwMhhMH1zpDucuWnJZYJLxpnEbd5/pkqAZU1bxVLPRLrNmG8ROULxIN60+RVsQ
6cz00iAmQTi0WygVc82WTefvDArRFezUJC8BTEvwrA2cSr421EiDbUl86pGbFGmFG/Sk2VDE+jmL
HIuFF8/ou45GgXPZ9fAMrLz9LDrXulJ/FauNVYf5Q0zN8RPplPBZYAjdCxrKPjsozE+TEQznwHWN
twkODiuZJp0fhirtwP1bjAtOo4WDX02l+4I2D8KDJHKPZimnlyqZCO11PGNesJ/Umgi2Q+5G5maa
7bEzsacjE5+D/IXLkzMpm+x9TPZuARiuMmoP7Bto9fR7YlRVH9tHaA5evmtMhC8kCZ5uK8qzmmkf
sSRLTrP2srPbOVNz7BxLtaskxSe16cI8/NGzU/imWoTJJUFbiq3iLEVz1RRThxYPY2vtzbhKFpBP
GzunxCbXwD0rrdOdi+G/h/9OuYnxXrXKP0ypyJf485y76TEuCf5inu057mww2VTBK2sCK7i64HNZ
y3OlgS8AnOTCKYi6d7i1KzVBCdgN2mC1Meb+Vgp4//uxdLyjzfeJC3OmIuFCYAmMbGc7FMXMtWRg
tSsyylhwHkENNPMpiyYoAZTS5ZScWXNJQmUOpbiQRDUiymqBSm5JhlIHaJLqs9d20fecVPLSbVmD
lXHTNDfxXDEe1eDQsMZYdeHcagCu0cm1VB/fBYPfedDLo2g4YJ3WAF3c8gEAUWNcApeZhCQHFKp9
CNTd3qlxjpMjK8UkfUXdbouD20as+essmNTXYiZUFRJ2pDli6tzoK9komkr8UVo+Q5K2qUFTySAI
ovVKMWa25M7XlpjA65IvE+ZXGyc3tWi6heXURLXYRIk7hRce381wyAKrOzkYndutcBUBX0j5ey2R
ZhkDqbeKS6DTxynxUnMXI8DTy0ziMr2pMN/5azTvSm91hgGT2HFvbLQcvP1U2GEEOgFPzI7yDJ5d
0M396ESh6NSIFSQME5tQhU1xC5k+V29jxrhdN+NU3ND4Kvw14CeXrLI36KA+lWY5hYeIwNu00m7h
x888pDy14MVKxhxzGC7sdQIT13mi+uIp9sh8f8Aa7asH2elpU3r1EsduooSjnfJ6+I9h+JYy3Dmr
dsIFsFH8OoRs22SaD5ZkM3OODTYE2yByfYc9ga93vlhYV3PQGuekyN7ClEUJjuJa3scZsLbCiWq6
4UcE49ycaSaT15SEXbehkw4+L6ZlqlVmu0/32ejV8SaJuuYsdMFjqqRA5geGG0McLeq3jQ0Sw0LW
zePp2yRb2z6qAV8ps31PQLDpuy+d1eAQ9CTuSOHiSerthp7FwcmvnVTcmwCCZ2c58o1laolwmkQB
Ka81lsT+Q/kB3k0cacAWKspqF+cB55pDolpsh6qf5LOisIjPI1h2InkiERM9Oxc3GMToQ+PVJjI7
VbXGpsEpCgymiEf6m1pz3I+SYFzDrZ9AC7G1J4KUnJiytG7fC8Mrjwa5nHVO7+cFFzA1xxozrrfK
JWD1zVy49p2bS/vKrtjZQxQsaKGczPnDtng7vMFrz1yX+pF3Pjw4tL7w+sq3Kuzh6lib5fgulSmf
6QTUL1Mjdbq3Ukucetta+lzCCXdbYOVvMuv9ep2BEjDXfmWZBbkHtyZTS/dIfht2HWad2Ubt3xn8
YoSjs/AcsJwE6JAtAMYyiIYG/V+HlDtEXrPRbhIDHAKf0W8GGjW4Yzeh9ydg9X8trbP8oG/kKFsa
TbX627/++sELMPMv/7BlUiWD1H220/VTdbn+27/ySvlZLX/yv/svfyE4H/8534tADcmZ8J/WwD22
Sd39Fe/17y/7lcMRP9M2WAICzJfOb+plaP0BOxMrJARjz/KtADfk33M4zh8uuUbiO7wEIJHgX/3d
kgktGWCYw35rsSyZ5v+oB87xCPv8zvDke4RfhPWX43n0wYXm8u9/Uy/rMjPIlFndwYmcad1lWsDF
CA5FX8AuDsfXwAslcZI4p+0wo5G10p+jEC8pzWvs+81r1CyHo2b4rrEErDJNI7MGzrExDLaJo27K
L1ltUgZDU9CKqrZyM5OqWc1N+uCxVNkMJMMPpcJGKWV969cZpJlkircsLF6rsKZdvZuulWN+FjUu
CLKRG76OMLPClBtfZrASt295rtNNWRnN17jCuOF6/XjQ0wQk0rXJaHBm+poo6FhzdWnzdLl3DdxX
Ck/eS76rbKJdmu6bCQuUnZY4NHz7rFNnPtVG7V1ing3jqvYdDB5mPj1HoXw0k+x9iNvXzNQ5aiMT
243hOy4ssTHa6AqhK8aYjz/I6cDQcE9tM+dC3Gg8igzA30wOFsteyBzfWAmWHL+bkDdT1+p+IFHe
LpPE1mpt/wHR21yjs9AoT8vtpGg8InhZ3vjc2dZ4BvDAN9KAiNP6p1iJesMWW6Arhf4R6G99Ag7h
fWhv+tpy52dSIORaDwi9tKvwv1BGPzovNG4ij/aIcKg9Hn5DumEEcm7mrO12ZIA+U0sPeyNs/LsW
dP9ukLCDUEIEoKiKPKrvO9CLId8PIbJHg1vmGqj5O1vtZE3rUXM35F32alfTK+edJb/DkKLC1FwV
tLw5cNdoS3bizYwSu4a39SMpg+zgV+HXUOfsRHv++KxzimcGyji3fWGeKh+WAX8qP0C8jM+JnwNK
8h59zeYvMIlzQ/RMHlXE0pG9VLZVaDs3aSPz66DpKYYZAMEoC+3tkMSoJ7Xz5NtptPWl4d50afPC
9Rp+jmaptyYb+FtqSfEh6LhgB6keIzDfMbQbrxoLhFj1nM5OtunNPkQOpkFtNJy3vBzNQ6rVleao
cUvQrV55qa12pIH0s7mc4F0vuPZT+DiP6T0eU65Zvu/rPgY2wohAFDrszXA/jkpGN6ktGvyRs3aO
ZLkWG+XU1veLfXULHtrYxBB170Il8m3lyOFYJFaNY7Br7yQpo1OElfMgM2aTPI65nYVqD6/2pjNT
ABxBzprdpYHuyuo+2Isae4nhqmdLqvFLERbyNABnP4CQAS7meE+WmYp9lvTFcw4Ak3YopIyBljrN
M5QevLAzojdswD3Nu6K5IDXL00xbIKfo3neYtlH2Sfa1nygMxGqrksfmCCUU8On4gBzN2np0su04
dDSIKY9DQmDfmfAOwIy7bBbDIXkYLDaAUx10d2Y6F0DsPLbtzF+U/uFJHfzqEJgpDOx6th4QWBDt
DDaEE3iVnTaJ5Zkq8tc9JV8bsg0U23h1kBxE7JYM1TnsEBxCHmYCo3sBmuc9dRIGZxNM0Utu+hiN
2V6gNJgUdjh+fEz9Zjo3aLBPYVI3F2p3PVAd7iyu+WwZt/hSOHCHefqCy/oFqRn3oDeRjpLloVbj
fa178Qmqrr8mNPZsYPJiFSPUAltgrGZgw9QUsrr5SNxu+OyRWO/82h5OYNyGA64bRCZqRejaokbb
muVLACn+1miDc2QU4F8IsUkzZLYtTFZJyB+AQ1G8I8E3N7HTTTFmbFf62D9zfkvvhzmqLxHE0rvY
pJoWmfqC2Nrvwd+CjTK7Di2oaG91M3VYYljB0DGBDIIYueRt0ifIexnNQ9N8hXb/MNJLuREB/rJq
GpJjnXYPPIegVFVRs4PbLz8wWTPM5sajHBtzO1MvsapEqe/gvLibIJix65cBgBSRsJGKs2uD+fnB
pdB+VdBduGqtBRLj+4L1bBBt8GuROzPcEMKLa3QbbTQuB4mg2Jtt1l5IXcNTKBp/FRVwGvABcBdO
3E86s0rCcLmFXheynve+JSKACZwOYNZCOqBGvFTbrE9R82GmbLH9cHuJMobxMno2nYqn4vJ3YNtn
w2QcyAhqHASQpV2SbcJDGppDChljka5ZdjkKaUEOH4ZEvUanHtpHUQc/sCwsZm3uvtYhYO0EBi24
6+0AWCIrQWOT4oW/kirtiGRn9PYY6RVTR33jm176DFPFw8ftsoyY42fWfXvm83yDJNmWa88I3+YZ
dE0T1t+rkQvKU/lj34DBBIY1bMrcvAVuQms6cC+edumT0q04dgbdfu3ySQfZFO3sXopVUHDr0WH5
vRTzR+dXX3ufRvuVQfvXNkfgInvPRo1u7uQ0RvI+iVmiBxTr0dZD1ZnFQXWK+mCNDxB4Y6c42swl
8dvUtw+qz9pHhnq9IXXWYAjTCNRQs0yDu9CSFotAsXja/ZhKceBY9B2eMzAMbZUEIV1S0jBa/9cm
2d8H2b/9H9rTkwj33H+2p398L5L8X27fv/+lzOPXy/6cdQPzD5uluh8I2ILLsMvY+it95P1BjEiE
nsfK/dcO/9esa9l/OKEZshy0Qw9qust+/desG/xBYEjwKhC0Ptkl0kx/n/fv/+TQc1T4c/7/9c+/
l0D8Y+cx8U16Qvgvhm7MQ+IfJt0W3FNHQK7domIQn6NTK2NkLBzqb1sEU0NnJwex49ApmGa/vVP/
wY/2lkz972M2uEnaH9wl8h5AS+QX/euYzR7VTAdOlVtuefMh0p5cGzqe1u2oxtWSxWBFlwpqb/t4
39VmctGc/b6hLEiakUaGj1g7CqPyPI+3vYvhZ5xH98xCa2QTSdivaTnqJq0Kb+xEYfxrp746RMBX
JyAwoDfb2n9AZXazmxp9fN0wMNks8tY+vq1bamarGibtYN05FRbCTeepG5TaLIFjTzDBJZW+MNk0
TkNl3/rwBh+x1CLV1YU9P1CqKS4iUMajT70gsacqvBtsyQ6PgusbLHZsiDlkPKUJHauNT0OwRffP
Ks69bs8J2j2HrMT2CzPnOFMFvWSJDAMlmCYoQtV+Iy6+23hq0xpJR/wJ6Ix9puu9gezh29FeJki2
JBMAU6LABl/Jj6Q2roBaXNlU0ryocEQx9Bu8a9SzHaY+VRdNloFlRBMXDwSteqhRk/nG4lCxBHCN
clqbKG+gn8QwvA5SxhkUuKH4UtrqhfitS46f3FQo9DkonXMIreZA27E69G0AgKMxvnqdGUIdd0YP
SMtIr3CnOrHKshSaB8PgqA9zMY63HbtQPqwsO/fBWOxzOgv2Auxbt06boLqU2DSP5La4H/bxwD2y
SvcsluSGYsF5pxSGjLnj41ZWZr7T5EYrdVmrCBZnMe4zI7wrIIxeMJPIXQYp7IYs+L4SvssECrlo
5RsqYLrDJR3yzSGnrzvrMiVDXK+J//vrNh2ieocVjY+/LWagnLVzhORCKbQh4IxC7Nt4ulMv1J8F
L36WmTd1WnNNS/ccWA3ps+U61zLJ14jQzo09Uf/Sg31cxUWnN/Bh1NY2R8U+LqxZOzdAefgE1aNP
5ilcuW6bfQmkCq1NT66QCsopNLC1w6e1OpJtyfA1DTrb2tWcsKm06cyy2WQK2tI2tgY32znzTGGN
PQhaAYokmW+D0rc/SifSVyD4iG5+qvP9VGK2HuzI/5xZIHzxBxU+LR4OwitxZ3xNEzFeqNZ2Hu0M
RPZmrMbGv3VigMhbaqY5HES9Gw1LsQ/PrtBNAT2DdpToMY3EQpfxwK+nkadnj8/wkrZWa30NAsVZ
2nendUiZILjB2Us/1Njm9wNs+Q3Iu/xRcTA9lFVzVCWLM3grP+ZFXAYINIAPs+0f7Cjr78mo0sMk
3eSGs1R8hNNFICGqsZTIxu5JcwE+Nt0EBakbLf3kDSL8lkZ2dDQqDzuLi+JVqmGA1qUK95CZTdps
KFpXNzMcsO1kl+2LHeX4MbvBwqs+u+/R3Je7bqiSH8ga1hYXb3ktaVTDJxxa74WcvXurm7t9FEe8
hWOgnlhbVPu858CnR1m8xqnbPFepbT8RqHaOscLmUaNYRbAhFlJl12XDvlYqxyVa5tSdU/Bltd9Y
WZfyHNutxO6Y5oHzJPBv02DMK1/bOdpHKP8/oojaqIMzmfRkWEBB5wNEuRnkX5JOW3jTu2CKWbCF
CLjBBtIF1kxp0qvA5hvFQFlG2G7GtE/eudLGaVVSKMsNyQ8TkwGduzFINGy9MTmmdOfXA4IGDRYF
hJ/GDy+6norTbE8WgrOTocoHwDyOSCTWV5fhlAXy3AMJ8KMXZcO83KRGPzDflUNibMn38LXpqet7
RyLGEBCRjjrLyR3o/C21f6S/M4kQNbP5wcKWjcfBpl8xAgX+XqZjfatJIokTkKhw2xvTGx21pdhM
kjem7HPjS9nZ9ScxtZ6QVxVvB1+Q22eux/tOqI4ovDcV5SsXP1k4UkO4TdnvhVRSRZrBrnMb3AHN
0HtkfPyGmpFON5yznKG23sa6p2JRx5m1K2KzpEe8a/SbUZKR2/pZ7bzQbGG+NgnoUrOZxbek02Jt
O3MI0gJ2BiqFuhswlHxXFMXckgcLU4JMmuYWi1TnvM7nqNpPkjXFmj+WnDFMsDmWtW8/Ekvz2MI5
fOlXFUcV9jgtf4Eim7MlOzSzXB+sFESfzNLCWGUqq0lcdg73ixjXZ76vMmCYrNTdrlgLimrGXfCz
Gp6cYmCsxPLcCZbueB49EYxW9s3duhr7+injyHnOcNLu+MjIJKa00DtZPl5I2fDAwwoSrsylrx4m
MyeJPLYNvaawu7xHge6Am/F1QAHzyWLB6VIgXWOsq759l+LBvUWZJu8J7f5C+yK7OnaNZ6b0gWZx
FpwrbIhpuSYuBrs0rO34alih5bHbnqmhITNiLl909LeZcX7LMTD4nk4F1203JSEHrSxUP1p4oGyb
CcsQ+RqNHeI0k1DIkvcV+62zCcxKPxhZtbe1N97HgxVeAevKZ0u7aGpLB0rUmrjB6liw8isLF5BF
2F5ULOM75Su+tsIznKcc6u03VJyM70zS+qBy5QR6bUHE0tFim3ASXE4Kc3yBbLVlQ8cDuWsAPppV
zQQh4sd+TIfbfq55cYxgdCsqw8JFl9u3zmh5oApIM15HDRmS/bd5jiMQdEVRrPqKhQNrnxVFNVj+
Q2+XmLLcMMB+c3rD3aDY3wEdRolaoI9OWvPzeKG366PCPxGpq/Zz5ol1UdfxzuHkvfh1yuAeAjnW
Y09ZAP0y4VBISqSzOnNwpf0mdLCAV1xUzEEMQj8KCIO3k6rH/BgkoI09kaIRQBKFDo+1wJRHERfE
B0TmwPlQXfuJy4aeQidI9LfuZ3th8bPJsG8pNSSTA4fkZ9NhQ/U1rYfF0oCYs79T+KKLCPYMefqF
Pz0zrWU/i2/YnYIh13O3Bt5LM44vXZ6H9VKYo5fqHCL3lO7+7NNZRhV0g589O2YQOFBSlvqdeSni
cYAvPlscJuW66ZPsJAMbBIQWTF/bdqnyaWShxq01LA0/xRSG942q59vMbPtDu1QB/VyMmEKkFJ9Q
FDSScANZ87M/KAuQs47RmDgYvYFM8+FxA6/Xi+0oWUE3bj/Dn11EoFPpJbKhGH1xwfrhmVEjm2oY
NrQYmWPVXjojjNV2klV1iZfCI/2z+wiLHj1IfC5YvehSwVcLPIGbGJErV13aZulQKn/2KbXYhMo1
jbv9vHWkMUHFpH2o3KQ/u5jqaeYNSn92NGUMxO7OXaqb+p8tTkDFMcOlvRD9KfSaPtjRUsrQUeXh
qev9PGDsMUcmYA+mizU52akmcqiY1kTwWM+DePFj02OtTvn7yXLQ5oqlf2rmppNxS6eVCkNsX55x
rZOsNZOhGdhBY3PeEGFpGVlBO54BKBnvSD3JCHV9xj/gm4xR20GUlGIJTg49QpiHRM1nQnFWTDfT
S5736XM7wam8zD9Ltlw9yGNeoQCTQDA+TSuN2EsvpVwmT5UjajW34mpp7cKJSHkQ20H9wqcNHcWa
oUHOha2P7tL6FalcnGcHK3DoRvpSEGojNf6zKoxffTvxl+jwEjrjbd27ebzxY/q7qWlSU7cB7us+
alNgPvwvzmP/QB/zUVPZoVieT02kG1iOw8n3960HPk9484mjt5Fl5liJ5EeZlF/Yl77aYfFFuCUP
Vp8cDUPmV0Xe8uGfnwfBqP31NMiP91jdAA2ATmGay7//bemSRUoU2WDoLeJmg4ZS0+nYJ/mfpXr/
6YH354n293625beE8saJ0+TnQFn764+Z1NwLqjSw1Uq8U10PvnHtG7YRHJyY8DB6e10gXoVAZEse
TwKMRkOHgYVd7tUaJ/c4GWV38epCXzNC5zfLW7ZmJSFujYH8ML7rmnomFv7rjueivsePUEW7/9dj
fi4x/4v1o81uB/nkP68X4gzy3v7Lffv+/VPFv2cnfr3ylyRDUSBEQa418C1cDL9VCPp/EA8WhGod
LhERWOguvyQZwhMY3T1qMgEFchy0kVJ+STICjIzDFUtENXSWVqL/ERFmuQB/v0CtULiWg07pYVAT
ls1f4ffvgQZD7rWd2+/rVIdf4FVMd2wjvHpth0n7YYRzdh7MsKnXv71R93/+gN+VIO7lyxf8rz/Z
YRdKnytmDOH9FJ1+/8md8jIsUX2/95wu2iWt7dbv5IaYcZPecopVVxO5XieYUl5zzrTzlmKTOlsH
fm5DXs8G09ubeW2JtWrt/C3CvKHJFyBiO9Yk9UJ5atg1gOimbZVx7zCIJSaAxxlgqDVoDOQ129AP
wAQrW09tuRfoam8FLtn3qRLhc2ECQNuSkOgfJjT2mnUFg28S52gyQR2Bw+0t0b1SiJ7sgPrgRy2K
swMobD/I3URqkjB/+YESsY613W+AzFUbFVXw+1vrotohfSDE4b9w7mzoYDXSS1vU6Kmx63hwO6QX
PRl9nqTASQxwrIEY6X+bPv3KzQAZ2ruIs+xRC8BiHB2h03X+rh8JkZU+mULDKp+TpMA7XMP+twae
jxj2cPgLoDNgp126mnnCVjB0Q9u5K2sgXiN2UmFTsQCahhe2jbsra488+XIKoBoyRVUQ70gRnGtD
hxOtAnTN8hWg2b6EIk5KBgYgvO9VY4d7sNFqrdw55w9V9G9HaqDAqWsuDBX6SEVCu4oweMBN6Ap8
NeB+rAaeEPYUnCJD4m/BLtgbNUYUIriyO9LvYO0cxOYjiCMCkr1oWNB2HbllRTUEtArwYSOhBheF
OotSqvZqWXAWy4j8AELYtJw19jO0um2PLQxLlCVzAOuG8531jzx0DnYV3/CM2xn8yNGqmuQ6zbnK
NqUDqkiSHE9XwRjFNBjSEpTigowLuXEC3wk3DE+cAwfbUe/44WnYqeGVGesEtvmb7JzgBiek9YHu
XnzX/pT6iPq1a4M0AAIkq+xiAqHNN8CHk9tUhM1RMy8SYzdOhV3Xp3guqpeCkwbvddrC5zchZs9Q
eocE7GUIqIIgaOV5xFS96r7Ie4xEJlhCTIRVhme2EC6x3wzy22jZ+SVXhbVneZEX6FNx8KVwjbYB
We+Ym8YrZ7F1DYtJfqYv4MZsbazGeE/7BwE2d+fIeJInfAK4pBuOVm9KBxNeWKILt40P7XHdEN24
TkNgHjEb04jkMZMyP1XimFlIWaQQAok3J3ceq7YllQKclFy6GywhJSL9bH0sr87vQBH2zyHmftph
Qh8ftzcK8siG0w7bwB0AFk+Dtj7pwUXxsQvrOaM9tNvrwnJ+lN4QhTvHFlO7slUDqWs1T65xDTw9
7DxaCs4ZvX0ZzihBwhBqY0abUU7fVydI4UAmNc5tbaJp8R97DdDUv3a0OYJTANi0y2fjDp/Gd09m
H6qILxaOrZpe41034eUtepEfqIu37zwH3lXj4IPVVKEFk5ddQp1kK9aSCKsmcfFiNvQhrZvb0pvV
fZOa3zm+Q86q2oLVSi4PZurXN6XvZzsh+Y38qah3svCT+zgy9H5EOqTzYBRbTaPox+y1/W7CRHVL
cSo0J45UwyVS2fijKFhBr3AAJueQeqOYCzgg3DOXCNTY21zrA0hhcspFl59D378bkS6RJ5VFGbRF
S5z32VTTEnf3q4mMfGkUfC+NVw1wpMS7v8bh7D6x3/Z3quy7h5BZqFlR3xUsxqf+RM/iZ2033D8w
0TmLRzDahBxeb3rKglwnm20SMyBlh0ImzIFxcW+YZP/Xrs0S2qyG6ArWKbMfewNlbWVOmT5mkhOt
NoruVg3sCraYTipq3fR0F7Q0Q0y6ot4Bidfnyopag7uF/AjQnDdG6QYHOyBphW/UXOcIraSkhXgK
crIZmLzIUI0ocWhm2PiH7BZYrAI9EB26XBTrqnBPuO7IggsvPnWe+4OnU3KLhbXe5y2dccgus6uO
qZ2N6zrC9bBt5xkvY6KkVW6MqWm/Jwbm9qVCx7z4XkngWZCOUtu4NdIRu0yPWzpmHT3JjAobjg05
5ZOfZmx1e2CHI05JvjB7l6NNf6hZFzrbvu+DW4Sg4tnnc6K+xmoPUx6V36EwOPdqbKKPiayu80U1
BbdZPZex3lQa1ZdtBTnkTc10wBrRku0WiXpm7TDbBB3NjxrxDgOKmve5sPqzn8A9bMtXg7xKsXBl
BDZ2hXkdfxzrmH1SdIzS9KEGpEiaRD8OnM2pEbRS59ZXPpG6ycMmlPdDQ/1P+RDZSKQkoNuNqgvj
PgdGejsaWOcy9PMkcHYmNkGyX0uaqZGY/OURZkO6HQKnPafY1Q237Vc20jq/QnyDYeN744/fJu7v
x0H5jAqmmI7JjO8Gdgb5ORYUq0TinxQix2SUj8hQNMkHPeNzJEW0mWPYJVU8ggVy5bO0ERsbPXAB
ROxzsd3o1cAOqF8XxhxfafREzkyTnTFE26TwrJ2eOnGJR8oscwNYjWn4yfdRCr2Oul7f5CqwV0AO
xKoaR7LsCqerxCOzr32a2fiEhi2zIEhHq2Q/Ps5PUd7zRkKyJJzNG5s3ZXQDjqDaR6p+GtzYeAyr
sj3oEJ4RowY+aK/V+8oLrD13oAAsV024NGs9NEaRbaAaeQcWHw7BlfBeGRNf30I4d5QegmqnEG8t
2h5SK3w6IKajL+k0gKFg2y0qC6BR98y4oN6WGiy8sqHr7sitqHsvqcMtDiVFbKWMhjeCuvnV17N5
NvEj/FCj6+HqLECy9eHwAkDd23RirCgJds2K2CYm1I30zeiHSaXywXNB1rISwEjFYzbaI2q7CSEb
K8YpFvLkzGRvnjxJNmwUqf0eWm1z6U0x3rFhyogI0IOS8H4L7yTDAoWnh4V3ktBcYYNZ7tkMeusR
P3/0mdMMDNSsxKAQtDLJuDFZ0THVpnuSvNXmGmdQuJW2kZyWBUmyQjXr5R7cXrYvWG0+2w72ABzC
eG+KaQzXsaDXuqMRosfAGvoVH0IJ2z0IjEey1ekBq9N0Tsd03pfm1L86oIHOXQOJC8+wF0O6K2GD
qS4sT9o0oSC7sT0/Zuk0fXapV/A1DbLs2hJ+vYYQ5YDAJ1RSMdp2LDuEv0tpLnoOpsq8jeKyPMUc
q/cT2R0oJhT94rFtPfmaOA3lUIWZg5Eyxsd+KJwDPff9gxEiF2jhwYBUVXBDVsA66zLwXw1yMuuG
5Oar7URHUIYu5H55SxmOx8JRQtZvDLenhiSjzAlIGGk47ngWhW9zcnFMewY+07b7CoixDWgJHrbf
cLJYdQqoEo1OHhdTBsr/Ngr9eB9C8VuJvmRgLCZ99bQxH5H4M8xmpfWETx0oQdVqROdooBNjNuiR
uucRwfONSsR+4gaGBlso9qt5DuMvBJK28+ySxZkHLogiiHTt5+F7Co9wa1ALzn2mnPaiB2xCkjf+
ztACSw1KV7IGTkVhRzdO5b6AN3Ksm1698aWdrwZeLyg0Y4mtkB8SGKbYpn6QbTHrSYKOtryvxlbc
Dsrsx3cw0iNcqDFp8i+GN0h/o+sZjl7TccBbR5ZMKT8v2zFaO6LHOe137ElXXtAbe7fGGFY4g3wc
ayv5MRuZoLHQI9RE4ZLcd62pHihctN66KnQeu3EQ+WpqBYQKmsnmbZqgqMjCiL+Pg5eeDFyo740j
KD7zG/C0K+yG49VkQP1sbdxOcqhw7xfJ2Fyn1uJeMSN+M7Api7uaqxsJqCnjlt0qu0MiK8z3jA6/
J9czvfYxQLrTNIw3jr2dU7SuraVYg8iCtA2NnilVQq5EUcLSRuQv6awJT5LFRbjpsICmzO2q3epi
8qjPyPj20hUXYF3ieXiurDSkid1uaqJOfgzrybCBOxq1D+Gp9nHMVX0tjw1Q7Ld8HuJ9aYU1rhzR
vQuORDBK6+baus5DYhCVGymvrVUQnPUkqf/hOsR775nvqR8PXyWu1uPSsIupsDderbpyg60XTs4b
lMvx1Oth2pHGr+7EbHsP0gkgjVlyjA5Omm+bqc6OTNTxBUF0ODRQfA8db+F778seN4Hh3Ttx3e4K
w99bGNPvEj+dTtoT1iIMpdeS1qwbyqk76nJCDa8PDCelI0FDRN3PiRlVLfW+jutHNzIOvnYy/k44
c3zArBDhk6JAk7u1gJJIgiH8AeCLYqWuSHaO8OSmH0T83AZh9zKkfHNyo9QvaS4p1Bs9+6YEJ3BK
oGc+ZBWdwk5srgWkumvDOHuPEkvZaJLUnw4bI56gg8AvnHmPcx/q0ywpw4W/NjxnmHdXCnzZLd00
6X01tzaVhPRxbQur1pcxcgYMBNCZ6DGJH3oEgI1dJ9geWHLX90Da849mEs5DXJR6N1EJBfO9au9g
32fHym9eOnNMKoDpAt5oUtjddqzIWbYDtStZp2d2dvm0ssbOXP8be2eyHDeyLulX6RfAMSCAwLDN
eWAyOZPiBkaKIuYpAvPT9wd1X7OqOmV1+t51b2SlkknJzAQQEf67f57lVN9MIFXfeqiaF4Tk7Ex9
U/CWeE34/tuURoxMH1lW+weEavh67MVuqSSet7MO20vHJP2xZZeXARSC7jeTkj7R1QAbU3PJ95rn
vVdX3XuSqHIbzm3yMTEBlwAGOVJbZe9dfI/DGiI6d1fCqrIBaghDhopWeA9QhiAZMngJsx3wpfRC
pV34kvtSnySC9AuVcRxQY7fgJNiXG39hExWxbd152GpOoQdl1OiZT9PxJi6xUZTftI4hSJN8E4SP
0/aWqgPRraYytL/8KOOE1alCnc0I3++K7tDoYHChWUDDe4MSlTYDndBkbbSB0FS/tmPd0AUUjNZj
Jqf6yVNCf6RGjLbi/Y5h0mNZvjEdDj+G1iSiGRDqSc+avP4dunP0Mv8Ocaa/A53Yxxy1SzMS2lE7
cL6SXWJ/9m7pvlSimBf7cvWB76XeUGzlvVYuIo0s2uomYqdGwpFnBz9QyqCnJK6cYGN9CAye3par
yLLKXhMxpKSSOrD2oyu6/mwteVUt/HCrqyQ/UINEmnXJtWqfB0YVJfWb8kwaaLPCeJB5JhnhmOHK
8jAiw2hag5Qov6qyccdbwmyxPGBwJW5LPmRaarasFwwB5GrrbEy+e9PxdwQvp+2UMgZdhfMQkbcv
p+k14wy5iUhSHbSXEC3mzUfsCX5nd0WsnWLHLkDdTGYf/xBBYj15ackFlFgzP4Ohq4eJ9s4RISgq
X5yi+da/k8GNN5UfM+mv74o9KNBGg8cQU4ZNXDSUb/SGsXdJGGcRwpZFGzM9XeTL5bRpWZrXQ9uC
T10iymzGXnjIVCfAUI9mOIg9JTfGOUqJNAdLuJl4n9wYLrClrqZCs/Mf2kQ7V2wLxQ210kw27d9Z
6THMjrItyzP0P/cI3JXLAV6CPM2F6gBexfayTBW7rGK+HXj5iqVKc6cZ83nsJv+SRFO8QfRQeysI
zc+Yy+ezZiIwYzyoqOuK8+bsxqa89Jygdm5utw/03d5Nc2ztWZuHhyw0cDG2FjyhzpDDPjcCcoGI
UlcpzOuiCf0wIWvi2qgHy95kRple2dkV0crkeXWJmeOidmkZA26IHeazKQdP0nOzg/42txub4MUL
BMTcXQWDcu/ZGuTOOouz8CrSBArl4OlD68S0NRKK3tggVFZ+OHFf5mFARouR4K6dW5C0SVeps6MW
v67TifC1iXqx06rWP9LJNi9koumehOzLA9zp5b2ddM2l4dXWFWzbu9gy7YtZGxA/wqDyzh0snINd
Qe4TAFnOcDLqc+Ik/oNr5fWuHCj/3oiS+3SiveKKuKbbrbSpOKFul1xdg0FhWM1OnW4jZ/oZ0JO7
IdAPqT8S5pcxR9mxD+fw0eXJtHK9jhFfU89iBU4q20VpF+2UNGdc76hvsfCqBkdZ4V/GrK3vKRYH
F9XRtbePDbs8uLBRP2gH8061rNNnSFM8BcdKN+iNLjAKxCtrxU2NBUGa4sWNJ9ojTbNnz+U5B1uz
mLUVQABQxBz3iLEqYTz7bc+Uahoq5ngFXh+zjkfiH/l474UCt9PkG8c2d+uTUZnYloyyeTcTNiBG
VCUbXaSEGqjo5bi+z6yiufbM2ncqI0ljzSMLKb+VwLeIi+ajN+zsnOV0U8ZLn8VEgmvr2DH3eEVr
MG67Kdx3WaMsFh44p1Ye6BeS9daLP0DEzLuJ6mqUK8a2vZsmWy8nn4xtI6mfMhAp5i6Repw2s9en
5c4AH1ide8BxSLJ1JbhuET+AAWSR8UqroyZgQeSevDriwDqO0/5hnmKVnMlkJI+xNwMiygMDsXfG
sDVs0ibpvlOvmPdzN7jvmZjdB38MKmvnMaZstmnqkv2V0DxRQpo4AKOXuwImQeDbD9p32CIPQQJ/
NaN54bVz7PSzN0zKGgJ/MB1KOEi4nWbAUU+JM5dvjR0SVUnL5joyYQf+Lht9T2SQcLaA2n5XDwhx
du8UV5abH9JKMEb6OoP9EgTvRmXHO4xaTDNtzz5pXxQvqV6sI6U/UpnpxoJxpZUjpLRHPoV5qxm4
Qnwkskj6KKge27YfN/By5yfkS3nyG+Hd2RNwEuosIcNGBIA13Fjb/0I1cOU6KgWZcFMxOjBGgiPA
hQZ1QEOmUEhF1fiW+C4LBBLqdGkLx9t28X1Se123iUo3eMrasLyJAB05masy+vC88RIKVoIDPPW6
WCXMcj+Z0eoKw/7YYRkF8tSvUJ3lvV/bNqmmYcrJP3kTEfDWRqnd9JVPxMrGZ7hjGRF3uRO09/Yk
5leE8+HecLsS75SV7xO8kvtW1/azTQXZlVG4s018YzB3FbxZAMIyvZLfmziXD7773tZZ/CMZ3fzc
GlZ/pwxBSzzpytg5Nz69jHwFOb/GvgV1PWGXtW49o3+b5oVw4LK53sVyTIlzJ+N1DBSGCc/JgpI6
PDe4r1I1G9iBRPQVWjH+nMSxrEdqsTHHJPQOPdJeLLagQzlAB+4sWU61XOOM4yA1Fra8VZWlCRhU
Ji57u7xOhiyp9iGZ+mMGOHLrzmnDWb7x3YtJsTkyTqnTkshJYz1TNiXOtD7hcyyahFG4psqZEQ3G
jBMN9uHPJCvmjzrg5tkOMRu2VW82C1OAThIcVzbHuFn1+StXW9+vyzxhJUD1HK/atMOfjIiXBxw3
kWQo+4qfVhxtq50voHtJfMUhsM+m0Gee7SxAOjC/tNOpeBNUrHxDDcXCNZL6HtOzdxohQ904Q9sf
sex337pzkr3LZUubqU+6CwrNOP5y07DYqLzbcIbI03XrtuUBYKh3kjy3yU1U+aODDetkCEA7czZ1
X2Xa2PV6JtS8r3OzPKSON5YbbH7Nh0XwL96SoKkeOCKhftelfs4INtzjo8lxlXje4ywUvyieQzrq
mzfgNBNHvHBi3JF42ji1mTlsOz7DR9xk7U9WoAIckjcET8Zs2eGa3iGRbCsd33WFpx9weEimBzxb
yBZ0DtZcs23vCtvLz7XFX7JCzKc4FL07dyxRE8yp6N6JVpGBNq2liKaDkU7gD49OVA75A0aLDCR4
kAqaNsOKYEvGiC1mcwOrJ3HvGW6Vx9y04gctZL0W2UiMq6eVRjmV2ipF1eAcD+G16Cf3xF+L4Bs2
xucIrWHNb9/isM+2VlIRDg5m/7bz5vluGouvxpKbIuuw2sSE7EQaTBe3nYrHZLCHvaq8ap3GweOU
aEG/JkmTlYt0eWy1iTfLHpZ2I2G6T1iW2Fe4HjfPtJAacu5rnNJ62PUcX5nQdCgcRlKEx5Zt+zsd
My61NCZFEI49qgeHDT0ngVwaPX3nrHL9ONanpJc2XMYg0mSVR3XDdPVnpTJB5qrV8hpHwrsMbuXc
j8gZ76XnO3KVweFoOe4yvok7rqbBjA48VcO7igwZ/ks0hUx14rsGkw7J2Gyw4FiVhlKP7K4WRO8w
FRQCiOjcGV75akcsWdDi2bLEKJyZJQZC30xbQHxZ9Qvz1PZY8PmSm2yrw0h78sakCG/r43mr9qYt
HVbTaGRo1bbFu2uH+sLssNvm7uR/49ajh8TIcrRgy/9hYsqhwbzLKfAk446VJ5RsZL2UuZU9d5xg
hBUPZw0+iaqQBjMO0xzk3lp+1NIpHWqWW+MYGngAHTQSCnnRMS4tDcsC509D+1qr40dJZ9gOu/rw
lHij81UN0/hJs0f7BPeoUys3G5fnf7jYMYKUEtkZaNd7kzG/XFz2hOJ55nHCKzjj4TPmYdx3vscc
JmttFpqsjS+DYZqfuQ0odjvUIXwvNbFwTWXgHkOoFiDIbbD8rMGUQdQUjkwSjzzeVDzMSktq3etI
0NGQhvn0CrJdMLeJg50QNWt+2cRYaVyTTtMqFAYhWC+ZL10SLnyaQWQnL3D1KRo15i2ZTd5P+D6U
47omEz8sTBWrlUjqcCn/noBxF0tiHaGN7EEas4qtiDUtuD+3s5ubYBx5GUCddC1r8KVrWset57xX
zFFEmRFx8yjxa0PDOCKyF95GKr38j4GbbhV2iXhmZmvnuO8EFveilPILP1t5WzNBvWfxYu+Ss1yu
QsnSfqQy0Mo2+NHHN/RmEKaQ95+i5XRV+KQiuigY27XDfJA0qZltxiQ3L37Qi6/MqZZFLCenH2YQ
pohYU1MtcRGsA8Th81yY1gka8XiL0w0sibWI5EVcwXvBskmLj8Wd1cO8TYd7x0AZxSbN6Vq/dWzC
T1NYYigEOwndwtKbYWr6X1Yt00vHduIWpi/PrxkAtOeZlAX2tViHPf8FMoEkBBQz883EIkZhQpxd
MjWIbdWaZGMbIJXJGuvtW9zV873q+/KmAj/LGN0yto4Ii2NueebPvO4BnNS+uiHTGl8BAKdqXSdD
sgHrN/+E0BAf8Mt5R4BrMEZIUa6Hqovk//cG/fp/8gbhXPnHrNbrL93+r9WvkprQPzmD/s/f+79g
AvNfJhYj7GeeZzl/DGv58l8kuGxcMYH1O66FPe2/wATev3BheASoPMJMPFn4o/9yBll0RWE18j3T
o2nKc/5bziB6qv7kzwF8YAfCDWwpaKbCKvtnZ5C31CTljOf3Ku4y6EApxRURnRgyoTKhLafjf3AE
LXWjf/QDLaAFyxLkzPhEAt7In18PxFJI/ixAG4WHso9Eli56Y3PfW2W9pTRm2BThzBwM2dwEXzD1
jF+oCOpQm8IciJmw2dlAOtz8h5/rr7mx5ecSPk5BcwnCSe8vDqnlhAvQqPD3qOvvLS2cgP0Q6L1Z
HgDonwLAWHRS2OA9k3zcxNNFqs48/fMPsbgR//rZ2BaChUmgw8aY8OfPhmOpS4Vg5+9r1Pk9k57w
5LNnefrnV/mbb9zhrbKRtAOiesHy53/wRHp8yDzsU39vV/Igs4E8s5ccBgqwiB3Qaf3Pr/Y370na
aCx84zSRcSH9+dWUUJY5pn6wD+gz3Y0+nG66mMR/eJW/usz49sCjETpEw+caFn+5qkRIV/ogQ28v
44K3kSF6UOT00BfJz39+O3/z4VHsCEUk4P1g9fvLC0lj5hNdLt8wQQEqjPQbew5TOiiNtE/d/g9e
zP3NYgYwKc2/vNjYOVXlacfbVzZ4ihx/7SruWb6KGcPWmLqHf365BXby1+sP4yKOKyqLmRItnJQ/
XhmJ5Tuz8iIKEwz84aqH7Dl4ofmQkyI4gvdZ6iQbdxez0zjMVbrUfRThJ2odWN2SeRLyr9rbZdFv
SHABqDMljkLX9vONlOy3W4Bw9caPS7xPJG1Y/wrW9hXYZbIDFSbrdd3OTElkStjATN17VRTqPxiC
rb+5z4FdujTjIdr++/W49O5CUki8fVTG4phKwz/SHgoCqJfPBmXcdRpq+O7Rt2fHNStxJp4GJkD/
4aP+u+s14MlNkyS2cGbIf/6kVUoGQ4Z5sM/zDnnFwV1CJTSkDwTGf/5S//2VSPwu51Xf9iWf9V9e
Ka6X1FcaQH6mK2s9dj66WlW865hp5j+/ElHyf787lsAv+WOGJNAMf//5Hx4tTWHZhic02FR2ZsT5
jeSgeOLfcUYaH1yDC0E07ROnmWKbQuTKNq1vAsUjS4nBvhqHAxQGcoIeXnXO99J97DgEfUgUgQOj
hzZf26DDHgPdOjdoQNU5i4tkXyrIsava6tJxl5OuZOQKINgsvO5owkE+1LHjot4zADYa3WyUasTW
lgr2QtOZtLfKqJLhfmgFbM3CAuhNbO5aSmvEyhRr0AL9SEmo5yfX0CzSD2wFxdHB5bA182A+0D1E
O1LfAIJpWu8toZ/wOgje+KzxFBkh428aWlz0PBFeLOomAk4K2zysi6WLSZGZtci14LV5coSqoXmX
9YcfmWB64gZuVzw1nL2rQW+9sp+W0h4QXWabPhpm3Vx9syDTODI732RqZGw4DnbzVgOfuOCQCl/i
gJr6vmj8n+6w7M1D0/5B4fNrmQtgQxnJxHPaUiMAp//WK+INWu7BdoziUPYWpEYqaMUD3t6K3qDY
9c+mY+vrTGKEMUfj7nWjsj1vp177PachwotIrnPV5SSxkhF1gEndTYCCjdsuY2iDIySk1rFjQ7zP
Sbj9YsvEZ4ISdBNTPkWZU2dhcQrJLUtbdIx6Hf1q4TZ7kY5PWrKQtWb4oszghW3bREi6DFo8XYVz
7Dr8GEODG1O50rlperfYVo1JwiGJcPGum5mln3kBMv0qpZKs22T9wiOJArUrfb5voXs+vt7QxC7d
bACzGOAbMXuLQuBayh9xLaazFwjnBw5Eygt9M4uvfdTQiuP3xAw4t5tEfnh4jDw5nUkxyi6G4IWR
Q5u/2NT2okeZ6c9GprwHL5Rc8QFetccc7RWTYDzU25gtzqnQao2Ny/ueI2ZiK7NLEJdN8H70OIua
Hus066YbkRXNaXZbt9oksEC4hYhXxQx592Jmg0N/gig+XVv2AbRMrFCBo5qjIvW2sqOsO/S0vl/c
2UBAS50o2FeMmdTazIpi45fhbdaN0QGxGIIT4g0/bzxgHUA0xBq9LjDFBSty4/ONGBSYZKs54RNa
oGxl8WiXAzJBMu1GzFpPwgzGLSPldqf52Q6DUUW7oAGP7kuz4Psd4Vm6I9dHzmAvIKjeuTuPDrYX
tCvvTOf8L5wozTbpVML+tGnegzBgiEDZTnM0LMzFrpEKEug9FQDWzFjIwD+7aXIgiRkOHlSmEsfO
ODFCKxVylkPXnK2T4oPGmPQ2La3h4Nsq/MrsWYawdYYBwikp/pyv+DH0bOhCiZFvhwlYgDGyCrMV
VT97Bpf3ItDTAX5NsVe687eNiKwdMTuchQS2x54N4jhbzjkUQ7odF5q36lJn1dcnEsQ+Q1S/IaQ4
D1AddOQDQgmfMR4h0ioruhrQwc/4ZoMPhGmbfizZbhni23JF/Ak4SKlgeZuyosevhbAn0bWlb9C1
ktFVCmin3yAxx+eo7t98n8omvzLR9+WCF+26DlD0XF5aCsG7de0MM4iVxAFFrmDqewZipNOlDOCJ
t0J9nm+13cTbPvXmR9F4+gKANfkcE564JracNct8sm+abLzTfTUcUzSJtxqdadUB03x2GwdDv5qM
TTl5WA6D9A0OlruvdDECzAmBlyKE5cUDVigQvXHhHofOxmmcpbTGERrIO4jwle0Ovwg/Q0wDsYj5
3UcMemM6bV+cXF+GENShX6e0VA3mtBbOZN3Aw3Qi3DVxvlO5x4E/r4Zd5QQ1hnA4YCnu4xWCV/+A
ya5Mdsrx9Cpv0UjS0vgeKdgsBk8+sUma9x2lU8vY4WVw8VpZliu3w1BZF2rh6YRVN6DMCPhbBtos
T3CKzMoPq8Lyhnd7tBW8/SiqKD0A26QhKsfJ7GxHMSBEdIN92wxd+FCadG15YYRvzHcuToUXIFhA
zvC/R8C9XfMeBnSxeuC51+403zFZ83fpgAEarNPgvpUeMzErj6Ydvgf40dBgYII5JfjIFV2X9TP7
svFelIl9AC4R7lVCs6bFw+YW0Z72gMYIHmPe7w9FS6TaZGOu+DTcgq4yjeCA0yHvKHHEdxqahMBV
1kPl4hNZEWH27nKKZLCs8/B67WOlP8FwhyYG8UB1x4ghiU81XwHWSs/fE85rykkXu4XXfcDgro78
c/Oq9Ue9Sx3lrAnRNBs95Q88+zcmDx86rcyGCnq8osIOsh/CtJsTPmnE+26eGQouRtI8iulPxcVo
uT63MbXzpNTHK4bil16QJ6dT7Nmm52Fts8jfufgudhp7BBw0qnTIKboDV26midN5TvMoXPPRSyg7
qurUWBGcNg+tZgA7Tto5FE3XHTty9jzluxJXOnmwfU+5057WM3fPI4WAuYIvPFBKcDO1hbjratqT
SjMuf1S+o7cN/LoQdzBMEZ4WI80l3yxICMnI4IfZNfvnCPQhxJ1RDr9UTg3aqjKBPEG9IDYLsJs9
o5x2huGD4MormogT/V0JUZ1GOuUebStodlgV7hJFAc80S/KDgY3MZllG/0IRVvQtQc5tY76bK8At
8+jJJtwZZaAeZrCbO12EXypoulvKdaNdTtH8yfVTLO0gNbIDTQ7j0j2H1QSWMVYu854+DH+t7Vjs
iLpRlhlKB+nficpTKrkS/FGYO8vu2hVWznlXjUl2hpXOyAiEYTKsmSVDIiCp+FOMIj+HpcjaXdny
iQRumu/DEtSUgzhP/tk9Z073NqmxugCHuB3zSn/Jou5Igtv1ZinDYkorbjsb3EUQav1ha1di42z6
YyGnfVYZL4Rr8Ol3M55ZjLbliQ73dBvXI3mYzi2eRz22tyQR0K5ZBA9jHZ1K8tzPTh1DvMVWv2mC
Xn015TCzcrMpQE6t4O910bCpBc/mrHIj6IpldG/1ZblmcgkdsRAQCG0TEjxCRn+HTP5aT4R3K6O7
iUWfgw0btlXMcxsHQQ0BYtyoioEYyep5j/sKqymjWc0c5yJmhgYiSZJ7NvYSpHa6MLkIwaxK2wd4
PpYvOjWoePPKbZ8BtnGTQzdY7ZH5NLM8JnG4CTwMw1hDWPtG5wAsHue3UeIFwdpfSW83ubBTV3Vt
+KegInkk7AQPAjirkUwAZTQYtQcJJzWq92zls60f4aB24xRoMvPqvc3rr1Qhf7aNDN+8gi60muZw
c5hcPIPzAf/N89RqMNU9vjije/FT0d/F9Jfx0f4IWih9dmz8BD/+IuzsQs76MepZoZLCujKl/xVl
vxREuT3mxo5wbvREjBpYWFPjO/BuEmldDEEGm3oEfZMr40ZxBeFRDTJqTWxGKCNouQibP6sUhtO6
39tuU7zO9hdSXL7zRWOtrSEt1nlT42OREx0BhU6euioBYqjLZ3quXlxa39ym+cjq8H2s5E0MUNYR
sj1rbFBUrijGukX8HIvgQAXC0+CnVJ40R4a3C96zvLXdjJ9dkMxw6565G7PzVZtWNIEbXbpxJPpF
3AiCS0OzG9z8IeWuOjLu+ER2OLpUjhh+I1dYWxlz9xSzpnF4cC3RX8sgktep9vQviJkBopk8Yp0p
TkEil7w97bXFEH7i5udgznH/qW1w5i6HfG5ZQ7o/4xmqYaGdNW21cqcCMz9NWY5PMBziZSvlNngi
sLbEOcw4PZbpxrdwEwDmuQiHiYYuR/YqNX1jSxvj3og4IughyTjVG+xheMOpIJQzUqK48h0HSmnF
9825tVoNhvfou9HVsYdk7Qr13kPC0S37/NJl91lkWN3o/FtZdcSG3g4e4tm+AJR8bafylkJ0Z1WO
fO/UUJoMLnN1jOO5ZtEvn80WWpLqiWKNaf2WAoTekDCoqSX69Azn1c3Ndj0r1uyp1nxpKnuphd3d
kdMuXkbE0NVE5edB4Qo70CJDIxOsklXdwLlP+q7dxw79aR2CyMkrlwmWBze9KQb2tp56LxlH7GHC
8k4BU8FT6a/SouARCxT+Xvj33x6clCuTSXZ38JV3E86QncG0YzOB+Sk5s+xSzj+noQzZHBEalELd
QfF2V7L2m7e4NuS+jMNuj8TySMFSRSSOWE0f3RJda6+6MbBQ8uzY0pThXqpAEGykMjDZJ5jqgW4S
+1PJmO1MbJLs/qHQZFguOt+mYCNR5lK6gAtycMcnYZQcXUrSmYPCfwAVp/o58qZOnvIA4Y18pcLq
aiiPRrdnvTVv6yYmYEM87VQ0h3KaU7BJODVNulG3EQP8S0bh1Iu2KvfFH+WvcLSIRouy38e5bb4S
cWsP9E8Zj3Xdq8+Ba/uuVZgDiMhAZLBtY1+3cb8fixHeKXacW9npYusg4xBvjz2oIAmM/YHdfMm+
T3vPVMCuDfqc7J1pgVJnRyb9dW5rPO1dXHdHDbQQFGH+Y4LjR1lInP2kdbakJtWa1rFiK9QudqcA
8xhadcpeKTVJMzSlZH7nuqdatdMPqhA3HJjcbc7tu8NX3R0XUNZ2SDHqKJipdwnTY3aLWX3yvLjf
kL26jxGi1n3BN04jb3CAYWjtRrSUjEqiDpSUTi7OqNSR1qItRRrjLuBG5yyF3ZNwSo8JXLGvZGB8
CYaODW6Z0x2eWQP+hzA+1nOv8NEJd1/kLewbWjO3XZJRICoFHdPZ4J/gqodoLhWz1oTdPAewx0EL
m0oTTN3u2FLvbRNWz+g19eb80owxOINk/uI4rh4C4ux4H5WBJcToKHXNVH82TP0shHzlZfWJmo1j
7NKlCLaEjjaqDtYKnNOzIHOh+aJUfCtMA22oxHe+LToTLagwKP0qEoDlfsnlU1X1TsZVGO049Dmv
XcS8mkuwfl1KKSh5qdqVT0UDFU90O6yn1C3v0SrK59oAF6mCuP5Is9h+SICB3ImmsbcxtFIA9HOi
7jIRfJLIDx7Q4ygwNMgAgdKhNCWcMWdQR4fA1Hk3mS7VDcbQbOsGI9a5EQ9P3YRwIY2q2Bt4Z9eY
zsuV7VnJaYpx1awkJoKVT03POi3nd0A95iECFvcWV/S35GmqUDjcTyapKZuDYKKm0Yq2jG/ra26H
VKlAdLlhPJlS0m6nRy6/+8BxKfBRZdQcRuZ/N3BuiQ9XVXImxAza3sCTOp+pGwJt5NBCcT+lpvMF
WrMRJwMryb4fCJutbXf23ghSm9nWGbxRblUXJ98kGpS3tusprW/iqJ2e5oKw4Do3DRVufWNsHXoo
VP42uLLb4i3kpDe385MpImwpfc7qOAHtZGrymLodz8xAwcQPm3iHz3+pdqQIzyzBCme6ls9hVp6z
tr/1qR045R7+hSpj7eBezedLqQoSR5BpeRc0jeONY/i9YtBbvfBC6ply1+otW56dVlXc0i6e7dKy
9m5kHFg7YlYxjzm/Lemhq+1TKwuxnR2ijRunasID/Sn989BM82MW9s1TktnOxSwCczsY4GHM0pgA
1Kao7Dqv8wMdHyMFRl7SUQEXzoBbJotn4pIPgnlDzQYmQ1LYkbc0KmOSdFZObKQUKZN4b7wILX1q
YMBmGYsBwY8OuJjb6JyB9VB/YFgXcvlOsieP589tV/hQ2UtpFKuQw+S+46P2b1i/42yXCPUQSgoQ
rezB9YNiH/TxuJbol6s6MKPLILs7J8LSgpJDxW3Y01TQG7cI7qTCw2Gt6e7ZRswRdnhomfxn5GoB
hm/qBJpcR+MalkLik2Mm61UfNNlF4mVaZY1+8RpKODdxRjGWLmr3w+UodQh6rBWK3qntEGDf8+a2
e+BIGXL/FxSaEFkG/1/zU4E6GiZWPyG7cWtYmblH+viaNRE+yG7zqpqHl26KDw0V43uUWnyifmje
aVgqW2Dv5qrsoFbnCT7Rsi1zusKy5mT7CdGhsttizzyFDunqNVeLtQHaUmxRdbqLp1PxOVb0SG2K
tCgs9uCTt6ehgJ40YI3tmV6qbu95lCzx8DL9L8wPwZ6Eb/2K/FHfl75uH6LBb9+AcKZXPnnOxUh3
O6tX3pW93LAEn/1dwd23MWEMt3GkDsFsjVc5wwNbkY0LP9Fg2eGjl9fnEvYqNkKeedRTa8/zdiTJ
lmbEqAE0kFER237DJ7LGLdnYmebYYWTsWMgSu4K26+CZtbSj4w0QO1bIiSJqDhyhmo/0EdekfAuT
karfEgajVevSyix9ztw+hM/mNzc6gn0cmsvEJUyM96mu1yM2uG0eV/zr3aAfJO3Ye/AE5hVZxOOf
1gHyhUbRA747IqKzlw3wLjQiv9YZj+kYuheTHpgFcKaxrvTXMM83cA4pvrfTLScgio5U/d3N6rls
x+C5HIeSZTciHY/vSxcbz5rfqNR9pWMexhANIjsSFBtjIYP6dUsh8JQkp6hCE2Kgc4zyxHjRg5Fs
Ahhni+xOtCum4bama6koYgfQAKeuhj4g8NQBh9neMRBeYmUf2cECBE8U1KOd2bIqrirt1xppZ8Df
qPw2XQH+pKDSN7BOrZiqGLcVGMtqZxoFOg6KRvyIYVWe2fRVR/BS1Ra7ff0IOr2oVl7rgtuvC82U
GsHDpeK4E+2dtgm28gCz3SczqpuDyiIOkYrTSrWxQ0edCDnRTDyZ07jLfE1FfISsaQ6e+8b7mgmb
FqASmg4wmj332KE4seR4xyICNdbc2F+TaNj0ElwB6h2UcDJQFutn+P88LLEAIiFndmh/O26GxWwg
prhPmSGwvKGXvOKQ8t7aKfZumEhVF/K/3gODT+/oCtt+hh5Nx6IrjThlV+2A5WpzHfygpa1aIj5F
ecQh3AK9dswEOc1FtOtkwb2V9gQrNgbVK7/wZdnPuIzNl9BM6+/MK2EKtAGIbRL52J4VgXiK+QIn
+yJhaIKmwlZrMhl5TCgzjTZZbGjWncp9nzzHu2Iszz9zbw5RTKPo2o2Vg0/Hxm2ru6j4SGVAmwBU
Ndy3Q4AMkRscmPCe0kcUkPJ6DEh61QS8HetDY7M6DKrtCwJIsXuXmSFqhN/o6A6MIdpubOxETI2e
qYP2uypF9cIQKXwt6JD7YXDvbw3NJ5/ycWZEjDx5mMpkfqVyIH4riRkDQ1+q0YQy3A9UYOc9p4Ju
TXksFoLFM+1otvCzjb+n5BI51YbjsKRU6RbS2PgtZp9uZXSbdUnH7goCqVOsp6a0XwzMS0d7NKeL
GobgR4qfaW16GmLU5CcnF5nZZY7RghOtVPgxI7JwA1R588Mv2/A0s9dmUz3nCr48N1mrC01jbC+f
WLzKX33ZVXdkcyhEFOyCVlIqUmQJmyArM97/N3tnths5km3Zf6l3BjiakUBXA+2zy+Wa5xdCISk4
z8bx63tRmfeWpMwKdQH9eJ8SQqREd0527Jy9145o9yDER0ZB70ZHWwtcY9sB/DtDx4HQjdd+tbYQ
mV0wLoNZOAT0u5wIhNwiN7Pyemz62lskY4rvCdwiXHUTIrep+nRv96O7n7kbJxHKrVe4kAwGC9gE
hPEaEp+I6UbpTeP1ur7CBF8ceWG45cqOuHImcSfFlm3yYC47s2IXjYM/BhoapWhK0aCaL0Zc95c0
rPsLXferaweB7ZtTtemRUKEEdoEvfnm24x59VaIft6WmLU2js345WBLekFz2NnSBon3MkZ48xHXd
yEVqyVoABJsllGNv2z4SPwIbuVW9VciA9KZxKvL+3MKBlWL7jX6l1cq+C2SWveZBfWd4dEXzhoqk
G3GK4v0LDIwPTpVcoOEfn8mrCyHD0jttqaew7kta79OuUbT1HK9rsg3bAE5yW3YUGJooJ/0kDis7
W4XKQCqI1TQ6GwflYBhi6so7IsjdjUUszAE7QS1B6jlq008Vt05GwFe6NF0WGxPLH5RQ3K7HrrIh
RHBLmGd6K2nYSaVALQgZPLfgHZJVUDcPYHhKGPeyCvddVhdXIRfK3dhuY982DAjHtQ4N/pXSyO4W
XpSNLzF6X5oraSnjXSnJYFgyMSbmirs5brb4mefOIEpCsZReLp4wEsGdLCn5D4Fv9bdCzSubJ/pt
MGl07TVsoCeBHH/WdTKDkDkpC7bWPCfUSHwDhgmGKTDXsOTSxx6Y40BrSaf0tQ56n5algqcoRqQi
hnEKfxlaVw15QGwtuFFg0uhgE1Xl1Aw8LP7hxlBd1y7K0TbydRlYGIxaQxJ+RYohrbPGiF/8xk73
0o4cc5kGCpCtRMFM6IFfvaAEHVl1bYPln9HNeEgSjTy+XokHcHcsH4QdeoBn/SzZ1WlivcYpoMWx
tnM2uNNobMcuy7dW0ollGgNqQZFcMMxz830ftAzKJMO0C/Jih4AZZMtq0vjNyxSXBiWeqdX3uF/n
mCOqiSIsf1md4R0czfZOYtRWBBNYGogUm90adrH6OI6ttmJWyx5/BPEroGZoTPu27G2KkGjIpvxV
uR3ZUwQvACtxnfOUue/WDKrgJswyCwpeow27GLZet2FuH27yxn52Cn280iBavGiC1g4UhFOszcVr
61jxrSXDVN9NfeHR/LWrB8gHqCqDwjhLy0K7CoC8fiPEmOUPnyVXJPKggmLhNnHx27N84oNiIUx0
CXWycuc9PcNTdswXUqC0TFUZsW5Tqp53hhbf6l3HUvp7wYT9d3IJJChMQYFyIbz5ou+ZTA3Khze4
21EE6twTZb3rasLLWRJn2BHEXJ89GYNxPe5eyY3gqrZttim7xCAYsHlJSuwVrku2aFrqeOFzBkw5
kvpNTxnPvNk0LvIA4PLCzCD00UB1pl0t7OKkt2OU0Q26VLzoi96hN2ih1EqXLSm0vFeogFnrIRZj
VjO3BFhoZKoZ7krM3Ke2bm0qFOdmIMRl4fSjcVFF4iXOIUtpslO7SuOFHxcgqhZsxpBKDSAxfn/q
zL/KCMGiAfm0gGXQHZRfRGwZtxKnz6ZaR0PJvkG/sO1hLPD1jfvcQLJEQMZutCANMCNqxwPEz3Hj
pTDeuZmgfczpd4GHLDns4PK2mVjHHlpsHYMD1FntMOgt+900oQC2YsIvY/ixv/8Ks5D0663nOQy0
YCQa6BncWTn34daLWEvKzqs9kjNKYnpyr5vSpTsN4WHS1BUYTbHqWJyX49iEJ4aut29MvNp9rc9q
PRpujpEnPGI9RsQc3cbvP91fZXse4kzhcl9KD33ql/Mb0MMTBmHO2OZoVDGKDEhIJdf5m8PMVLy/
nATPRvHII8Cr3fhynJKBsd34pbdl/En0dmdKaPEQxFbDkIqfJht43pFJucwNP18BWBFXEUXosKIx
DrJOmd451qcE2QwPS0kWyjnGekg8iT8ho470m1Ilzd3vT43x9dzwvtYNx5ljFIB/8OL4fOEq0pdp
SHDvdY3JS2EyCcmQOs1B4ByY2NiG3HnJeaFHBaCCGYmQmfoy7NLwZLRHuCjEC746sTecvn+u/wnU
+AbgaKKG+XAF54C6P4Pnzp6zt3/+4/8w6Ms+qrP/+IU/xdnixyxOZQPCwiZwR3CDorlQ//yH6/2Q
6LJtSSiGboMR5V/+Jc7GzOOgqxf8MoJJ7tqmaFX4z3+Y9g8D+TBZMIZ0HPp8xn+SpMGI5tPz4RLY
gZjUwRdJQJ7Nsb6sT0Uoe50tkLUj7IfCliYHsTWt4Vt49AqY4ku3mNILQpiJYiWSw82XXTCqmWke
z/QmJbtmgYVX1gxalIHWSceWZ2VOi1tHa/1oC+xL27le3a1Nw7DfRkpu+Dq5jE5sJ20Z7Ldz/pHX
RXuRB+sYR9+FHeXmpdcYgrJ/FAiCtBwWhhftSdEajniIr127bJacwXGrl0a9KgpTHeOG8oiSPbZR
xKBUPKEQXsoSk+VU9xPCBnbnpkKrNdVusZFjQiBs0s5SvXakfPOOfqAZZyi0gq09hcxVougwEiW7
gu0ulhO7tE3hWK8AQYCXd81LniXuNinBMeCWIkh38Md9XILanjyvP0mwEL56FabwFIj8SW6oZznA
a0WSD8agxYVDzJp3dCPxRqaWQRzT8Dq1rbPR8b7DsNbOBD21Ip5+elS+GowRlfn3Q0WiXZWe2jJe
gYk6YZ+5jQC1E4BQaS924fYbf7BeKX63jY1FLBEjyDGWLeyQN4E3y2Ajhi9OMnesICsv2EHcpzgy
10rKB7JX51QDF2v3CqF2vYygSK/B57kE/WggEXoqPsaXJ1lWjHDE7O2gMbwi3PEiqUsmIRO+IFjL
Gfve0v4Jtz5dEcWkX0I5Mc8JlaVgpWx8yhqwPLC2u+CF7FewAPHAXyAsHeRKb7/UdashzKnc8wzK
y8EaxPirZki9wOhoVXRVBtB7Zdaf1mFyrhtl9AucH53ssYT6R/YogXSQB9gWqtcyaRnIuNqVUXkn
SauypREYcPomrbbOadj4IM7ci6QgsawX05UbFpeJ1Jkq9hIERdTvnS4F1lmhg1voiW9eeB0DjMgZ
X7DFApjX0icIIt2xkdCpzHSi7GZ/cyVl66xlWcUs8y4DA8G+KC57UiasacnAcDyoRJ4bmu1cqaBp
jFMp4UcvkXAYFUomLbLoecD83qgsbbHOpX2grdkgiYrWB192ldIKw7YuWo8OYRtl6dqe/Exnyx0T
nqKxmbkiTZmNTmxlTbfqImvOWxSE2i/bDg/GotQHNt4YnsdgNRELzGbIKHy58lO/b9dAtjHm4k8i
xoOtZBecanaUqV0LEUdBqMJvjkzQjsp7LYnrKOJ5xkNFU9h12MTNaYJm5+bdmROyidhhRK7HAz36
tN8whUMRyxCmhhhpEgCzTwiuKH6VCYA1jht7PAHwQL1lYNIfx7vrEwLQ+gQ1r3EqFkzVO4Rp29AS
IwQ04irFWpl6FG78jFiY14IUSthrBs6tlVHQKsHR5jlPjA/G+7znifFU7F/UQe2OqxhpGVFzGMWh
W5sAWhZmR9NpKeIBM55TkE+5kknKyZLUp3Vnr+kzBbeM5HhClMujgDEb1QqqxCYO1Fvvz6KiKOx7
9PpxZCQXooizeENIQe6uM0ADwVmY5Fx9m+yJ7Sz7VWucBZTFunAnazUyWqat3YbS2IuqVulLxcQr
2ngEOlOJZZjGiAQwpufckyT/DG145eUTkqlUcMC2RO5MJiJftMQ7vR/9oXYWVccUCCqT0EzzCSRb
eMw9Wz33eUGRnYZDdWyLpoXPRArvPhvE9Ow65LFBFlkwsL2JlbwJ1fDgEkyxavJqfASbWW2mJEwv
rdjgtYcBfhPkubqmrVdsuq5xHwOTcRs0XHt6MvTptRct3FS9ze98rZ6biLRfMQHSM1MHwd9FZcku
Fq4X5KkuO1Xoiqytp/mc0W4EYikCdJ0LXJvV+VinALfCgWl00JfKZD6H6W1t5nnaH3hr33VM4uVG
4Ba9jkk1ta4QDePWS3ELrXDOiwMtf3BuY630AWpLhMA6tSu4RnqahNcpWfevJEXjJ+4jSuOVW9vR
Tc3sp3sKiknVtLcGOc0tZESrFawDgy7nLumHnwPyFHBb3MvGwg2EtzShm24Mv5l5t013QWcjOre1
HHgDhs+ja7WXY4I03w9FfOkKvd006ZTfapMuTzUvHR6bwSkvS00nEomASe+mwcx4Ofp1ll50XlH8
zKHm7xBB9nu/y6SG8tLNngX5Kpdag2BCmso7H9TMXFJG7P4MTLdlnpogc2b2E8EHtVo/ARBqub/c
dKpOCf3uf/lh1zNiBQxCL0yr5LKR2ljPfA0yLSTbRGI9XUH8BBgf/Swh3wKjtiHus14jSbHDc7nx
KEHTUwM/JG8F8l9n4ddNwfwhWDZJn7+ZkjCFTmqkMVVmW8I2hc4uHFo7oD/UHFQ1TNW5VkTWMUgb
jaRuckdutNiqstO8HMgUTYzCRjUPhou4I8yODyh6mTfGjTds49IvzBNhJDhvtbq7pCvt3uhFnp7m
kYqMA6xYeQs52XmaWlaQaHxvO2Vj8CA6Tb80ByMg4WNMh2MxQlt2Qe7t/J6IUSNwjAOWaLXv8GxA
EUF/tnLafsb9JrimN25N0305EcFL7q43NbcDTsszdjToSYegqdqFoCtUHzMtKtrFFGQznQ6uHi55
nflAq09jusZhXJw0amjRullW41zWcZc+ZE3ATVcg0O3WwAV8C8aRJ+MTD4XftHf9VhECFNF/2SF4
Z/1jZMRsunNMbTx3hB+al6A2yPhiBqw6hoIWO9LGmnGRZchXh/ycBgleowRsbuQaCa2v2nOC0yin
hbIEo9ddGibb2RO7nBz9tI/jKVvrkFZcptHFFRouhjlTrI0tIcKRU94h7aEn7uSwbFDB4FDU13nC
I++FaHx6Q3THRBo44VTl3fhDJi5jKhe4CxhWkAJU0Y5QdGsH8H+grRSZO9az7Nya0mznysaFfhTS
FAI7C8IjbqbTxrcZOuWNRWQ6WgsCcZFWMQ9vuvplcFFPLNi5Uz5YOom8WFuj2kcQnCbLuon8tRJY
KBjDomU22uoA0iW4jRsm/AmDIGa1pQhu0HWHASoXVodJK0g3GxmCnNZFAcURq0rs7WiMuVzWUjkW
o4PQVhfQQfVzt5HWMdVC69buFZ475ks91uqZWb7IlBCM92PsHprrW7ej0TGQKcYR+Zw3tu31YMV9
uTfYf56E5hS8sszxsvTr3hkWXR9awS6NdIZv7D+eSyPzDqOtpxeTXVxU0hi2DXg8IC6IzOp8ck6L
unRXeescqgl1SW6ihRAIumFg+JjknemZBSO+DqSZvpb0fLdVUhmIw0ga2xuqBg3HVqZ6hSNFCcZA
mFkZGgoUTCxQ5RCST2FHdWys9cayN5UldUwZFgvBth8o249OqAjWLQitWvTDMJ0njCeWlRqLl7IZ
UfJp6IqVETH+K3TTgdJipZ6/Mgg0/bYr9s2O50tHgJFHrheFGvaEflaKhnhTn8CwiW8+7AEv/mjx
fUTTf97E/7GxwovLFt4UUprOl95bN2V54ftav5dD3ecLpkkxNKGK2JLfH+dzg3E+znx9DRpVOjtC
fvzcLDA8zVSYktr91Obtczyv8GKG85Iu7KLRGbQkekuBlICCQCzsfnN0cz5b/+pv/nF4wjfAk7v0
vsXXrxn1QaKVNdRPm4T1DchQdW26RO/Yc3HQ9U166VZWBbfLHh+TsRhWAdVEp5OYTHVhv5cZNI/T
ufDIBXX/NFwMsij2wqpAVOh6wNw/nubkZQ0H6XlT17yqCgZ09LKRuOB9+qPL8W+zNv76hdgJ6zRd
OLHEuTvz+f7QNZssO0QC0pb7KWrIEKwg/KBVKKJeX7cAEVnjg9S1vnEt//Wgli50fMsulakAlPz5
oLUPerQjy4mDBtMpvWRqafWIieQEpk/1/Ps75nNfcL5kHIxeGF+Qv4RV9/PBAs8yczQlat9PpJU5
tflK/3VDoI365lv99RGwuC0dBw85TQ5YHJ8PZDJZLpmL5HtC90x1bhuE3lD7G077XZfvb84ffU52
kXOjUycK4vORQBPasYO6HNSWIQ5hS0nht0MYwHbxLLxYpmU2W3QSczJ12DfnCS4Q+8I1HLiBlHzY
9Kj+SgD+K1W3/rQb3uvD+r1W/P3J/8s5wZvOrYWN2OC0OHOw6sfbizF3oOrCjfZJGOpyX7qtukBr
zmbpPz4OucKO4+BYnnM/vpx7UYVNFQTkCJJ7J9tVLbFnwBFM0z8s5f/TFPymKWjwsuPa/ftUl9Pn
pAmfX/u3t/Jjb/DP3/ujOSjnZh4PI32+ucvHLfxfzUFp/qAHPL8T8NGjQLL5lz+bg4bxA0svTnRe
ulxiWsT/3Rx0f8xBjdRTGAWlycTM+0+ag1+ibkE2wP6D2aAbQjByN7x5RvLhVYhwxUfYktvIhBB4
ZzxBvZueBln9xGinR3SirxIxr22InHwXNAgw/LsQesxp0XQESsWPbVmfiXoat8Do252q1AXTWUme
nBGtCgLdV1WJFLx20gflNilypuShZ57sIdxnZTWRZREhA/6K/lV8/uFq/M36/PmV8f7lMKIbdNlR
+KFE//Ll0LmGikAJGyNaDMa/3ST+r7wuL3Tx3SDm65HsuZsPLt2jy2rY9tfwpkCrDdllmb1Ch4zc
iao413DuoBEvg9Xvv9Sc5/NhOZaMjAVt3Pk/Fnk8wvzSzoVR12cApPDDie5F+uzgZJbPAnbEePhc
/A6ydCq6ZKVXolxJ6LlL2CLdQgZVyGy8J822JY03ko/8Xzd5nh01h2xYZBoPgdYfCiGfzXBlO6VY
OaL4WcM4XJJayBYnr8j9C+oFm0uakJZO6Ejb7C0czksUBcMaDU+/ItLvWXTTY1VFT1YlMyDNuvPd
3Gu+cv8qSd7PAW8+3TGFgE1ovIdpfbhtfQfN82ihVypcdxvGFK4ZgQdlqFCs+FuveCgz8awxhzfD
FCCxj3qiy14p0t9+fzHeD/T5g9Cet0xqXfr7xBXMqIAPHwT1L/S0wEEBp2b/aFWxmdLkA0G4JJMa
6Uva4lSKx0WUpgdigG8KZ7zs/FhurZJBeeaZl1ZbX8dDtBqcamsH8nmKg6dsNDZT6lx982HnOvHj
h5VCIF6EUSJw88/B3p8/bB4j3UrUQFSRjhrHYR8q9f7G7vTrShPHUkU3iLf3ILR3Ey7gqNLv6MPQ
JLStRTiE5OLEyHUQSCgD+CeFZyjETV/W9jcFp/H16vI52fiZ+Gx5lBiAzE/Ah5PqBJUUUSQ1mprp
dYlte9NnWb+o+gHsZ3tAkGBggmBoaQsFwbWenrpqusZjtW5hqP3+pH1NvfryWb7O13V00ilIV3/l
U28P2EISzyAzx1rYrrnFd/vN4d7fSV+uEYUDdxMibSan+pcbSgJ6dqeUIsZSE46QAEmmq+oVnQzu
CvsatZS5cRELQn/UyNCZM16goO4J9nuSo2WR2OI366DPkEt5+YPfAhRjqpHFzQ0S0uRggr7GducN
G9+JLr1Mb1cKXI9mTaeuwpsYo8RcEC5V4XUxF6NZkBkctAeoKfGSSBRa/3Z1mla4+vwxBcgK82YH
gIF4C6eaFlDt44VZB9ZaWdPF7y/E51cswjxuCmQO4FIM5mLM7T/fFHBv06ZQXIgJ9yshhZu4PAMK
QxV9/P2B3kEvny8B1bnFoujaHMhyviwbDjFbZu7zTFuxRKiZvAFyIDwXoecScgtg+ia8j4f+2q4Q
zbbjFcjNRx9/F3Jc/6nGZZs7DWolArb0WYJj3ihVYzZMt7//nPOE8svj/Plzfqn/dBpEgVliJEBO
fjoa/aZJZLwki+zBZ4GmSY+rKyw7Ary1ENHxkB9rgkiWblk9BGxdl7B2GUHZjbYeGDrtLDwgR0Q7
2ETNPtk5uUtceyVsGAF1ctf2NmFVlTrDot0t7BJEaanocGhmiWmKVtUS2ymmFVpcC7+aG2Q90hyk
P0AUTNVuc7u4H1T87IcYHgdgpk+j094hURQr5ArdrwxB/nLwA5SNbRUcclFMGzrQd78/Z3+9iah2
HLbsHss0cZJfdtKJ8ig3rNxbBY5/pnDyOBgjIwt9SWlufn+od9nBl9torjlQ86LUM9BnfL5hh1iv
2sYqvFVnTtZJ2073U1Rah7IegzsSemnNV4wm8vHYBL8CiW60QA5FJ40FtlcklaPVElwUp74AtPfN
h/u8P5wfJjb0zjvrCNgB2qXPny2NOyNzXPwEcYY5L9ggXz9M1e03Z+BrpcJRUEjzEpMcwzDllzNQ
m0nQdiJl5Ata0x3ksBtBgq1AMm6nKCxWY9Ne9UFZPqeVcxv346WDbyfW0QBJG01+Nc0cpjrK1yQU
X7i1E56SloNp2pf28vcf9e8+qYBRNQ/r6bR4X14uKiY2HQaCv3JFwVslyjaEwaA8Kumx0EaEtS03
qD4Prqm+eeHPm8FPd4l0qWKgQEmHVZlx/+cr0bFJnwr4GquslHd+L3nF1MvMQ9mdm1dkApBfUH1z
SOPvjolMwCSclhWW3fvnY3rZiJ4tcUj0rvwto3eomFE5nJRIzFd43U+LrH0Jk+62Cm3yT8SzOZnh
0td+qjoiTV0rijN3yEFFW4TfyWX0bVvtL3UK+QdYTyhwaSqA2p8//4f1f9Aqgw6h0lYNBtEoBojg
+Bs/5nEhs4OxRjKlB0JxaDuav2KHeK1JPDV4oTZK+I91NdFOEjZ44O5XHIabbMBnyEwXU1N00Ytk
S3uApQq2LEKuF8F6u5ZAyjtSg/Z0bbcTQIuTmBARnNDNCrokrS2neRsz/aYd7UejCVYNkKeOgYAd
+P26mwkNv78d5VfClJzbUrolKXJ5dryv9W0eRYrdRihXTSdvzMy5nHDqQ+/RsFQP6TL1VL0GRH9E
pQmGAbtAWjgzJDRt1kybr1TdX9k17G/kyi6pr/ZyMGsWeInOK9MfZEXMR+Y1/cKw6tOgUWputY+r
ijjKugeOAvb9FM9Rv4p8n2FhAdY5cK87y3s0zOhooFQAX76vSY/oYoySPbEuWBWmV0TB5ao1q7O6
jVYdHxS413lKzPoQx0RhJw7ZI85zp9RKs6wAh2G/VQpDqZZsK/Yg68FLJHJO3BV2bkGBtqp1QcQb
SkEAuCobVqORDJsQKBKKAaSkunFiOuVLXwfnRfogGS9H6u2bS8G99un5dBEHskmXbO3Q93x9M7QC
h7/EKbyyTAhAO0fuumJXoUIo/iz9/n+3WbZvxaxJav7X/IdfCnTpEXrr//35x+aPn4O3YpYyffqB
pL1IjZf4v8arN6je/OofjdP5//x//cc/xVHfNFBQw84ry79voJy/RjRQPvZO/vyVP/Nw5Q8aHJTC
DEf/q0Pyp7DK+IGgSrfnRGZ0V/ZHYZX5g6bbe0+Mbuu8Lf/v3okhf7jsFem4eMYs+3T+o94JD+KX
ewPoJs1cS8z9BdJ134VXH95TUScq1y4gy5ZpATYKxwBS0XpA9h7KOlzXksqbbFp/7WUwBddmmvmn
hsjTDYtNdUhiRin+AP5u1VkRXmEIDO3CNJVsiYXoZb1FFEjhaETYkD2mGetAKddY5lHPNMMbq4cp
clIetyLdw8gNdxlCjV2bdWrdNS1GuCrIzyNb2oppoeq8FQw5osTxwMNkQrIFTwi7fZ3vTTe1DxG7
ZA8jAG4LH5nOsY9rogf0hLuPbeqgvflNW2cLtze8nwSYu0td791j4cTRSdEyosVbPxWnrmOJ+0Z3
TWAyeghFOSnRimAOr7sGBkTLFD7O4zswbI/9pEfHqI5u8J5NZGdm3R5oX/1MHEJ4sM0qvPJrJa7F
ZKdHPYrN7YBua41wFeb/mOMUGDWNXb2+V1qdYiTPp7XHqWOKG5PiV4HaRzPVX9VMwZaJ5x7dYkgP
ZjDHdTXJK6N7Z4ETPrryXSdG7luma4dYsCfMcoIMqwlH0aRr+ARBzXSIbGg0nYATj8lRJaqM2JiW
FAlwY4570BQIf0aPCGiIRDCMalEOwB8WGYkht0Yw6RdibIYrr4OmsHeBB2JWjoPqPLEGeBooO5vn
gkipat9jDzmIIDBxb9GYOy/cDKkB6DW8SFkdY/7r2Y1aswwqxEwibbR1UEg8uEkBcYDYGsiYycEC
njQDogSf4NY539WFqRYQ7xRtKPZZ4fvZbEMw2VnUafET8UDmhszdfJvHzD35Sh3onMBzb0tEb2sH
sA6e5aw7V3houJTYRkbsh66jFmZfd9f4ksMYK5hl3rdOL+4K1HpQGPvauJwhiufCpPUC19kvSEuQ
6S7zbCg6PbiKe4Vm52flRPElzj1rbWlhQMxENI7Bac9X6jZtChbcYaMJv06I6Io2t7tTMtF3IgmG
TYaXMCXgeX4jl3L2nqWKpf7arCMalX23kVp4BxRyWBbJ2J21inNsNDJ+HGTVXjgFji7Hhszk1vm5
GowzaxzBl7fDdJlUqXUkkJlTptXFsib340jMjZVtU8dRPNUoirZ9DQUJx46G7a9E+g7xwCPdACPd
4KxsTe/fZOw/KoyWp3D382NfecM+KJmtM+6S1a5tMvu0GIfiJJ8aF/ybafjncdNodNg6Pz8Qs1P7
G7M3Ijw8eiQvMSM1d/jiQ7UkakYeG8+oH0gQg+xj1KiUF+guxIFcqHbY967ZtHsAK0Q06jjxxydb
5yJdNy7A+8bJi9fU6wHNLI1KiPLU5d5HUmJUbWTck2U0DPswRlTKULMj6QRsGSAYS/i+9+5dj1fO
aEVcigJ1e99KNzuJNP78EjD/eBvSaUY4obJ7wxxsopWLqNpC3J6dVMpp4w1Ta2zPvKIxjkunTe+j
aOi3rVdrzpKX/V1bef2pYamG7Ho9R8zBAAq1mJDE46aD/iolHTQSn9NjbRbJpgs1f9Oh+hILABHW
eWEM408CU43HtKYIkbVydgNPEW/YMti4sSpv+sg0GizpkzMOS+RBxWvQqeJysoX/Fmtg2RJJPVP3
Q8cYXecPG8husLFZ05wnGVhOc0NAJ9AiG7VCsFTAhYarsalkx2YF49GGmmGygVdhJp5Za/06gqeA
0MQc2HVlLQ2aY57J0txnrdVma8eMevhKSTDdxK1tYhRCX0CT6d1AhHEPM5Hp5EG3dBsvOQ5OobG8
BNamxBiTU3uxnTTRxWxHr5iWusfUFJjXOQHO6WlNaOVSs4eBzbodTOTicANmfVMSSxtPDcwejFDj
MGTHAKHVrRNVARF0s2Nqss3yqX33UdUJj8Si6YcSwVyLRDUAHjVt6O9ivsrejVjJuykLQuj4otsV
Pc8uGb2fYaVBGyrjiCECOD8ifEdQGqR+y4kKT89GKA74nGz09mGRXmFoBtyepbiMDr6wwmglWrjt
rGAQ5s6RJ9WHHtAhXUrK9H1fmnZ/BH3V7yxH8BQgJjoUY4q5ATkhba14GJYxNEkqyFBdyaGFIpjW
+nOlpisbg6EFJs5vr/UhsaGKaQSG0A6rJbmtBLM1C3NKxHMdjHq6SspB3Net03pL2AnEoiVq6sJ1
W4lJYA6eY6h0tDdLfezHN3Dq+q1jqP5aeYFKVkU3KvKRdO9Q8QwvBs20r4ymsu/RcWVIOnL7pJkN
5E5cz1Kd8Th5KbiZVhCp7TrJ6YQl1VQ8sO9Yg9csLRC4Md6ExmdOjXDOojBrtGXGpUQaBNBjJC0K
L+aWQHLrF0Onsd2AYsrGSyvQw1sntLr5r+vuITEyEWwjzG63BI7yvqPlpMqTCht5vUbtpM412aY+
zkXTuy9TL9sZpKMUCxzmtIwc8mGw0Wo+1mkRUq8tMmzOzqpJGi40A9s4O28AGaq12zXpI2Q5/byO
iQfHXseknR7jmFNDeEO50mXaPlYZ7ovWnLRVEfhECweB01w3k609u4zWzKXTkpC2Jt2CF42ORwKE
EBSOpUkc4TnfujrxQ4ghO0HMwQCYrW3emjTULXTQfeAuwJPYcleMpJVigsIntkRvCJAp1ENe2KQw
aQ2Bsll/lINeIuLNFXQ8NGHlKyoCJ1my/0K5FVaAY+y+enFpDOxKfBwvrd1NEZAyn9QJZWpOs2Rl
mtYMxsEhEk4bPGJDrk8dLFj3+JoIxkSrFR87o7h1ezY+i7SJAmONl985ZHUTr+Osi9sV6YavTB18
ljK/fpiAl+xrsNQ8WK1oz4akRDcY6pla+EWCdR3iYgxyz01AvJK9dxFH08Qj7yv296kFdJLUpqp9
jFrSO+hqsN/ZBI7ZP4xhRhhokhhxsNZcOzhoNhLYdhDhG7sHi4Txrk+LddEWk7GMpllbOSfGwBmr
S3C3ZkuOZNXYs7zYwrdKqlG27NrWv+uqOl9UVlhvawF3sazScqllI8GJY7ilIN0leiKwFsSEWaEo
BAGrgyMlYoLBhOUS19VnuY3YSOKhjLKkue8jD9AI6pIl6z7vk4S78iRwLX+ngrQ8Lbqgv6l8TM+p
IhnHMuzhEXl+CoGj1qufQZ0R9jqFofUyZDOWpVsDfJkemWa+dZFf438l6aTxzQ555ygm7NWj6yy8
thAEKfs0TRYJoIDtOIbmuNZUrT8YNqvRfVgVgDamwXIurE64s6qEKFOrTtNqh7YFMXTvsSnmRZsn
P8vAYVI18YJY0VFFhCzcUOuWhPuUO4CiKKRYA/ZEU5RXhRf1dz6SMgxyqdlvG4R2LXyYAw6nUFtU
Kg7HndZk7oD6KwcvQ0QVsRNJyiTQqfjQlkyyn8yv6geTHgAhNV2ivdWweak6TcHfHtz6kjeQbqJN
tEooHeAaLvSy92CdIbNfmeDfL1A/19c05R3gZwK2yqIHDPAkIgnPrymhFa4o0BANu0P5QrQuT4dU
KLIPPHgUhhHciWdPtM0NqUjWKbMk8yIbjOYW1jScOqtsCxa7QIyss8FIIE+keVvbLIYdd09P9ybU
21dbjV60K6bIO9Azwi+rF/DxGEr3LpL60cq7VdwobWHqZrhLgfkGC62RwQMTdLEcuVWqBT4ULqAq
LAXXJ9eMZ89t2hODlN1jT3I2abjuXIJ1KqAeyCYTgi6hTtb/Ze/MlttGtm37K/sHUIG+ebwkSFAS
JUu27FL5BWHaFppEk0j0+PozQNc+x6Jd0t0R9+VGnIeKqCpbQpfNyrXmGnNDTIiFQDC3xzmmzI3Y
epb4MMOnDKK0ssvvLBL5l3wcvdvC13MU3lNT7XhnWMmBB562Q2cAPcfqO0brFtefWgAhN0xWe5tl
o0Yzv2VcG1Y2bXxLwGZHbwrdBHxn6oFmw+8rAEpmYMadYjM8I1uEKvwtCSRTW6WuOE2gzo9KYgCx
8TJ/KilCKONk9dilTXqawFKChyFnzo3YLkpy8dMNnpCgKBaBtNZKi3dWvlT3eMJBwR20xN0GbcHC
gp/w1Ug1YOuwSH4JCp1OFb93PtPwv5ymoqHAJOksuJ1xyzpJs4ZNNhXJhx4HliesR/QPyMY4/3ns
IXeDlHi9mVhldXT0mB2W5sB7zT0O2kA9M6VuTKbFbipHPCV1mvd8goKq+jCjBwVfzXM/oGLwaauQ
CHZpI/du5qQqym0/AUZuUys9TAvBRajcYknpd2/Tb64lCRbrGKyu45XRKqNN9k5ZgbTtgv7eNUBa
FXyAx4D+jw+sF80xsXgMIiOKPYOAztaNbLgz9hGP5qhdY5jDiQpGn5ez2k6BnXxo6uWNlPllSYcS
F5IMcn7nni13TWv8nPn0LV4s9mxLJJSRP8hx6e7wizTCpTK864y6YARtKX1DUXCZDkabotMDS7LR
5+0b1kUK2syMeok9MUVjmhRHoozunrwmGWg9Tx9hTfR7jmTuVUvTwxvJtctyzHpl0iYk1ihJrM24
Lx9XOg5NqGW7RA0ed4Q6HjKFqXa1GzVbdOIjD62+nfNL/6+TbLfZV1W39XP3Mq12TpX9T87t/6dU
HOoj0lf/nIq777+R1P+u1PwiHffjx/5Ox5l/mBAs1sSbw8qPMum/pUwOdjLWWr5wjbXatf7Jv6VM
7h94FFBwQ7eHw4a5ShH/7nM0dKxrEOAF9F9THMIw6z+RMl2WcFxWfp90IVuSvWbOL0axIwO8mWTf
EMM4f8VAT1qfEAF9HOSxldojmn7a0659lJX19ac3df8jG/yzDviXYXxx6YtCrAldRAi9pY+ObkMw
xrhUYjl5kCI+jQ29dq9f7Ze+9bWgZuDCYDnodmzzbMHxU9oxj/Gg7+gwo0Yl7OukibttQHJo9bsW
+7mVTzpNVhFfutmBovN3gTd4WyF1HCPd/mnl6mzsJfmUl+KeNs9butwASRfOptNxmm1iCNl4yQK2
zG8MC3jW63eP+O0ia+qZFF99H9MhxgoD6mKNM1VJKx1UDVoU8XujTpm3m5okHlurvcZVC72XbFjh
Qn7sPujz7IMdA9efGp1KKnu03jdPYiFzkfs6EB3A/5YdkQY4JfhvwMTMINyRkZlG/q5ZjjmWoFCe
QXDhoAj/bevPzVXSmPqjBhYHrX2hDjVdjPOA2f3yMNc6PmbZbnDS9zYIqGQeTy2FCzFCMO/LcIqH
bptk4sFLxXtZzKgAvgHX6HEF3XyeaGyJvNnFRNkqvdtaBYTkBl7vNA70V2gvKiQjLm33Pg8zAeKx
lWFFZmEmj67QHyqtIIMYcGWrGYqjmUzzl7zs8G4JcrIOacdGmRfTxm4qtmPqRiq0jT6jZcpDqleM
Da2ngl3O4zjmaHFwbdOJcPR9llI7yNv7cYjtw1K21XXX1v5nSzc9fE2z+h124iu7d80/k2f7TIoi
2Dljap6kswzfZd/p14Nxgy/8eDfqCz1Ruo/1Ym6Jeu+45nKNKTzHX3fZ2kNlwIH25Lcsy79lSQ2M
nYP41jSbEfzH2rgkFcnnFNZi8Vfmp9eNDZFsQAfo8WmcdlYHo+UHsFDhEF/Gecj+0NxyANtNff0I
jrt6QwxusgC9qPAQapBGcS1kmISDyPhfbkJ0HBqNhMa364sCnwRQxjUIxqZLBaCsRJKpcKzHLDOn
45L22uc0hr1K7NOQTsoaUt6e9XEyh+2ypuzGvve/T5U/f7CEXkStA57eDeD2pPgv/0mHEEC5Kdaf
z3Pqfze1N+pLVHfYOFYJ1T/va9v0S8VA+6LSn/e1//nJv1W67h++r7MYEYWs5aTV4uZHpclj/2J0
6bRnUi+yVg3D3zubpf9BURCNPeRc62/97t87G3+01q2Jp1DvUm9CG/LvKtvf2wkFun9sV/ilXq8T
mgXsrgSF1K7sy2pwn7pwIst8jtxRNR+xb/ee6P5Jbn0T2NUmD9T0V6fpJwys1HcfNe/nsW/nrYs1
dL+z27HeeQMGp2g8gicFuPh6KFGlGsCwvgFr7//838H4f+PztxaIEY+8Nhb/T/XtS/ml+hcj8l93
2df69EX966ot+M/258H537/px9gMrD8QKtFOgL8fMmaANf8emwEBGUo15MB4bXm0RBDh/Tvssv7g
/7DTrhpKD0oP4/bvwcmAdljwaOZh/2X4Uta8GIyvDs6LIwulWeynuDPK44GOndlaJP0pGgHQ1VJG
m1SUjiXyQ6c8VdIXO6Qd+L3GCnr2Ujxj+oK3RSBOmDeT+K81eIRQg+aspiXYr9ownkZnG4/Zp6Ge
h+1PL/k34ZlxoSdZb5HysR44rO5MV+LMF7eIL70D7TRRkV+iboTMZ+5wRiITnQbHAQK7bWEN3sIi
TyjNCbjsb0Rs/3ADCM5MXpXH+e7lDYCEkv5ow8uLoVtsrGUatmshb2PRm5g2GH72YFrZgLvrPqWL
FB5f+8YtrJvYTzKG8ytgBdMNTODI614eLFsb7GtRFk2k+mQ1Bfce+5S0cfPWbnqO3n69kMtl1rUU
YfTLR3WXGNz6XDdRVVOW6zhs771OPtVNGewDsjjb2QVJ3LittRlGoMpg48FzTeaDUxnVsSSFSh3Q
ir+0kK53Ct+H9xaONOQWybcEzqSu+gowhYKdsNOkPZGywmvXcSUYyJ7KtyeTBQWhed9oKL/TmBc5
N+5fSIavdNX6wP6a+DqpNH8VLs5s0Et6O8cfl9FmtJbos2np2WP9O91NrXg2rEXs2qE4VVrph5Qh
7xY/+A5+4L21eD/WzX9c5dlhLr4QU0InaWy4nLAIRl6+OG+p9CLJGhk5FkmLbJr/yskYUfnptrFp
4sWSUgbxmiHYvz47LiXsDA2bqjxSPRrizsvIywuXMvBkC5s28oEy7CC/5leev3QH08RiMbHaliTU
MmxrZZKdnpnQGKqT4/MrPii4RNivyb6nLEVrCHPq7I0bxLgV1804R0XO6cTH8wp+sVa9ZRd3Gbut
947FwEqXosOGprqLs4TeB/YwA3yLcHaswkZznBtccjFpGcBwjz1O1V5XRF3clXf0lV8NlnE1iuS6
B/S+iXEK+rEA2RPYl6ML+W5DUtDaBBoPTVOeRbM/CDqIHl9ff+e/fmv6NtAVcYwG9GNfyi87M9N0
zNWKaARSQpGPRQEhpfjxopUrAeT2EPMhhJpvRLvrUfTl9OTKK4lIp21Cdy4bVXqzBP4RKDxRhlaS
pqfZMci6Nnz9+X53lVVGSUzFw7HgvBxSVSFLS2uKIkpnr4o8qhbXKk5Pr1/EP6eHLh+GXhuTINBA
BmRefP26VLDv6Z6HbV88x16sEGq2AYf+ymo3uNLybNrI3oLgbFcZi7hGoPNsJPbyACxz51R9yr4z
B1vDHihidrhLpEuiH4qWQY6RF1xqHVdzWukfNVeb97QN3ZlINq4o1aI7B123GYzVM9oaux1e0jhB
106kT6xvjgFHNGsCbVdn/LU2dYwjEjNS1n2hh0HMz9uNj6P3wrEREbS/aaZJO9BBXG9ohw/2wKoB
dgTSxrS7/TTROkV9l7MsTKZTuWQnJ7ceSrnE17FEvm9b+bMy4TGh+wlosaoO2hTAgaF7bF/U2bNK
AFcAAbEox3ikQoaAAWcwvqukJesri5M7MAZtkXxEPbnshyJ4pJuLEdgJ7ttCeRCQlk0xZLTMDuI7
s31cV294a+2fyB2Almj4tk9ThZWazcWKILe/GPrMsmzinVWM2alNJj+0msbEsKtotpnpfK4UUHqk
KShda8AEVKzYiBcXEE6RPwOcRlKfdD5UZu4X8dN7FMXfcVfHps+iSW3EAWvwWbjHXrY7wQYS5tOC
JZrSnjxdtqEdq2AbpJbPgduKt70Nppa1rIqEk53Q+lUbyiSwd1p24GKm3F7a5dEp5IfcCB6bFrZU
06suFLGfRgQ/FhvLYOP1wKepWvXezYABYR30jgAjir3qpPRWXSEMWrU5KDGDia9ZziyWEIrdrV+4
+6YpnoFlmLDbh5umG3AWF8+FRz18guwbJjYP2o4lbBLrFlKpuQWx44fkg+4E0Au0GuwBcOZFaPZk
EGLJOCfFre3mmviKCp7czoN41hKNEcuXBTPw7Bi4mAu9cT4NgrRIhRECuq+yJZORPNcBY6JCp4QJ
zuiHWlofJ4+W6FSwUxdLebLqsnjXcwziOKH5H1qz2C9YyFDLxjluphrvxt6j3lHZU4SnRzeHtnX+
MEQGd62ruh3wP9qw1rE7jwwbHbgWSFHo0TLNTn5MzOgk1gMGr0HUzcXJ1weYVoxwo2NqnAeuWrjv
uJr23mRXOwrW0QzxQwYEMmmjix9ToGSE0an10HaqDZ21eG+DsritptWVKFujDY3fV5fS2vgpI8gy
+PytznShAgUWCFHccdQ1bWeMGJ9Jn0Fbd9npfOPcLlFMXy37nK6GiLMaiRhq0X/CZkIL1Oms13Ji
qnmpxB0lwG1w4Nt5M+XKBVdPw0VI7CC03mQdfTT5NBzrkS69XMT5furgLlCBfUZ9wILlOfwMz8HQ
RSm/fuBSdx7MonmqJfPKnfLnZjVPxDnrdF4uek88dxNxtD+wElQ5DIK8pazaFewg0gUuqIwOlcfI
S+QwQDy0EE8RJXubwTEOqNPzYwHkIiRB6uMfYWBMscgnx6yP590JTwDAWFSd9nQjxtemmz/Pehzf
m3j3IpAGno5Eb6faCmeNyQxZT79VBYuJBR8KyzLVbto2+9i2zGNb4/cOrLXCrXkhkxNh+nLqiK/W
5WxGaYt9o3t3XpR6h+Ul7dqnHB5MmPXunVm7y6EpnAfOOxXOM0wVTMVOoLQwtrAUtW9qaT9OE+ka
sLiZhUiGbcetvbvzE46zeF6nBACTh3Ur8FzzoZPc2PkbSDPAzE4DkFfFlHrHo5/kztao1mFT4c8Q
m7Q/1RRT9dwG86vyZyGTYqcWhorSGYznlc63WUyc1H+sZxAeNgaZdD8E47vWn7vdpDF/c2YmHhEL
P+XDzStWi+5u/ToToPEt2afjklR6iMkn/4s63/V5Jc6mNRADTBCOlPmYwXg4z4tPRgwJAqyZyuVO
/GnfYo9NFMMH6LNe7gHRLHtNlNldHegi9B3J9tOyIjCG+fXrvmIJbqpdg2fhOg8GHh1YI8wRziFM
xJkXuY6waeFv0rrzgG5e7jGEwa65ZtCpgIWnkAwrJAuriSufxgoIKNavSxn8KauY4V7Kqs8pqIqa
hF/YDJwKzutvsa6OYMMQHwrDAqpTI+WjlLtb9ziypxbZdEa10zOBvEUcXRwmwdOx3AAkFuE5HO6z
vNj1oxK3WlzMH3XK8QevZHajPLCgHYrTeaxUXXnK/fS5WqZHOPIzG4ZqNsPAq153G/RCbIwdUwDZ
KQorD26LiyIAiSk1SLtD449Gq0chWzV7b1jVAa7K7kZkbaGDKn5rg25GYEH9WdZseHPX3LFKNjeZ
nULOGCtr0zqlCwU1ncLeWIK96Ed/V9cgUPKGNsa6HedxE6eOfsB7JTmlqJUU4bSd7QdDDpvOz+jO
9tDSINV9rpv6KVZVt584WX3VArF8sADx3IAih78hQWMh/Ys452SAhAzjCal0tlnKmdK0Z2VhCv4x
tCxsCZOi2TsLxyTahtfQQA6oTJzUuzf6sluB0SZil1hjJDT1lb8e4ERKnNws6s4yMEvw7Mm4xibh
1Gt42ueeCZ9exBbd3Eu7F2SLbxbFdMIh8+SvxzwK9yJMYWqFbO/tngpgegg0isRomSmTV3m2Heui
2zl2qW+RHNcbyso2MQr51rQU7Lwzb2ww1fd8IWDrBmxGjKYqDnosQa159lUXNE8IldBM9xI+Ccaf
twM+tBvhW22EODWnY8WOuTxtw1XHLyOHzu9eKmg2htHvEXldFzU0sCIZv4tOIaxu/DgcIcuTx3a/
Sm/c5cn8tQcHtNGMlEUL0RGeCQMI9QaDaUYDWhtRZaTodbLEdg27NTYBcpnYZ2o5VggWyN3dkNjU
WN17bYTnp1gAWhBhCXp/3PD4pkl6q2FDmdEdxCAcPwJkv6bA7W/8jL6oINC+S5fB542m2AG1wiu7
177QzwbNsjGsq26xH8DqY0eq9KPSLBFWCUumnvdtqDJDOzRQJcN2Kpm168lnERKr4IVlKeuzZ2Oq
g32aEj8ZMStNXaXzR2hvzfqFF4yy2IHsyo2fRzTDW7DUxaeq6W34bPrTuUijGe1TFZPiKEWjviZL
YLO80dMFSb/DRJEgGC7dsh8FEZPOGQ6PKs1k4VrXcVsTR2rPz03C4qAbGNfCzYfSLBU/tZ7onYDg
zrOYpj5mGWwyxoOFlGVTVBnAp5JxW69DlANzZI/jKRh6KJ7V8JDCvdvFAfIXrcIxZmErWO9z8PUH
g+xD1K72GzG79QaE4Kk30pNw6idcHImRHf2hXaacIhlcvjFtp2vDgIGe6ZA3pJfcQ6eDr2Z85gDZ
7PUBL+NWN9VHPGf+ytnTEqo4jTkH16NiUQN1IG7zkbvxiarwQO2IrtflFKuF5Vb07HiDj/3C6PiP
WGmd5FweCTCm+wXSEFGgdSsVcY1mBEeDBi3OjSibOnOkejSVHwKTpiQzxfiDjgOFXYl7By81vdeV
If/KdN49JnfdzhDeVWEzwlAoaYceL1ACLN4p0ires+35n2qrwpJZy8bHsgGTheKJwHNNXmXJvB2F
gCvts67FSFJ3okmnOw0nEiBowbpIr5W3YYBH5bTdwsMSY5rLIKMqg7hTq/qAV0EU6wAEjCB/rrT0
OWG3V4p9qK2cu8TiPs87ejdxCFvDnWYdqwnD5C626XZKiAk4XJu73Jq1ncYNw1Rlz6zmusBZmFPL
MpEg8hAuhRh9PdUlW88w9uO7RDKlwDnxsbECiujhja9nMpMYthTTO+F24n3TD9hU65AIE1zBJy8l
uuNED5uNMalwiDlmg0UYhUQsTKgBHOknYNU3GcNTai0gQ730G554wM48foEf0IgdYPGJczmjKYB5
+aUYW36LKp91mJ2nMh6qY8Gudx79nDd3nUdvBYfVZ5IQPFXhvvenLHID86FK2CbbmJ0rl9r3NVHl
2At68iQYbh38PTazWPfAhPHZQ8vctsRQLAqJfFBBtUKiArmFXJdvTT29w0bVRyxsCUxDUEsJp7vW
euSMiHZg4y7Lzm64/Oq3sc3R32wyzXxXKBxPepuqo0Ynawh0Ntgz2tniej7RUNkP570XXSduxXb8
+PrB/wwVujz30zJJczxsvrUy8zK9MOQDhlP5LCINR+6QTr1843TdUyNJCuY6jo8Lxg08BV+5WwpY
jiac1VHIT07zp9/IR93PkEOlHHTXMKP3dG0H3+tRDMm9bk4LtpMQxM0CgniK/JxehuHeLTG1Mn3c
T8wu+XhOZJ7PSLS9fsPSJH12JzqJnc59MMRCR5zWGUcT7ui1K6fyOGkGAd2wBqX0BG07izVEecLk
fO0Qe9HH9uMQ1lP2f9/733ItVjdV26A1TtYoMM0w+eTMGzqJH18Jw5j+8xQ5FQEoFug66LBHkfHy
leaYOJXJWeLXcuTwvTG+bnsyEq5J0FUK51N2XnhX83bRM92MkaDx9c/6m6QY/nNk2WBUU0u5zOUh
eKAVxBR9lHuQSVtzSQ+tIk5KXczQhJZjh+0O+hZar/VGuuqCkO2taUSO7yB46AmjvHYpSWBmU0YX
QR/5zTSAFda9ENN24302Iiq3F4kKXs/jXawvuF44+X09lMOHQJrRbE3G0+uv4dd6CsVoBB4ejgS0
v+oXeeDe7HWZ1qOI7HURWBMGdseUpgW62ynHfsgSVtfXL3khnTk/vmEiyKA8oRsE3i8/vlWh/FAk
paI2tvxd0cyI5sBt4gdeP06tGjY0WIzg8lVxyJKhPLx+9d8kC6kTkKANaKVbS1kvr17yUq2OJhpE
YARjgoTOtuJA8cYI/81rJctMXzEte78pU7Gbmg5VMjrPjcze9pgkh3hxftbm9q4NMOvsiuyNKxq/
e7C1ZgyF+Sxxu3iwpgKEMdHfHSVZ3t7EHQnzrLPVFUsCqZzRf0zZPsE0kz0z3eRUTgW+ipMhkVc3
2HEM2bflP+QfnL80dUR6ixnsJIEvBhfMGZUFumSOifxzLZ35+4/gV+TEeDQlvkEou/Sn4Hp05niU
6DF0otfcu0gE96anuXEl2sjPvDuFGiisNKfa1bGd0ZvMBmwM7he7yD9KvbxCY/pRZfT1DtkIAl58
6/yRBjcnW94gfFxCVs63BcOdhkdGngFS7uWQs5Aqz4mXtFEZDORpCoJnt2Gp6fWKLdM0r/AwPaYk
yf60OilXR2tMgpDJo6atnwxFJ40ijtsU0sTXp65mggzrbgShiQFz/tVtD06nT+FiE4J0HoAk68Ek
xumTVG7KpM8ROSW71CNT4yGm2dKPALibTUwgQEfDXORbu+zybWutZ2tdpz8grsqtjgczr4ZU1lq2
O29s+aKrq9dn46U8i3ezVpLx7UCsj4Dhsp4bGMMEvEXHlxtKDBZbTYKeOxk2xViSF/NWW9TUykgd
lPamGwb9/JikVrd20dQEhB6p2pidbqGB9FrqPfhBnSrRsMbNMKWxYy6T5ZaUBCAHn0worLG31rMz
dellgOA5yDlWICFKWhrpX35fchms84pgk6AUhnrgayE5tXFTeeqpN516k7rlkd57tTNyDzBAke3V
qMs3ltVfa65INpB/mGhqdR2528u7KPPFkgPUrYge7mtz5MWYjAQ8W9w3LmT+utKsCDd8RKjweiYo
0pdXogoS46coJE73ZAVz4h4D7wO6s7rquVhaMhx0mm2zNbsMUrzeQGvnZnqsYuMSIOIo0xPckVNG
m8HRKznvCY6AvF+xq9czY8Xhnfz2UVnU5i0Y8wct5uzy+sD73UejgEcB1IF9h4r0onIMgJsGyCWV
UdqW2MMXdNOqapLbsiXqxJ8ZW7ix/7ael2ZB+qlv0ue59N9YsS6knOvoRxZBPRGml/2rmqEw6TCS
hiEj3a6/WzRZb3kNXKxQ5nac37qa+asywfMs+CvUfS1jlfm8/HAW7nS+7pqS+iXsBSFxclvLkria
JtsAHjUJXALqpaPIgflP8g6X0Kd6qsWtWxLc23pykr4x0wEHmmDg4E1fFg2ZNk0ToRa3w21ujW8w
9X7dR7ljdJsExC4r+qWQQDmTV9LSJSOo4Th/tBKWA+Z2u17n/EQqG5GmXrxRtPxNwM/VGBHAZHSW
7cuZVBA6jHVj0oaTk9hs6EblID6Zx7y2p0NaduRTk6rkRIv9NumpG/CnD+ecIfl2bVeatR5mFSmE
mEIR1n/0ojMAjGtSK8a+IZqVFkfMlNap0HK6J3Mh3jrnRCqDg9NqbrTvvHU1yxzytWv5xTb7jCbh
hNFZ031gL54dJcAitxmQ56IxcZjXKOpJw/XxUS2h5nprMA9mPHLWCiVwx4ezQPVc26gLG1eJIvi6
noTdrONyk06FIv5saTQwStmO+2VhGL4+4367bKB7RMBDTRgt8WU04EPhUViIR8ncpfeC9gtA06wb
pgMzgMRyzR7IITcLzBNpc7LZDh8a1yQ/HHsTD3FX4ds+kyM6r/Ul7eBX2ZzBSLNb2kS7zvzrXNq0
pRGg+SnVdUm5+y7N+QivP8mvAazP+krwiuJEBw57sd6rxKYEC24hqjw2YzwGqtVNkClhp8MNoPNy
G/hL+ZftY39heYN4Y89cSZ0XVXWE7chA0bygNTIu9T2BPwk8A6s60guqaLWppntDkO/3CzLhFs6k
nyrplICmUnHVY1cXCpsdctLIY2frvzkCr9Ne98owWRim7F1UlDwKQO5sf9aN/hqs8hO9ohm2F9Qf
SG0YGnk+YN67FH7nkyPXaoBDkj0nKRnp5Zrjm9Z07iKzB9WM9ie9cEKpB0c1mNnGcRdnj+EkWfsk
eOYfih6Fpn+327yIKh+BjfAoN77+kX4TWdAmCTADvBLHLcdd3+JPSjFMSTCCH9M6aihSnAsEJRwB
+vSoCMmMabh0BQ2XgvY3XegbUL7kfbJPFA/k1bkMs+g9wikVWFt264diXd8a9xEfuoy6uPyroqIf
JjO1CI++4uj1u/913aMljoiCea9zTL08I/WdJkHDJ3VEi2RkxNQX16VCzKQjz9moIi7fWPV+CZ7B
u7IOWBzK6PJmY7/YEFOjjWclOAmS2pabWXYYcK+V+3Mtpj1/3p6i0MD6gpID0QhWttQ5u8bfWPXU
71SjxM5BzLJBqvHW4nG5UZ5vjkYlROLsgMCrXn5Md/bzXBOVwJuosUgNcg9QKagCUC4r1rfy+uv/
zeXWKY5SyTI4TPyy7QjptBQiRTQ666j1yuOsEVDZLWPnDGB4/XLnbpGfI0hk4JBR6I1chWwAmC7G
aqoGqo0qS6M0TR2c0webtRDD08kO9pSagnQzCiKSrErYMwhDDxlNugfD0Ko7u7a9P0e7DO5zgLiu
1b9rXX/aNW7nbuxxaHYjczQku9LeFL6sIO7OLiy9KjtWVk7/7GrPmS1dtacpmGT8oFYvXu2Btvz8
Ku/R19d5izNybQLq830JUINlboubxhjamFZvabscsMEd92Qkm51KGvy4zcS6RsuhUVER71rwX7T1
eVbkmRbv0FDZ0W20PIxzkbyrOCfvl0EbwqLy/bBP+YPU1E7GqrYzxgZTEwK1PV6keeilnNRivNNJ
G9LG3BNzL5uMOnVYiRJ3Lof1YAMiIg/dsqn2lbSz6z5Xw4jSAreiEZ8KmlQb/xAAgjlqMk7I736Q
nf0uSTMz1MgO3/iutpD+WYzPPSYdEfQP542JZl0G6p7pE4SZiGhZlXTO6y/HMu5XKtAKdnkUFP7h
fO6xClQjVatT2SaWwptCfyebpoITONpba5ntnSnXD1gLGweZzqV+AeqOdkdcu7Ii/VqYuQWns3Hh
hY4uKSWshWbNz0MYshTC8TrfU0Swt2tWYu9bi/Y416N9DNZfn9fduy41Hx0Ptck4uShJnN7a9aqs
Dmbe+m8knC43L2R/TChmMHEMC41+MdRZOSGuN8Lfp2qJFH2PpIjemL2Xi+f5Eh4KQyTsdIjpFy+Y
U5hDImB1uZ9yCQ2B9OuABRBQhQUxSAfmC5jPW6eiy6CAi7J22gQ3nCdYNi5WqETz3dxNlbdHL9/s
KH6pLf7GDWU3gZ+iRUlPA+NxVSs93uIa376R1jIuY3sa0dYAGaw2mVV6tS5i+5kWWSCCtbfvXalR
l89bvra1hAABuGDsBFcy6PyI1e6RtIOICtsdPr6+jJ0VcC+WsfUeSJGD1fIR/a4C8Z+3XKaN8lb3
8D2eYeB056Y9lLalOIjr7bJRQxbAF9TbL5O+xHe8SPuunlCdVp3pf9CEt4Tp4Klti9frvi8X/0lv
TV5l0xLdpXJfilS9H2mQvnKUx+N0mMA3je0ePTk2n8wEVQLQaCOLxqC7tzxMFtJBK94Ivpz1cPvi
GQlgSZm6tLCSuGZvfvmMM6g8u2EL3ffMquNowQHUZWJsg6Eers8PEfRpca+PiXdsU/6AwmO8DSA8
hYWBdmQhBAvxZVZbK42TQ5CkfujVuca81turaTGfJVqMAw6BSMj8YQmzxHoQZmntpMqGa6zV2kPR
uAoFwEKP2eQNVLXbnebA31tZsrsCsw4UPvVaY69wYZDQtlXsbBIIUnuhmvZu4if30h2QWKTJ+1nD
nsuNx+J+XuSnReUWi1B/7Yw9N2tDo0yadLg1M6970uq/G2T/UYa8+k7+8jpJwqOp9EgFQy59+Tpl
EMTZwrlpDw2G3Emvqa2XD8csGT8AOI9pFbSBU3cAZzJ3jrcmGa9t7kj/IPzC24C3yLdAwwwYhUyz
vBrSm0YkEFfm3KO8HCw3/Bb3OIC6oiJsVwcSSf2Gl+5GQh9Wo+nghlOevtU7JHtO1+I0YzYVoj5T
bTW3/kQff78fJu0RdyUVigXGxOuT5pKrS5exwZmbGQshlQl8xlP/FKfm4PNc0inOHmBB/86nR+Gz
OY0UwbjxmB2UXrS+9ruoGydtb2mlhhCnSW+wtvIPM455YZ7G/QZIS/kRf2DkHRnTTiytQ0O6k2t7
c5QMTBe+gkIcF+qKMQIrPt8amZ9DYvCN3Qxuf5pTAy2B/WEcrCdbM0AUBN6HOM2+cdbBPpz61E3Z
ad4hQbRxSx+ff98RT2IwBbAJ2BjH8SqVYYnDe+SSG4hsSn57CpMMdMh1uykorDdyOL8bO1QubJLe
rDu/BIXzlKXUKBk7Q+E8023g369zRfUy345GMryRxvV+2blo9HUsFGpkcnF0uRQzlz25Kr3vWGGR
U+H11wZPCMvSG0m7/FZfymlv6XF+l7pdemP6igVPEX4ZIy99GhoieB+jJqqJfw5BfBwT9zZenHZv
oPKZXKi4eR02M/N6yJG88ne3kpgw1ALGpcrZPsyR2UzY/ly3zfJg1oj5jIZ+SaOu20NvMQckh8Jj
3uruTiRWsk+RxH8ch0K9p+APDcJMhweZZbRNmug0hG2Q4nKXZgeIaLhFzBVcUZF96OiPOQRiZuVY
gv62dCvvqOiuuB11luVWCrFv19uhYrq63pfDRweXQcihbDNaCmB265hevq+bbuUeafmdqdeQelSl
f7ZiD24RHBqaaNNa2weqJO0MCXUPPoTFyDPcXUouiAiUCbG8MdF+M1rWhjtM09Gjr7vky5Wmdd1C
lAmqWF8hyskd3p+SDptTbdeh5zAhXp/Yv16PqiKKdEIsDurO5SndFRXK4KV29kVZEoBIZgOyueAK
zZF/SBeneWM2GL8GlhzbHJ4N2mRAMe/SAdtH3taYSWLv0TFZu2xGGYo/kHvMSgpR2DqmN3Aksl3S
uvgW9OqgWpYLVzTWri6Z/N5YUQoYvXg7cXLeBj0blT7wqUEkK0QJRhfJhkfJ3Fq9L1uWa6daN3cn
BtsB7v0ezNsXcDUGXb5OjOKaQecaxRf0i3D2XFSheZ1pYUJu8rH22ewW178thlTsqTI8w4Cqw2V0
noVXfDFT7l3Tu2k/+/FyQ17L3Bn9RGKlVvgWMtYNjZX/vLVKQail/CR9QlFmAb9EcG8g8kUjwmwK
AnbJlCF4U6eFfjN2dhfV7rqbwq/cJpK4BKsfttqyp6d4nauzyfqhyh6m28L6JgbG+dIwxIVS7QFl
MXuPYNlthWw+ZRlGR7w3a1cobkjiWBmScVnCQEupAszN9PefFoz3bO61vfI0TvM1yhBYmvh6TkgL
cI/kN+Sp2V7ZmfCYLCwXGea4V1M3LbzEqb1KO92/NRoK+H3BfwZd4h9ajxmKpSrfKSGCqOKgC9sa
8Tea7y5SSavuMgMVUdXFNfsCj6k5Ro4j8bKEcjDaXT/Xq/NCHFyZ4PR2MAf/i7wz240by9L1qyTq
4lw1BXJz2CQOqoGOOUJTaLAs64YIWzLneebTn48h2SU5ndlVpeyGgRN3tmxGaAe591r/+gd7HY/W
B2uQXxL4uvMoNsSWp7M9Q1OjL9nBuIvNgcS8IqZkCSijj487ljsjagjcoxSFUwCvqHDuJ6y/7+g1
TTtfx/Hp+l8TIb+xs/01/GsJGiDFwZjalT8WGH+o60N5iCaZ8WsR56v/++KeoZ0cI0K4IsUqtDW2
pxeJscSxljIf5BCp8WuFMS63SBZBtxmgHpPiv4s4hX3CD6aSXoI6IjY2/xURp/U7w2lcX47AJRoW
8uiNHwfDhLbkpUn41hrOcxKvZWyRp61iM7hGy2UeqsEVV9qAlWuRR+ocjC7t52o0WAIeb1WvOlN2
Zw4Dy3nUqrBYw6aY+/mHBipM2rbjXNK1LyByxFvEgO1nP2jqrRoGujULawhmVONgH7PWNsetwlAn
gpIYqAS7avoqrYvxUug5CQaFUW/CtOFTWI3tQ6Ru+qUadRslzcsnDzO5OehA486cJHAWMSYUFyqp
LGcec6XlIMJggZddsUqE7i8JyguWVR3apzg0TiKRkahCLVQIk9GdxzCxMC00i0FdAcIZBJw36o0c
g+Ayyq0C2ETIRaL3bAxG3Y07RQOsUB3orGKUKGD02MNd3BflIabbByryYjJ/7cJIZh5Ux27uG62Y
EUhkX3Vx6C2sIs/2KFnyzypF0wVWm2cGlua1o56PWM5SGcQbchUomuUphpVXvkInYBrNXqaQnvnm
gKVkvdLLYI0vRon3J2nbq4yU2xg8JcnPc7vv6oUfudZtDaYHoT1uXXUBt5iyJTwto55ZhU18kZua
NX6oOD2t/GRwklntlFBYU0yGD4quDOdDWboPuFGYGDDa+X6stCabj0KxbmMjLHZlOFSb3lLU8973
EflQxHuLwa6Bc4WjRVsr6THQrgoJ+69pP7TMb7UZ3k9RAqpJ+6Mrk07KVraZIOy80mvOgchkrsWd
hoYh7UDWYkucpgL34sTzyaEByh6WrpEEjwHyeKJtSOt1/AzwOzPhlasYoz+0prAwj7TVWayp4ecy
zz7V9iA/cRbJNelJ0XUSGe2+GiT+tUxBZzncWOJkC3kWxpgWF5qFuVTVn7lZ7521ap+uykJXNo4K
Okuun7iSSqwyFA+SLEdGxR1tTgHamttc2Kkfnce9gcNGHIl+rslEOxvGMhtmbP3yrpbCF/PK6fwt
QXrDTR94/RZ7Tm0vtLgxlp6Ztwc6lQ7LDGvCnqpw3UZj/YA7Rnfmpg7FoVT120q1FR9/5qy71CFL
PcSWW5RkRo9VMaddMosLBACYh7ikR02+IZx5uNYoy0jv6BfcDiQRhLCnLFF4m9S0un1rWcmdkSkl
vpMKX0URQYRcopKWRH7AqT4l4raY61Wb7GQo3KUSqPYl2wW9YRSI4CL0ORxtDJz3XT3WZy2z+n2v
tZN8QZrDjTNm2s6I6qrG0UTLvqiO8C7VekC4K7RQrFpaY8juUp1o8FI5TVwkKjQSXabxpml4Sa5G
eu62Y7SvSiLNa7dPl3WsxXgbMBeUspPFula6/MrOcVOm78vP/MT2Kf3q3p1VTNNXtjlU5cyx4uBM
hK5YyWywzjTovadqWaP60kV9lqp5d+4ncfJg5jHRAZzdLQT34UMOtRvZa667t1qZiM+aGBlRYvOL
Q3NR3phkGS8CLFFABAFBZKDxbA1dEl24Xtxd2Y3WXw0Q4GseOFS+6HDlgi11qcl6oxRquZEZoqTI
dFXKf7Pd1VIp9prlJPvAlOYdmU3dHfVu9tTpqJ4xIMzExh1t5UYOjbhsK2HeaS6a2LlGjXRad/js
BJBKT4GquKVTHWdQpG2LTOtgRmZY9mJcXN4FfhNwU0RNPSP3aFzq2gB8hKP6WoSRPyW3d3PkD9W8
IGGgxWdPeOSCJy5scRsLPvqkYZtFqU6IXIBZYmKZaxucC6ZFOS48LdS2ZMk596kyIXOVaK4Lp3T3
/NEFQOrkfdBpyTrxSh/6clpcCIT5F1R8KSNIko0NTSQPDF+dB8dOkj0mosFaQBBe9CN0yoiiFopu
qaO2UyQJBdHU7xUgDnPUBT5jtLjZ5S00dhSc5dYYtWSfF32GEiv4wtTOnltptcv9kj2eUy1xs4dc
H/GPHhp57RVYhyf9sLWh7txi7dk+ARB3C6vU+3VNAGw8k40otKU1jKgPCJ8jPaSEgL5SBh27orrU
87NcKvUE4qDKaqacNhsihquKdIORuo2Ltjkz9PsSvoiJ+/O5lrWbZBLsycA775WSDoGYNW0gvCcJ
k2Lj5GRe1aUGJ7yPcfcryzoYZvDf9HgXYZ+skvleJ5hRNak9Fz4GWEgA463fhNPvQg42CnuCtfyy
fGC0ys7cAJXO7U7vc9zPze6mrMZh0RhEM4iiM1epk7TXulIihIJc62wgqw3LBOTRmw09RtDhtRwV
7hvmj3u14jzLGz3auI7IPxeEVu36nOVJuedv8TOB7d7nxrkPvWMxZG6+0Kp0ONU6sYZ/NG6sFi+l
tBPxvda7jxGHFvb5Bx954gbz5CWromxqmtTa8OaFmblbol2yeW8o+jVIS7Mzwky9MYa2smclPsCX
xBcTSCRsoHSCXVQSD9NeWxFtLHw4V8rX3i2tnSay8o7noziTdt5sdGiCE2Mre0yIWd/YIpe7WuQj
bjOAOaqf7ifPFUzfMTWFGOne8AUkrCnxuLMiKu2DLZgCG1XhX2hej5dRPOgLr+q1dQ7rcR/rqXpW
BUFy37Vqu2x9Lwf3UmDNrzqA/o2w4AGwOanMaBWd0GlFYfqE40FBtDtjocCzu2Cp2allrK00IAjU
SJVr6UVesPR7o92kfd+o6FtTK14rTppdU18E6XmMebO/UJKYjG22gbm/VStthOlQFGF36fR9uevQ
iF+5tR48Jew4CC0NC1vVntFipVvBBz1JcKk1CBexYSPfVrKNV71IEd/a6Is2CSjVSg8FeGAWqEu8
OYJ5YYtggwU54Jns8mvcBEmAx7M0h9zTl9W2hNeyaHpENDaaLYjblTavgA7nJa7Tj13Q91+xe36s
ArN8kHF7sPJWRZNleNmlg23lphkbkg1lEMzTTO/OpI4avMhVJLaGKBeZO5CTWPkJ2hWOJ5Q2+k4v
7FsxdslphSX+UqCAQPuFF4lfSRxzc3JezNhMV37VBKdhmnY44LvK2s065aYmu5dRpGYB3aTWuRUO
7qOtF/qKZxTZlT/qfA1NchuYmXUe6DbE8sQnrnts65US0rJbCB0J4sYVWE85OuehIFzPNBDSzkTr
eDumm+2qgni3ZY5ffNbCtl/aDMj2SVA2S7Ujdwe+Q41qLDQvmgzdixK7+tIjmW2B7KZBo4JBw8zH
WN1cjjETFjNqJ6lO0Ek4A6q/CmvJuK2JOmVL3JBxKu2yXcJtNDZJb2k3bu2QYAE59bxRhLsxByNa
R0On3dUl9LJcVPomstpuG8RutpddPGjEKYwkF3ho5u/NoKw3BZT7a1XX60UvAu/SCFIJrWY07jjo
Yp6/0qY7CCyxNDrizwMtsTfSrRu2ljz9aqeRfW5VZvyhBbdZW3WqLgvIb5sRJ9utUwxIz4CJt2mb
awsDwzKOmiFNZ1QD+iJQ0/6sUusrU61W1KnqGbOMEDpG+VGh8YYP4V+QH/EpJWId89nM/KCjr5hZ
AFGLIKNpyeHpM61R+11OqjkqUqCjWW8E3bIhhG5uNQlu3dwYIBEJpIVrNTKtW9UYzcXg1S6/QQ9m
4CLsfNVZ7p+HGq+NBiEAvEXnoca/7dMmjOsVNg2paAw7QuI3fYerOQOsaKG0jtwxUg7g7QBZEqqj
fCgc0d/ahJXeD3abXyIG8k7tQRSf3KALl0ZLgT8j9dNb+82Q3/a6M65UUykWkYyCRcI0dJ+2JaFP
hQ0jn4I2RYznGJQSCjq2e1hhikJRk7bI2hDQ5K00lgx0T23why+elXkLiEvZpRLGzJvKyc+/0rZK
nZtLt3C0e9E08rSGjD0PCzAm5pI8tEyQL4wYMJOYhRKv4sIet6Uv5QOVurc2BbJwLewOWWvum7q5
MahQIAIyRYYTNCzwcSFYs0nP3CAa0eZEkgqccHSGmaXj0ZX6vrWK+3Jk2/ZK81HUBcEmU1Izh3tC
UbhsFS37OIokFos8sMk+wV63PXOlHLZ+QbU7qz3AWKDd9rKKR2D8nu3gHKmseDIbNXjMIb0uckOR
y47h7XU24n4PaZjMKnzs1SW2RtapUTfKBhKVu6jCMcO43G6CEfG+2j+1VX9f+WOB84MZrIwyiZFT
FzGxVPROVm7qM70cg3O3M+12gdc5ZJDGxNewydpqaWhjcDlGKSe0n4qdS/+6D9QSrpzet8E1D7qz
RT7WbUVmtFtwx3imBUP1lcBUSsGk6/pbP0GONm+oF7q5XaS4Ztqakp2Jqc5ujyV3fCy/xVSJcwpT
lId5Vy1ZSLFS6eWPHvv+pT5V8vqxqLen+p44Pip9NYS30kz1f6fY9Zkz9QTR1B3EU5/QxK0AkGZi
e1mFnQYW6lS3ydRglMdew6IyYzOaWhD92I00U2OSTC1KcuxW3Klx6Uqfw9qaTBP8CWnVm0LB5wn6
i3Nseexj+6PJMs2JKZb93C4tbdeXprMcjDzkC4+4cR1kkHNM3+UhT2Fe44uDXULa1nujL8P1YA/g
k/bUb41EjpJ9ai1iJb9WRBBscoUF05U8u04azZhnAZUy+oJewXYgGHeS/NxTlBT+zChduCBN2CDD
sinDcCRAq+97qvZRFKbJlFHX91Ae5V3Bd8BAfmoZo6l5jI59JDk/0bkf4Q08NZlGygSuO3ae1rEL
daaGNNd0QrWmJrWZ2tVGs7wzeFdnUBJxU5+a2mRqb/mQU6NLy1tOzW88tcHW1BDbU2tsKp79KTWK
T8TJROjoaaCbqZUGRE8f0qm9to+d9jg13f7UfjtTI455Oj15PLXnydSot1PLXk/Nez+18fWxoy+n
5j6d2vxxavhDNunEBZKuATIRlx2RgSk/8EMzwQXmBByQI+ks/nxHnexnX487Dc3AA43E+ElNxhT5
RwZuRQY3TUKhrIfaNnZphHuowH/JHBRnKQR1OlHc5l41Jhd9zQnQ9geNucaBXftU2b6fzstMeo9D
23S7JDaGU8XWqr0NmndPYZDd6XZ+1gS4qDaqM+YUTyQSJTUTpkTJI77TUG9ngxyijVrTdE72Lppc
MBqUO2JF0mxZD3wqfMUwHQV3Tw/l2MQE09WW7yH6ZyOLjntaeNzfxuNeZxz3PX/aAp1pM/zzBftd
OO/zCUQxjXcRM+IjV/fVCeSUlTcYPYBzMpM3471+XxyU++K6u6iuSEVKL5X4v6FkH6l1rwb805k3
xXxJjTRgtsrjGPDVO3YALIlVB+66tWz3c5xVQT0vCVW+iPpgFAz6shzD6KK25poX+Z81E3FrbrjR
11Eze8SQQ+CuIB7ihIGckBit0dU5w0WWS3XNrET5WNW5dQs9hqPOSrMOkB0xabSsI9xI+wIpiE6q
xc7COWBLJcP+BJwysyRSPah465byE7AhCVcxcxUMeLviFCOg8QFjeHdbdW68bQtgfNxNlA9J0JVn
TZ1GVz7M+1MRYwVw2lIQ3/iONR6MLkCJE3d9h5VNUN4Znj7tX9iDfDx+jf8/o/WM7SEj0gwJnbtE
CBzNX93aU7rdS2rdFJ/397+dHR5B7V9D9j+9wAt4r57ooO26RbMziQT/4cEoiZvj9px2DsiJqOi+
WzDq8kSF8wSNADCNIeAE7H/zBxUnk986PAOMQ8nfpMz7FywYSZ17s4mRAwBX0cLU8QeuhhETYatF
NZ4TnUymPd4BUM+RZhLym2CYoDvpeCqV1F43elntVMDfXSZsv5m1Vh1edPnUreNWayYL2cd0vgqA
JV5ww10ektNF1JyNrUuJVieeBeBa10keVlfkbxFOI8OE40CXINTY4XoePBEmWO6yYuaezapp8Pm5
tVsl37ZZZpyDRum7uNe6Q+sO6efcJ1NzyVOcr7MkJVgOmRd1WtxWlrqBEGk9lENEo0F+bj+sB7VW
QZDjuC22Vaa4yrwYfCNcNLkG6BzaVnDV59JEoTyWBby5JrlpECIxSm3Ip8Gyy/okhijZ9702KPO+
FRHZM+EYxysxFCSK6gACn4gsivB+A95gHhHV8rpPg3bK5NHbL6Gp9DsnTIydRvrMtTmJ2Kba+IaS
u/mIetLcJwjErgnOtNZKbTgbI87H9YQUL13Fku5Za1oTzMGQmbCLfiEsCqFVC6cPw3DR+F/gj/M9
KnHlO8tYWC0nRNSNp7li6V+JKulvVKxTngKC0HGU8PLi0ygi49JphlBb+lXIxDcxQu+DNOKWSgvv
jr2fO+rFEJJUPUOIPRJ35w3tOorBl6dUr+4D033lrnACqkGrk+oHAEnYf45VDNEyoJLY2xYW0CGc
z3U52gVcFLJJZr3qVfsktWiAspwIq2WSuw5TlKg+C1OQs1mhl+lGgjAxO00A92b4vtQPGDYCOzO0
qJ48XDhvTRy/gJWN2iVtpVZsjCAb8gTzEuUnWU9xvKgdQ6wj3GCcS9Ph1OMsDJk6mRPdFTNBfM3O
O/wQAiy2isxYhm2q6CtmzfKJ6a9rLJg/MPQmoCQflxb0BW2uOEmIJNws8wcKUP9eFaSrW0nQp5cJ
fjXtjKeGtA+ri5NuY6ayoUFxS6zkA6oa1q8FIpjrvBGwrjn416bmFyWrb3n3SaW7X4Mwl8OOxG/3
iVFLvSG5vtG+5HGrgsFRbLZrPXGREPNeNWYLpe4z9omFdtY4furiRB7bW7/rqi8EP/VLpcybdKEG
CX+uRKWcaUqQRZiQN86DkY1juK99DN1nRu8yjemG5ENRe8bjwOT/U++B7GLO42ILnwaE5GnMQVah
qhAFa2hpt819iYDID+FOoui3LGMB2BqT6phFNdwIx2tWgzPZt/njYD85bWmJRVQ52tKWscmkrq/l
ldrgqtnCWkMcmDT9DRTa6rNTmtXHMPTVC6Mfx5XZVHW2APtACJOTHXilKEb1sStNc1aaHROEkSOz
jYmJWPZ2mINpteTyJMLBgV7J/Ilmm8asRZJ5+NeEbf5xSKroNNUi8tnhd6KGDEHhtym5LYzUXJ1k
X+7KbhaDkfgz38QSvg2ltbSqrP3ijEBYtJGNRIQ/jPV5HMXDteWMvr3KXAy2ljF5cJgUKeaaREh1
i1lNR/3P1/gJP67xsVYqz6LnUYdzgpeU80b63rkD3giGCO37ukvy4KZtFXJ94tbStmqHWM6o3PI6
sDsaR1rIKTYxhXSRNel9lvly2Y7E3FQYwN7WDVsO7gNYmIYRkMpkdBIgFlWbFMzYDh8o1LPLkDi8
ZTU5wdFU9duG/MzHZtAzG2Gmn2lrQnx03OHbge++iXIfg0lCtj/lWR59kponup2jazoehb0sZ+zh
9Qe+HWTv6uBplzqTJyT2dTHsFLPv8NazK91ZZzbIghsoTTRXqWHJKo3D7DOdOgNFgzSqWaE2+Lp5
XRE+aMS03JtF15HaVpQk64jGqDFVBR3yCWLEGGdWS3rZtcjV/K4KtTC6FnaGa0s96Gw6ngo+j8ee
Kk79cABgb1n+cSmDGmmBlQ9tjzdDpxvbkhQtHVp2Xp57Y+AGs45UVAxxPOFclAXOYr3v+V99AhwX
eaUGt54oq3gG643jRsaRvQ4Ll6xQhrVy6Q5ajrlIKoONkap0R0pW9DujLXoAosGNd03X4m9PVkxC
bGBWZxdqKNCRaR4wIZScft/lJP4tlIEs4xb93Var3WbREp5G+HJCIboqSDo400sNFEVktb5Rc91H
731ZUkV6M584EswSq3Y8G8I8XzZJkpoztTDUCLfcJPwsiyhdqrF+2vVBh0dw3PC/aOeLqzyTCJVj
JoQ0KSqpaUNt+rMKOmU4ywCLFh45jTseGzP7mDCZwmGnrjYkb69rkAxrNhBqwyDCOa0tDKrCCL3S
zE+deOfrHc0pg5sCHUKFifKMbSdlHzKVdaldI6O+ElrGiE9tx8eY04CDOqhv4zS2TxEyTciKS0Ii
sT/XKdaJXw0On7Xu1UCvjnWQRE0vxsZhtt3pHs1dVX3Qe1Pf2JEpeXTjGDqbrRlPReC4+M/GrbNv
sPhbRTi79nO6xnynueDt1hA0DBm0scBQmTQhHNJCzPr1gtGdh/TPaV0msCYb+TLs0gK/KIwZh7kB
wNHMapKAojm8ZA27ssEJkR0V0RThlV2L0Ih3PbcaEQp1eDo6gXHa+I1dIHFoqnuH+2xK0rS/wIMV
RGTTKF8aSWxfg5bJTVjXsBCNHGNnBlTiEQxELNxKS6+K0CF/Ca8XY5lEnrFRzTr/oKYqPOmGrz9z
Cv8+8SOZzLB2GhnaWZ4604i8vEgjx/qiBbWpLkvSO+f4K+YPdemYSESL+rYQVfWl97R8b9VWf54y
jbfx6Qm9i8qs5FInZRbQWg0Qs8e5XlNzCfmQjHo4zMlI7D9YRmAQHdYl3pPrF/5l4ir6GSiFTIjE
4imcdXmtcYBmTfOJrA65lG0BTxyNoMoG4HqfpBoBeHlBi7GC5SsPEYqQAIpH2N/lTmitfTuXl0gE
9B1gVPSVz1vukeEPn52xweJkzAdSDOl7QMHb0q5vHaalxSysOjNc6F5g45tpDsOV7ZX2Sg5md0de
5xS1mSYHxB2UGnkVdSSFVy5DVXzc0nIuCt1b81WRJ+pNUYySpLergAlhQfliRehIx5idisCxOl7m
jV8GzLKVJls3NVSHbV7Wqrewnd6KV7HmaxdVnhsfhexICxEVsMcqwAtEm/Xw3RDmi9I+DTw5JmRV
9VW9aJmjEDMI11yfMxu0nLk7dOWnjtCrEBcuaHAk6sXuOSi4ni1M2votd4hD+KAI6oOHB5yYgfhp
11ErWf/KbgwUcknYbESfxHcG6bXX5OoROFPSD12Hg+EsWq0l71Oo8jSoTPtSYwT0FGiFTXwnMR8C
E5EOEyApGsR2kV2aNwxFAx92IiXBjMgvP116AbrBhabQwuxtM2ndVdeaxkbGIssWzJ9yDF7b1NaR
csT1REWvcnfGt+B5897J5NpC1nwdxyInJdDp7HGWkWf5NUwUx1ykjqJ9cExlOAS2oj7adtw0mwy3
OH0Gn6+GC94zbJkVTYH2Ow7DfBlXtQ9lJva+Cng11/UIQjc4uRasqDFHADA7WI4yK6+OTvIlAN8Z
DrW2tRqo2sIFBnVi6fjIcW21ibDQtCr34HSFuFZTSowlVa+jwC90zHjZ5xazJ8bzytcYwQM1WlNu
QcKwABzbIlsp2JAuS6nzmBicy4SF9o22LEI1O+hOkQskX1hCui3TSv7U7zM1zokyy7OOIOYcM0oI
uijJSRvz9y5g21aPbO8yUhPGCwgXJbT5VuDnWELKwPScS5L4Fhh8Jo3p8V3eSbtaFI4bf81ATq9L
PcY5LSZGcRG7RbNQQnjQssFuoSwx76l1/FctF3bA3FWpAGeDh4Wal2KH3IyYlrp5QLKNqXr5wY+V
8jRC7ECBrzF9xb/I+ToY0h3W2E7I/hyfMeUWVRhXsf3K3HogJLRk9JzTvLZxd7illl+G2KFoHg0N
FYPa5d5MF2T22W6WMtxXI6xNkCiuVaVq5m0BKRkTHGLNS0QllvAjnAZCOW4NHPJmikqWN0EB7awZ
qgZ6e23sDF2o99QB0NsjJ0WthcMnDw2p1PgVjfC+gA7nofRgA4RRc50ZDeBJooMYYZcKbJYWanAl
1TFearkDgGZiAXGqJoJyyozcpbDcz9SpzlrlmSTvsgZYdxzvgcSi+vOAbwEGlQG+id4gogevyuSV
N2qAdnQH4a4jQ2g9KngGMwHqb/ve3Q9+rX3S4AFcMQ7juRSTZNO1zH5HeEy3MfLYOyV7OWLdrWBn
+7HjQ+oNzHUWqeJjgbEoe1SQ4UFJtrK+8lWVkQUayRxalhdSzUaB+tlki9kElKXLiAenOoeGMHnH
6DTHJUrCmcAetcbGfYy3Gf5jwYwRbHabIXJZUcJZe8vqjRsDC56ttCpln1Wmvuwgfw8zL7Ta20LJ
vW7Gziu26LfspSTN9ZZHz/3kE/zD1oaknu3RA/7HQpTcwDhVk4sUKehOd31r3xrCItnJtodgpmNX
eG4qerPxA1+/CMQI7QzHivCyjAuPGY6KlIK4R7l1Ew83ZLcJ65tBxMGHJm7aPTCb+YVnV9tr+BI+
FZVfrUondInQFAN5mEpngJ/XGVW9FoVbrJ3Dc6mqNZ6HLVhGUrNfBU0jajxik3AbT/bfTZokawLS
E2R6Sr8VuZUzPjX6UyXml40kF5m5SlpQspJltDSZrH4sOep83o3hzOSmxLCxjm9cEdu3tY/d32xo
mI7ibtxh9xzhFufroj/PiLyYyLsdPnCG9NNbLdFC8thbzKQM8VXSDHIqFxF63r5R6jMgVnk3HZ/L
Nors9BoCWXdncSjzXY5FZq+aNqsfI4DY+X/QnMe5m+rxRh9MKhpCr/uFaoUobEhaNS+ZpCOMxpEb
l8r/ERTxfyAn7wXonFC95TGd5ap5Kofrp6pBUv8NS5t+us+CtL7N/r1/9OcXeoETn0OKvtCv1dMn
8DD8eY0qUpH+AEMeP9Lx8/7ZFeJDHdTNI0ilAC1E46LiSeE8v/72W5yl3suPpXMC4Ikfx+SdMr2Y
CUNXfrVCf7QGf/7rPS/mn/+bN7/A4TEJ4LJVdRl8qd8sgTlpO95QqP9gDX64xD/WQDNJrTFNPG4g
Ih1fP66BAwCKcws78vR6XvNfaQ2gaD5/Mc9SvO/35u9vhD9cBOGckKmAmAQk+fUNYJ1g4iFQ7v6q
NwAGN5MY9533AM8B7pYW4TTP37HDTfV6GbQTTMuRb/NPnl+/2nPAnO7da2CS64Q9EZLs54cdyP/V
Gtj8mKQo6+ii92ttAtM9wJD1nfcA+wCbHXaB+Ml9+5Jf/f7SOFEZQDvIV59/ypPyay2Ddsysm1S3
79oPhXWiknxjM7X+2To4BsoRW2P89HyXqM+jsF9pPzyug/He+wEdDN4oEAiR1Bxfb58HKU80jfEa
D8zzMv16ZyMa1vcugq6dMPQ0mUGKP1gERqKY0CGyPL5+vUWgsvknq6Q/PBx1/WSysDDNnz8R0jzR
VHlUXv2qdwJf0Y8T63+5TDJIq0RmZsBqOb5+eBysE4014vB4qSR/uTIJUsnvMhT/1UVgb0S4zyFB
MNjz680ZKfUThvIYkpJbeHz9emcE5zda93cdEIRrQ5fBRxmS588WwTpB1ygsmE/Pi/BcmPxKB8RE
mXjnIgj2BJ3vGRPa59/yh8fBPhGY8+Ic8rJGv9zjAOFEe74939E1TPc7rRFklDfPgS1PHEmtRCzl
8+uXew4MgnffWyhpzolBzOkU3vvTW4AdcfJzEy99o/PLLYJO3//u52BSGKsUGlPe6/H19k6wTwwp
pyj2l1PjlysQuE0nE9937YiEMtuYu5uOePscUBmwC5KvSADf8fXr7QLYcv2oQf83DsVjjYgFxs+e
A1ulerKAmexftTIgLtN671aoocFHmK+qk8Xb67aRB0CVPB0vT9o/dQz+E//oOxI59wnTPmKQwVP1
M6jyj/7BN/jt9z9/gd62j3//2wQxvvmHEyT5/N5P36Or//NN5XyEB1/98BtceHyfl//+8gv+/q3f
vNe33+rbX26Cp/JQfvGH4w+Gl4/5zLkkANsvD7/ty8PjU/WGe4kdAmjOPz7Q3//25uO+evT/9PpV
dUi+XWZamYkZ+e3PPw2T/76j/NllZ4F/KL9dZrrsM5Dz3k+7OZTDIT28vjAWMhNK+O4rB8nhi3+I
f7rSzw3ne99id0iS5rf/c0jy//vb6QHhXPBmhWgxpo7uve9yeihTQPzo7SI9N0rvvjb3afzDhY91
93svfHbA6fnw2D095d9W4PiUTiTgb3/x79+M54dHf/j5M/RcMb/3418+Bnz8bx/0+BRNhl7f/uLf
/+T75rH54j+V5fDtWseLW0THf/uL91w8DQ+fv13n+cLHmuG9y3F9CA8QDA5vhjovbep7r30TYEz0
ZsN6qfbee+HbQxLEv10cHpvXK/JyhL734kfHm59tLfpznfLe6398qurfZk+pd4jffPrnXui9Vz8/
sJmzYdXlm3v8pdd479XXTcjV30y/vg8/3n3t7M0n/g6ov/e6nMqH5JD+hoPRbxfBl+zzofxtW8X8
sXq9/uBG2CH/BfvAf5VN+sfHE0QU1Fh/xUYZjFn5thzg0kiEJxu2967ZbQnH7+0d9HLxv6DeWBwe
qZKOX8fB48vYHNqnOPj2oY9nyfSL6PIv+DIueIfpq/7h6ki7phnFe5fp/JBO6/TtQi8ffbr4X7BM
508eNc5hePNUvMxX/oJicvEU+z8uOp98Glm8d1kW3583GCffLvePxZl0PO99i/lkSBZw97wts5+n
Ln/BfTP3/UNdB9Xv3uHFM+0v+H7/CWe1793Nv9cv7DgK/tC57S+4hW6feLS8H2t85nY6aqe/4Ev4
ZzVs71ymn+9Hv/0X58Uf3smTCazKCFIIoEeGU5r4b2/qn/Wb33ksv+9Cv/FTfvbf3rbY07/4Ej8d
yv/8fwAAAP//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microsoft.com/office/2014/relationships/chartEx" Target="../charts/chartEx4.xml"/><Relationship Id="rId2" Type="http://schemas.openxmlformats.org/officeDocument/2006/relationships/chart" Target="../charts/chart13.xml"/><Relationship Id="rId1" Type="http://schemas.microsoft.com/office/2014/relationships/chartEx" Target="../charts/chartEx3.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313267</xdr:colOff>
      <xdr:row>3</xdr:row>
      <xdr:rowOff>25400</xdr:rowOff>
    </xdr:from>
    <xdr:to>
      <xdr:col>25</xdr:col>
      <xdr:colOff>550333</xdr:colOff>
      <xdr:row>10</xdr:row>
      <xdr:rowOff>84666</xdr:rowOff>
    </xdr:to>
    <xdr:grpSp>
      <xdr:nvGrpSpPr>
        <xdr:cNvPr id="52" name="Group 51">
          <a:extLst>
            <a:ext uri="{FF2B5EF4-FFF2-40B4-BE49-F238E27FC236}">
              <a16:creationId xmlns:a16="http://schemas.microsoft.com/office/drawing/2014/main" id="{3A6EC046-AB71-599C-F034-C18702D8D84D}"/>
            </a:ext>
          </a:extLst>
        </xdr:cNvPr>
        <xdr:cNvGrpSpPr/>
      </xdr:nvGrpSpPr>
      <xdr:grpSpPr>
        <a:xfrm>
          <a:off x="313267" y="563282"/>
          <a:ext cx="15477066" cy="1314325"/>
          <a:chOff x="313267" y="584200"/>
          <a:chExt cx="15477066" cy="1405468"/>
        </a:xfrm>
      </xdr:grpSpPr>
      <xdr:grpSp>
        <xdr:nvGrpSpPr>
          <xdr:cNvPr id="36" name="Group 35">
            <a:extLst>
              <a:ext uri="{FF2B5EF4-FFF2-40B4-BE49-F238E27FC236}">
                <a16:creationId xmlns:a16="http://schemas.microsoft.com/office/drawing/2014/main" id="{2AE09C91-C791-B344-D256-9740B3009F11}"/>
              </a:ext>
            </a:extLst>
          </xdr:cNvPr>
          <xdr:cNvGrpSpPr/>
        </xdr:nvGrpSpPr>
        <xdr:grpSpPr>
          <a:xfrm>
            <a:off x="313267" y="601133"/>
            <a:ext cx="3632200" cy="1380067"/>
            <a:chOff x="135467" y="651933"/>
            <a:chExt cx="3632200" cy="1380067"/>
          </a:xfrm>
        </xdr:grpSpPr>
        <xdr:sp macro="" textlink="">
          <xdr:nvSpPr>
            <xdr:cNvPr id="4" name="Rectangle: Rounded Corners 3">
              <a:extLst>
                <a:ext uri="{FF2B5EF4-FFF2-40B4-BE49-F238E27FC236}">
                  <a16:creationId xmlns:a16="http://schemas.microsoft.com/office/drawing/2014/main" id="{2392DB62-C287-B865-5974-6284A9EBC7EA}"/>
                </a:ext>
              </a:extLst>
            </xdr:cNvPr>
            <xdr:cNvSpPr/>
          </xdr:nvSpPr>
          <xdr:spPr>
            <a:xfrm>
              <a:off x="147948" y="651933"/>
              <a:ext cx="3573616" cy="3048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kern="1200">
                  <a:ln>
                    <a:noFill/>
                  </a:ln>
                  <a:latin typeface="Arial Rounded MT Bold" panose="020F0704030504030204" pitchFamily="34" charset="0"/>
                </a:rPr>
                <a:t>SALES</a:t>
              </a:r>
              <a:endParaRPr lang="en-IN" sz="1200" kern="1200">
                <a:ln>
                  <a:noFill/>
                </a:ln>
                <a:latin typeface="Arial Rounded MT Bold" panose="020F0704030504030204" pitchFamily="34" charset="0"/>
              </a:endParaRPr>
            </a:p>
          </xdr:txBody>
        </xdr:sp>
        <xdr:sp macro="" textlink="">
          <xdr:nvSpPr>
            <xdr:cNvPr id="5" name="Rectangle: Rounded Corners 4">
              <a:extLst>
                <a:ext uri="{FF2B5EF4-FFF2-40B4-BE49-F238E27FC236}">
                  <a16:creationId xmlns:a16="http://schemas.microsoft.com/office/drawing/2014/main" id="{008EF405-3EB9-B102-8615-748706FD837B}"/>
                </a:ext>
              </a:extLst>
            </xdr:cNvPr>
            <xdr:cNvSpPr/>
          </xdr:nvSpPr>
          <xdr:spPr>
            <a:xfrm>
              <a:off x="135467" y="1041400"/>
              <a:ext cx="3632200" cy="990600"/>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ln>
                  <a:noFill/>
                </a:ln>
              </a:endParaRPr>
            </a:p>
          </xdr:txBody>
        </xdr:sp>
        <xdr:sp macro="" textlink="KpI!B22">
          <xdr:nvSpPr>
            <xdr:cNvPr id="8" name="Rectangle: Rounded Corners 7">
              <a:extLst>
                <a:ext uri="{FF2B5EF4-FFF2-40B4-BE49-F238E27FC236}">
                  <a16:creationId xmlns:a16="http://schemas.microsoft.com/office/drawing/2014/main" id="{2B958027-6D0A-56D9-2AFE-C1BEAD19C4CC}"/>
                </a:ext>
              </a:extLst>
            </xdr:cNvPr>
            <xdr:cNvSpPr/>
          </xdr:nvSpPr>
          <xdr:spPr>
            <a:xfrm>
              <a:off x="435030" y="1159933"/>
              <a:ext cx="3157891" cy="262467"/>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7CFEED6-41C6-4AF5-9866-6923A29755B5}" type="TxLink">
                <a:rPr lang="en-US" sz="1600" b="1" i="0" u="none" strike="noStrike" kern="1200">
                  <a:ln>
                    <a:noFill/>
                  </a:ln>
                  <a:solidFill>
                    <a:schemeClr val="bg1"/>
                  </a:solidFill>
                  <a:latin typeface="Arial Rounded MT Bold" panose="020F0704030504030204" pitchFamily="34" charset="0"/>
                  <a:ea typeface="Calibri"/>
                  <a:cs typeface="Calibri"/>
                </a:rPr>
                <a:pPr algn="ctr"/>
                <a:t> ₹ 12,20,251.09 </a:t>
              </a:fld>
              <a:endParaRPr lang="en-IN" sz="1100" kern="1200">
                <a:ln>
                  <a:noFill/>
                </a:ln>
                <a:solidFill>
                  <a:schemeClr val="bg1"/>
                </a:solidFill>
                <a:latin typeface="Arial Rounded MT Bold" panose="020F0704030504030204" pitchFamily="34" charset="0"/>
              </a:endParaRPr>
            </a:p>
          </xdr:txBody>
        </xdr:sp>
      </xdr:grpSp>
      <xdr:grpSp>
        <xdr:nvGrpSpPr>
          <xdr:cNvPr id="37" name="Group 36">
            <a:extLst>
              <a:ext uri="{FF2B5EF4-FFF2-40B4-BE49-F238E27FC236}">
                <a16:creationId xmlns:a16="http://schemas.microsoft.com/office/drawing/2014/main" id="{26BC186D-DE13-373D-163E-680951A1105E}"/>
              </a:ext>
            </a:extLst>
          </xdr:cNvPr>
          <xdr:cNvGrpSpPr/>
        </xdr:nvGrpSpPr>
        <xdr:grpSpPr>
          <a:xfrm>
            <a:off x="4368800" y="609601"/>
            <a:ext cx="3632200" cy="1380067"/>
            <a:chOff x="135467" y="651933"/>
            <a:chExt cx="3632200" cy="1380067"/>
          </a:xfrm>
        </xdr:grpSpPr>
        <xdr:sp macro="" textlink="">
          <xdr:nvSpPr>
            <xdr:cNvPr id="38" name="Rectangle: Rounded Corners 37">
              <a:extLst>
                <a:ext uri="{FF2B5EF4-FFF2-40B4-BE49-F238E27FC236}">
                  <a16:creationId xmlns:a16="http://schemas.microsoft.com/office/drawing/2014/main" id="{0E3E51E2-2E49-9E0A-1D35-58A9E65110CE}"/>
                </a:ext>
              </a:extLst>
            </xdr:cNvPr>
            <xdr:cNvSpPr/>
          </xdr:nvSpPr>
          <xdr:spPr>
            <a:xfrm>
              <a:off x="147948" y="651933"/>
              <a:ext cx="3573616" cy="3048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kern="1200">
                  <a:ln>
                    <a:noFill/>
                  </a:ln>
                  <a:latin typeface="Arial Rounded MT Bold" panose="020F0704030504030204" pitchFamily="34" charset="0"/>
                </a:rPr>
                <a:t>PROFIT</a:t>
              </a:r>
              <a:endParaRPr lang="en-IN" sz="1200" kern="1200">
                <a:ln>
                  <a:noFill/>
                </a:ln>
                <a:latin typeface="Arial Rounded MT Bold" panose="020F0704030504030204" pitchFamily="34" charset="0"/>
              </a:endParaRPr>
            </a:p>
          </xdr:txBody>
        </xdr:sp>
        <xdr:sp macro="" textlink="">
          <xdr:nvSpPr>
            <xdr:cNvPr id="39" name="Rectangle: Rounded Corners 38">
              <a:extLst>
                <a:ext uri="{FF2B5EF4-FFF2-40B4-BE49-F238E27FC236}">
                  <a16:creationId xmlns:a16="http://schemas.microsoft.com/office/drawing/2014/main" id="{9337C43F-5C5C-7A6E-CEE8-EE5E67113698}"/>
                </a:ext>
              </a:extLst>
            </xdr:cNvPr>
            <xdr:cNvSpPr/>
          </xdr:nvSpPr>
          <xdr:spPr>
            <a:xfrm>
              <a:off x="135467" y="1041400"/>
              <a:ext cx="3632200" cy="990600"/>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ln>
                  <a:noFill/>
                </a:ln>
              </a:endParaRPr>
            </a:p>
          </xdr:txBody>
        </xdr:sp>
        <xdr:sp macro="" textlink="KpI!E22">
          <xdr:nvSpPr>
            <xdr:cNvPr id="40" name="Rectangle: Rounded Corners 39">
              <a:extLst>
                <a:ext uri="{FF2B5EF4-FFF2-40B4-BE49-F238E27FC236}">
                  <a16:creationId xmlns:a16="http://schemas.microsoft.com/office/drawing/2014/main" id="{95CAC74F-2FBB-D664-7C62-9A1E1959D376}"/>
                </a:ext>
              </a:extLst>
            </xdr:cNvPr>
            <xdr:cNvSpPr/>
          </xdr:nvSpPr>
          <xdr:spPr>
            <a:xfrm>
              <a:off x="435030" y="1159933"/>
              <a:ext cx="3157891" cy="262467"/>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35B806D-C9C1-4080-AEFA-0DA169EE7FD1}" type="TxLink">
                <a:rPr lang="en-US" sz="1600" b="1" i="0" u="none" strike="noStrike" kern="1200">
                  <a:ln>
                    <a:noFill/>
                  </a:ln>
                  <a:solidFill>
                    <a:schemeClr val="bg1"/>
                  </a:solidFill>
                  <a:latin typeface="Arial Rounded MT Bold" panose="020F0704030504030204" pitchFamily="34" charset="0"/>
                  <a:ea typeface="Calibri"/>
                  <a:cs typeface="Calibri"/>
                </a:rPr>
                <a:pPr algn="ctr"/>
                <a:t> ₹ 32,132.06 </a:t>
              </a:fld>
              <a:endParaRPr lang="en-IN" sz="1600" kern="1200">
                <a:ln>
                  <a:noFill/>
                </a:ln>
                <a:solidFill>
                  <a:schemeClr val="bg1"/>
                </a:solidFill>
                <a:latin typeface="Arial Rounded MT Bold" panose="020F0704030504030204" pitchFamily="34" charset="0"/>
              </a:endParaRPr>
            </a:p>
          </xdr:txBody>
        </xdr:sp>
      </xdr:grpSp>
      <xdr:grpSp>
        <xdr:nvGrpSpPr>
          <xdr:cNvPr id="41" name="Group 40">
            <a:extLst>
              <a:ext uri="{FF2B5EF4-FFF2-40B4-BE49-F238E27FC236}">
                <a16:creationId xmlns:a16="http://schemas.microsoft.com/office/drawing/2014/main" id="{52444039-6660-E75A-1648-30A0CF3B0403}"/>
              </a:ext>
            </a:extLst>
          </xdr:cNvPr>
          <xdr:cNvGrpSpPr/>
        </xdr:nvGrpSpPr>
        <xdr:grpSpPr>
          <a:xfrm>
            <a:off x="8221134" y="584200"/>
            <a:ext cx="3632200" cy="1380067"/>
            <a:chOff x="135467" y="651933"/>
            <a:chExt cx="3632200" cy="1380067"/>
          </a:xfrm>
        </xdr:grpSpPr>
        <xdr:sp macro="" textlink="">
          <xdr:nvSpPr>
            <xdr:cNvPr id="42" name="Rectangle: Rounded Corners 41">
              <a:extLst>
                <a:ext uri="{FF2B5EF4-FFF2-40B4-BE49-F238E27FC236}">
                  <a16:creationId xmlns:a16="http://schemas.microsoft.com/office/drawing/2014/main" id="{F9A58FFD-85FB-AB40-7EFA-50EBECA151FC}"/>
                </a:ext>
              </a:extLst>
            </xdr:cNvPr>
            <xdr:cNvSpPr/>
          </xdr:nvSpPr>
          <xdr:spPr>
            <a:xfrm>
              <a:off x="147948" y="651933"/>
              <a:ext cx="3573616" cy="3048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kern="1200">
                  <a:ln>
                    <a:noFill/>
                  </a:ln>
                  <a:latin typeface="Arial Rounded MT Bold" panose="020F0704030504030204" pitchFamily="34" charset="0"/>
                </a:rPr>
                <a:t>QUANTITY</a:t>
              </a:r>
              <a:endParaRPr lang="en-IN" sz="1200" kern="1200">
                <a:ln>
                  <a:noFill/>
                </a:ln>
                <a:latin typeface="Arial Rounded MT Bold" panose="020F0704030504030204" pitchFamily="34" charset="0"/>
              </a:endParaRPr>
            </a:p>
          </xdr:txBody>
        </xdr:sp>
        <xdr:sp macro="" textlink="">
          <xdr:nvSpPr>
            <xdr:cNvPr id="43" name="Rectangle: Rounded Corners 42">
              <a:extLst>
                <a:ext uri="{FF2B5EF4-FFF2-40B4-BE49-F238E27FC236}">
                  <a16:creationId xmlns:a16="http://schemas.microsoft.com/office/drawing/2014/main" id="{1D127835-6929-C45E-447F-7B92A59C948F}"/>
                </a:ext>
              </a:extLst>
            </xdr:cNvPr>
            <xdr:cNvSpPr/>
          </xdr:nvSpPr>
          <xdr:spPr>
            <a:xfrm>
              <a:off x="135467" y="1041400"/>
              <a:ext cx="3632200" cy="990600"/>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ln>
                  <a:noFill/>
                </a:ln>
              </a:endParaRPr>
            </a:p>
          </xdr:txBody>
        </xdr:sp>
        <xdr:sp macro="" textlink="KpI!H22">
          <xdr:nvSpPr>
            <xdr:cNvPr id="44" name="Rectangle: Rounded Corners 43">
              <a:extLst>
                <a:ext uri="{FF2B5EF4-FFF2-40B4-BE49-F238E27FC236}">
                  <a16:creationId xmlns:a16="http://schemas.microsoft.com/office/drawing/2014/main" id="{F5E3B7E5-F316-58E1-081A-B95D124301FE}"/>
                </a:ext>
              </a:extLst>
            </xdr:cNvPr>
            <xdr:cNvSpPr/>
          </xdr:nvSpPr>
          <xdr:spPr>
            <a:xfrm>
              <a:off x="435030" y="1159933"/>
              <a:ext cx="3157891" cy="262467"/>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19C19F2-0A30-4A9C-A82E-E472B98F873F}" type="TxLink">
                <a:rPr lang="en-US" sz="1600" b="1" i="0" u="none" strike="noStrike" kern="1200">
                  <a:ln>
                    <a:noFill/>
                  </a:ln>
                  <a:solidFill>
                    <a:schemeClr val="bg1"/>
                  </a:solidFill>
                  <a:latin typeface="Arial Rounded MT Bold" panose="020F0704030504030204" pitchFamily="34" charset="0"/>
                  <a:ea typeface="Calibri"/>
                  <a:cs typeface="Calibri"/>
                </a:rPr>
                <a:pPr algn="ctr"/>
                <a:t># 5615</a:t>
              </a:fld>
              <a:endParaRPr lang="en-IN" sz="1600" kern="1200">
                <a:ln>
                  <a:noFill/>
                </a:ln>
                <a:solidFill>
                  <a:schemeClr val="bg1"/>
                </a:solidFill>
                <a:latin typeface="Arial Rounded MT Bold" panose="020F0704030504030204" pitchFamily="34" charset="0"/>
              </a:endParaRPr>
            </a:p>
          </xdr:txBody>
        </xdr:sp>
      </xdr:grpSp>
      <xdr:grpSp>
        <xdr:nvGrpSpPr>
          <xdr:cNvPr id="45" name="Group 44">
            <a:extLst>
              <a:ext uri="{FF2B5EF4-FFF2-40B4-BE49-F238E27FC236}">
                <a16:creationId xmlns:a16="http://schemas.microsoft.com/office/drawing/2014/main" id="{90367BC0-8AA4-1269-C42B-0727E6EEC49B}"/>
              </a:ext>
            </a:extLst>
          </xdr:cNvPr>
          <xdr:cNvGrpSpPr/>
        </xdr:nvGrpSpPr>
        <xdr:grpSpPr>
          <a:xfrm>
            <a:off x="12158133" y="584200"/>
            <a:ext cx="3632200" cy="1380067"/>
            <a:chOff x="135467" y="651933"/>
            <a:chExt cx="3632200" cy="1380067"/>
          </a:xfrm>
        </xdr:grpSpPr>
        <xdr:sp macro="" textlink="">
          <xdr:nvSpPr>
            <xdr:cNvPr id="46" name="Rectangle: Rounded Corners 45">
              <a:extLst>
                <a:ext uri="{FF2B5EF4-FFF2-40B4-BE49-F238E27FC236}">
                  <a16:creationId xmlns:a16="http://schemas.microsoft.com/office/drawing/2014/main" id="{987D9C2D-9FD8-E6E7-B289-EB3BBD7ED422}"/>
                </a:ext>
              </a:extLst>
            </xdr:cNvPr>
            <xdr:cNvSpPr/>
          </xdr:nvSpPr>
          <xdr:spPr>
            <a:xfrm>
              <a:off x="147948" y="651933"/>
              <a:ext cx="3573616" cy="3048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kern="1200">
                  <a:ln>
                    <a:noFill/>
                  </a:ln>
                  <a:latin typeface="Arial Rounded MT Bold" panose="020F0704030504030204" pitchFamily="34" charset="0"/>
                </a:rPr>
                <a:t>NUMBER OF ORDERS</a:t>
              </a:r>
              <a:endParaRPr lang="en-IN" sz="1200" kern="1200">
                <a:ln>
                  <a:noFill/>
                </a:ln>
                <a:latin typeface="Arial Rounded MT Bold" panose="020F0704030504030204" pitchFamily="34" charset="0"/>
              </a:endParaRPr>
            </a:p>
          </xdr:txBody>
        </xdr:sp>
        <xdr:sp macro="" textlink="">
          <xdr:nvSpPr>
            <xdr:cNvPr id="47" name="Rectangle: Rounded Corners 46">
              <a:extLst>
                <a:ext uri="{FF2B5EF4-FFF2-40B4-BE49-F238E27FC236}">
                  <a16:creationId xmlns:a16="http://schemas.microsoft.com/office/drawing/2014/main" id="{1056D27D-381D-A773-FFAB-DAF67D35ABEE}"/>
                </a:ext>
              </a:extLst>
            </xdr:cNvPr>
            <xdr:cNvSpPr/>
          </xdr:nvSpPr>
          <xdr:spPr>
            <a:xfrm>
              <a:off x="135467" y="1041400"/>
              <a:ext cx="3632200" cy="990600"/>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ln>
                  <a:noFill/>
                </a:ln>
              </a:endParaRPr>
            </a:p>
          </xdr:txBody>
        </xdr:sp>
        <xdr:sp macro="" textlink="KpI!K22">
          <xdr:nvSpPr>
            <xdr:cNvPr id="48" name="Rectangle: Rounded Corners 47">
              <a:extLst>
                <a:ext uri="{FF2B5EF4-FFF2-40B4-BE49-F238E27FC236}">
                  <a16:creationId xmlns:a16="http://schemas.microsoft.com/office/drawing/2014/main" id="{618FFD5D-5A56-0BF4-0673-6C9643F03B38}"/>
                </a:ext>
              </a:extLst>
            </xdr:cNvPr>
            <xdr:cNvSpPr/>
          </xdr:nvSpPr>
          <xdr:spPr>
            <a:xfrm>
              <a:off x="435030" y="1159933"/>
              <a:ext cx="3157891" cy="262467"/>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D25939-3C06-49B0-AD65-07DAC513D7EE}" type="TxLink">
                <a:rPr lang="en-US" sz="1600" b="1" i="0" u="none" strike="noStrike" kern="1200">
                  <a:ln>
                    <a:noFill/>
                  </a:ln>
                  <a:solidFill>
                    <a:schemeClr val="bg1"/>
                  </a:solidFill>
                  <a:latin typeface="Arial Rounded MT Bold" panose="020F0704030504030204" pitchFamily="34" charset="0"/>
                  <a:ea typeface="Calibri"/>
                  <a:cs typeface="Calibri"/>
                </a:rPr>
                <a:pPr algn="ctr"/>
                <a:t># 1500</a:t>
              </a:fld>
              <a:endParaRPr lang="en-IN" sz="1600" kern="1200">
                <a:ln>
                  <a:noFill/>
                </a:ln>
                <a:solidFill>
                  <a:schemeClr val="bg1"/>
                </a:solidFill>
                <a:latin typeface="Arial Rounded MT Bold" panose="020F0704030504030204" pitchFamily="34" charset="0"/>
              </a:endParaRPr>
            </a:p>
          </xdr:txBody>
        </xdr:sp>
      </xdr:grpSp>
    </xdr:grpSp>
    <xdr:clientData/>
  </xdr:twoCellAnchor>
  <xdr:twoCellAnchor>
    <xdr:from>
      <xdr:col>0</xdr:col>
      <xdr:colOff>25400</xdr:colOff>
      <xdr:row>0</xdr:row>
      <xdr:rowOff>59267</xdr:rowOff>
    </xdr:from>
    <xdr:to>
      <xdr:col>26</xdr:col>
      <xdr:colOff>152400</xdr:colOff>
      <xdr:row>2</xdr:row>
      <xdr:rowOff>118534</xdr:rowOff>
    </xdr:to>
    <xdr:sp macro="" textlink="">
      <xdr:nvSpPr>
        <xdr:cNvPr id="3" name="Rectangle: Rounded Corners 2">
          <a:extLst>
            <a:ext uri="{FF2B5EF4-FFF2-40B4-BE49-F238E27FC236}">
              <a16:creationId xmlns:a16="http://schemas.microsoft.com/office/drawing/2014/main" id="{935DE9AB-C845-8A22-ECE1-21B22F7F819C}"/>
            </a:ext>
          </a:extLst>
        </xdr:cNvPr>
        <xdr:cNvSpPr/>
      </xdr:nvSpPr>
      <xdr:spPr>
        <a:xfrm>
          <a:off x="25400" y="59267"/>
          <a:ext cx="15976600" cy="4318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kern="1200">
              <a:latin typeface="Algerian" panose="04020705040A02060702" pitchFamily="82" charset="0"/>
            </a:rPr>
            <a:t>ECOMMERCE</a:t>
          </a:r>
          <a:r>
            <a:rPr lang="en-IN" sz="3200" b="1" kern="1200" baseline="0">
              <a:latin typeface="Algerian" panose="04020705040A02060702" pitchFamily="82" charset="0"/>
            </a:rPr>
            <a:t> SALES ANALYSIS DASHBOARD</a:t>
          </a:r>
          <a:endParaRPr lang="en-IN" sz="3200" b="1" kern="1200">
            <a:latin typeface="Algerian" panose="04020705040A02060702" pitchFamily="82" charset="0"/>
          </a:endParaRPr>
        </a:p>
      </xdr:txBody>
    </xdr:sp>
    <xdr:clientData/>
  </xdr:twoCellAnchor>
  <xdr:twoCellAnchor>
    <xdr:from>
      <xdr:col>0</xdr:col>
      <xdr:colOff>509922</xdr:colOff>
      <xdr:row>8</xdr:row>
      <xdr:rowOff>1</xdr:rowOff>
    </xdr:from>
    <xdr:to>
      <xdr:col>5</xdr:col>
      <xdr:colOff>445069</xdr:colOff>
      <xdr:row>10</xdr:row>
      <xdr:rowOff>50800</xdr:rowOff>
    </xdr:to>
    <xdr:graphicFrame macro="">
      <xdr:nvGraphicFramePr>
        <xdr:cNvPr id="9" name="Chart 8">
          <a:extLst>
            <a:ext uri="{FF2B5EF4-FFF2-40B4-BE49-F238E27FC236}">
              <a16:creationId xmlns:a16="http://schemas.microsoft.com/office/drawing/2014/main" id="{E743ABC1-8740-4936-B553-4DA6738A01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406400</xdr:colOff>
      <xdr:row>7</xdr:row>
      <xdr:rowOff>101600</xdr:rowOff>
    </xdr:from>
    <xdr:to>
      <xdr:col>12</xdr:col>
      <xdr:colOff>507999</xdr:colOff>
      <xdr:row>10</xdr:row>
      <xdr:rowOff>25400</xdr:rowOff>
    </xdr:to>
    <xdr:graphicFrame macro="">
      <xdr:nvGraphicFramePr>
        <xdr:cNvPr id="49" name="Chart 48">
          <a:extLst>
            <a:ext uri="{FF2B5EF4-FFF2-40B4-BE49-F238E27FC236}">
              <a16:creationId xmlns:a16="http://schemas.microsoft.com/office/drawing/2014/main" id="{2019E307-4A72-4407-9DA3-B0B542C41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xdr:colOff>
      <xdr:row>7</xdr:row>
      <xdr:rowOff>76200</xdr:rowOff>
    </xdr:from>
    <xdr:to>
      <xdr:col>19</xdr:col>
      <xdr:colOff>93133</xdr:colOff>
      <xdr:row>10</xdr:row>
      <xdr:rowOff>25400</xdr:rowOff>
    </xdr:to>
    <xdr:graphicFrame macro="">
      <xdr:nvGraphicFramePr>
        <xdr:cNvPr id="50" name="Chart 49">
          <a:extLst>
            <a:ext uri="{FF2B5EF4-FFF2-40B4-BE49-F238E27FC236}">
              <a16:creationId xmlns:a16="http://schemas.microsoft.com/office/drawing/2014/main" id="{ABAF7ADA-E0E4-410F-91E9-7A0E8C8AB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313267</xdr:colOff>
      <xdr:row>7</xdr:row>
      <xdr:rowOff>101599</xdr:rowOff>
    </xdr:from>
    <xdr:to>
      <xdr:col>25</xdr:col>
      <xdr:colOff>397933</xdr:colOff>
      <xdr:row>10</xdr:row>
      <xdr:rowOff>8466</xdr:rowOff>
    </xdr:to>
    <xdr:graphicFrame macro="">
      <xdr:nvGraphicFramePr>
        <xdr:cNvPr id="51" name="Chart 50">
          <a:extLst>
            <a:ext uri="{FF2B5EF4-FFF2-40B4-BE49-F238E27FC236}">
              <a16:creationId xmlns:a16="http://schemas.microsoft.com/office/drawing/2014/main" id="{01875241-19C3-4DAB-BA29-0A9BEFA9B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186266</xdr:colOff>
      <xdr:row>11</xdr:row>
      <xdr:rowOff>177802</xdr:rowOff>
    </xdr:from>
    <xdr:to>
      <xdr:col>9</xdr:col>
      <xdr:colOff>482600</xdr:colOff>
      <xdr:row>27</xdr:row>
      <xdr:rowOff>169333</xdr:rowOff>
    </xdr:to>
    <xdr:grpSp>
      <xdr:nvGrpSpPr>
        <xdr:cNvPr id="74" name="Group 73">
          <a:extLst>
            <a:ext uri="{FF2B5EF4-FFF2-40B4-BE49-F238E27FC236}">
              <a16:creationId xmlns:a16="http://schemas.microsoft.com/office/drawing/2014/main" id="{6904CF3E-C901-75CA-6AFB-331ABE02D282}"/>
            </a:ext>
          </a:extLst>
        </xdr:cNvPr>
        <xdr:cNvGrpSpPr/>
      </xdr:nvGrpSpPr>
      <xdr:grpSpPr>
        <a:xfrm>
          <a:off x="186266" y="2150037"/>
          <a:ext cx="5782734" cy="2860237"/>
          <a:chOff x="262466" y="2108202"/>
          <a:chExt cx="5782734" cy="2971798"/>
        </a:xfrm>
      </xdr:grpSpPr>
      <xdr:sp macro="" textlink="">
        <xdr:nvSpPr>
          <xdr:cNvPr id="53" name="Rectangle: Rounded Corners 52">
            <a:extLst>
              <a:ext uri="{FF2B5EF4-FFF2-40B4-BE49-F238E27FC236}">
                <a16:creationId xmlns:a16="http://schemas.microsoft.com/office/drawing/2014/main" id="{F82A5DE8-B517-A94F-3507-9C864A8A1B52}"/>
              </a:ext>
            </a:extLst>
          </xdr:cNvPr>
          <xdr:cNvSpPr/>
        </xdr:nvSpPr>
        <xdr:spPr>
          <a:xfrm>
            <a:off x="262466" y="2108202"/>
            <a:ext cx="5782734" cy="2971798"/>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9" name="Rectangle: Rounded Corners 58">
            <a:extLst>
              <a:ext uri="{FF2B5EF4-FFF2-40B4-BE49-F238E27FC236}">
                <a16:creationId xmlns:a16="http://schemas.microsoft.com/office/drawing/2014/main" id="{509175AE-D0A3-1FBB-4DCE-FE0F7682A408}"/>
              </a:ext>
            </a:extLst>
          </xdr:cNvPr>
          <xdr:cNvSpPr/>
        </xdr:nvSpPr>
        <xdr:spPr>
          <a:xfrm>
            <a:off x="635000" y="2201333"/>
            <a:ext cx="3920066" cy="304800"/>
          </a:xfrm>
          <a:prstGeom prst="roundRect">
            <a:avLst/>
          </a:prstGeom>
          <a:gradFill>
            <a:gsLst>
              <a:gs pos="0">
                <a:schemeClr val="tx1">
                  <a:lumMod val="75000"/>
                  <a:lumOff val="2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latin typeface="Arial Rounded MT Bold" panose="020F0704030504030204" pitchFamily="34" charset="0"/>
              </a:rPr>
              <a:t>SALES AND PROFIT</a:t>
            </a:r>
            <a:r>
              <a:rPr lang="en-IN" sz="1400" b="1" kern="1200" baseline="0">
                <a:latin typeface="Arial Rounded MT Bold" panose="020F0704030504030204" pitchFamily="34" charset="0"/>
              </a:rPr>
              <a:t> ANALYSIS</a:t>
            </a:r>
            <a:endParaRPr lang="en-IN" sz="1400" b="1" kern="1200">
              <a:latin typeface="Arial Rounded MT Bold" panose="020F0704030504030204" pitchFamily="34" charset="0"/>
            </a:endParaRPr>
          </a:p>
        </xdr:txBody>
      </xdr:sp>
    </xdr:grpSp>
    <xdr:clientData/>
  </xdr:twoCellAnchor>
  <xdr:twoCellAnchor>
    <xdr:from>
      <xdr:col>10</xdr:col>
      <xdr:colOff>118531</xdr:colOff>
      <xdr:row>11</xdr:row>
      <xdr:rowOff>160867</xdr:rowOff>
    </xdr:from>
    <xdr:to>
      <xdr:col>19</xdr:col>
      <xdr:colOff>67733</xdr:colOff>
      <xdr:row>27</xdr:row>
      <xdr:rowOff>101600</xdr:rowOff>
    </xdr:to>
    <xdr:grpSp>
      <xdr:nvGrpSpPr>
        <xdr:cNvPr id="75" name="Group 74">
          <a:extLst>
            <a:ext uri="{FF2B5EF4-FFF2-40B4-BE49-F238E27FC236}">
              <a16:creationId xmlns:a16="http://schemas.microsoft.com/office/drawing/2014/main" id="{64B215AD-3006-9656-4A95-041FBBA4B693}"/>
            </a:ext>
          </a:extLst>
        </xdr:cNvPr>
        <xdr:cNvGrpSpPr/>
      </xdr:nvGrpSpPr>
      <xdr:grpSpPr>
        <a:xfrm>
          <a:off x="6214531" y="2133102"/>
          <a:ext cx="5435602" cy="2809439"/>
          <a:chOff x="6265331" y="2108201"/>
          <a:chExt cx="5274735" cy="2777066"/>
        </a:xfrm>
      </xdr:grpSpPr>
      <xdr:sp macro="" textlink="">
        <xdr:nvSpPr>
          <xdr:cNvPr id="54" name="Rectangle: Rounded Corners 53">
            <a:extLst>
              <a:ext uri="{FF2B5EF4-FFF2-40B4-BE49-F238E27FC236}">
                <a16:creationId xmlns:a16="http://schemas.microsoft.com/office/drawing/2014/main" id="{DF11E218-6F10-120C-F668-33F4D78D44DC}"/>
              </a:ext>
            </a:extLst>
          </xdr:cNvPr>
          <xdr:cNvSpPr/>
        </xdr:nvSpPr>
        <xdr:spPr>
          <a:xfrm>
            <a:off x="6265331" y="2108201"/>
            <a:ext cx="5274735" cy="2777066"/>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62" name="Rectangle: Rounded Corners 61">
            <a:extLst>
              <a:ext uri="{FF2B5EF4-FFF2-40B4-BE49-F238E27FC236}">
                <a16:creationId xmlns:a16="http://schemas.microsoft.com/office/drawing/2014/main" id="{50EF02D4-1EFB-CAD2-466E-BA445842C127}"/>
              </a:ext>
            </a:extLst>
          </xdr:cNvPr>
          <xdr:cNvSpPr/>
        </xdr:nvSpPr>
        <xdr:spPr>
          <a:xfrm>
            <a:off x="6570134" y="2260600"/>
            <a:ext cx="3920066" cy="304800"/>
          </a:xfrm>
          <a:prstGeom prst="roundRect">
            <a:avLst/>
          </a:prstGeom>
          <a:gradFill>
            <a:gsLst>
              <a:gs pos="0">
                <a:schemeClr val="tx1">
                  <a:lumMod val="75000"/>
                  <a:lumOff val="2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lt1"/>
                </a:solidFill>
                <a:effectLst/>
                <a:latin typeface="Arial Rounded MT Bold" panose="020F0704030504030204" pitchFamily="34" charset="0"/>
                <a:ea typeface="+mn-ea"/>
                <a:cs typeface="+mn-cs"/>
              </a:rPr>
              <a:t>CATEGORY</a:t>
            </a:r>
            <a:r>
              <a:rPr lang="en-IN" sz="1400" b="1" baseline="0">
                <a:solidFill>
                  <a:schemeClr val="lt1"/>
                </a:solidFill>
                <a:effectLst/>
                <a:latin typeface="Arial Rounded MT Bold" panose="020F0704030504030204" pitchFamily="34" charset="0"/>
                <a:ea typeface="+mn-ea"/>
                <a:cs typeface="+mn-cs"/>
              </a:rPr>
              <a:t> WISE PROFIT</a:t>
            </a:r>
            <a:endParaRPr lang="en-IN" sz="1400">
              <a:effectLst/>
              <a:latin typeface="Arial Rounded MT Bold" panose="020F0704030504030204" pitchFamily="34" charset="0"/>
            </a:endParaRPr>
          </a:p>
          <a:p>
            <a:pPr algn="l"/>
            <a:endParaRPr lang="en-IN" sz="1100" kern="1200"/>
          </a:p>
        </xdr:txBody>
      </xdr:sp>
    </xdr:grpSp>
    <xdr:clientData/>
  </xdr:twoCellAnchor>
  <xdr:twoCellAnchor>
    <xdr:from>
      <xdr:col>0</xdr:col>
      <xdr:colOff>186268</xdr:colOff>
      <xdr:row>28</xdr:row>
      <xdr:rowOff>135469</xdr:rowOff>
    </xdr:from>
    <xdr:to>
      <xdr:col>9</xdr:col>
      <xdr:colOff>584202</xdr:colOff>
      <xdr:row>43</xdr:row>
      <xdr:rowOff>152400</xdr:rowOff>
    </xdr:to>
    <xdr:grpSp>
      <xdr:nvGrpSpPr>
        <xdr:cNvPr id="70" name="Group 69">
          <a:extLst>
            <a:ext uri="{FF2B5EF4-FFF2-40B4-BE49-F238E27FC236}">
              <a16:creationId xmlns:a16="http://schemas.microsoft.com/office/drawing/2014/main" id="{923B2169-2E1D-B116-FB6B-EF9E7763944E}"/>
            </a:ext>
          </a:extLst>
        </xdr:cNvPr>
        <xdr:cNvGrpSpPr/>
      </xdr:nvGrpSpPr>
      <xdr:grpSpPr>
        <a:xfrm>
          <a:off x="186268" y="5155704"/>
          <a:ext cx="5884334" cy="2706343"/>
          <a:chOff x="101601" y="5350936"/>
          <a:chExt cx="5884334" cy="2810931"/>
        </a:xfrm>
      </xdr:grpSpPr>
      <xdr:sp macro="" textlink="">
        <xdr:nvSpPr>
          <xdr:cNvPr id="56" name="Rectangle: Rounded Corners 55">
            <a:extLst>
              <a:ext uri="{FF2B5EF4-FFF2-40B4-BE49-F238E27FC236}">
                <a16:creationId xmlns:a16="http://schemas.microsoft.com/office/drawing/2014/main" id="{FA667B45-9178-D79B-220A-C85C5573F6A6}"/>
              </a:ext>
            </a:extLst>
          </xdr:cNvPr>
          <xdr:cNvSpPr/>
        </xdr:nvSpPr>
        <xdr:spPr>
          <a:xfrm>
            <a:off x="101601" y="5350936"/>
            <a:ext cx="5884334" cy="2810931"/>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64" name="Rectangle: Rounded Corners 63">
            <a:extLst>
              <a:ext uri="{FF2B5EF4-FFF2-40B4-BE49-F238E27FC236}">
                <a16:creationId xmlns:a16="http://schemas.microsoft.com/office/drawing/2014/main" id="{0123BC28-9ACD-DA24-9D9E-ABF35DFB539F}"/>
              </a:ext>
            </a:extLst>
          </xdr:cNvPr>
          <xdr:cNvSpPr/>
        </xdr:nvSpPr>
        <xdr:spPr>
          <a:xfrm>
            <a:off x="457200" y="5647267"/>
            <a:ext cx="3920066" cy="304800"/>
          </a:xfrm>
          <a:prstGeom prst="roundRect">
            <a:avLst/>
          </a:prstGeom>
          <a:gradFill>
            <a:gsLst>
              <a:gs pos="0">
                <a:schemeClr val="tx1">
                  <a:lumMod val="75000"/>
                  <a:lumOff val="2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lt1"/>
                </a:solidFill>
                <a:effectLst/>
                <a:latin typeface="Arial Rounded MT Bold" panose="020F0704030504030204" pitchFamily="34" charset="0"/>
                <a:ea typeface="+mn-ea"/>
                <a:cs typeface="+mn-cs"/>
              </a:rPr>
              <a:t>SALES BY STATE</a:t>
            </a:r>
            <a:endParaRPr lang="en-IN" sz="1400">
              <a:effectLst/>
              <a:latin typeface="Arial Rounded MT Bold" panose="020F0704030504030204" pitchFamily="34" charset="0"/>
            </a:endParaRPr>
          </a:p>
          <a:p>
            <a:pPr algn="l"/>
            <a:endParaRPr lang="en-IN" sz="1100" kern="1200"/>
          </a:p>
        </xdr:txBody>
      </xdr:sp>
    </xdr:grpSp>
    <xdr:clientData/>
  </xdr:twoCellAnchor>
  <xdr:twoCellAnchor>
    <xdr:from>
      <xdr:col>10</xdr:col>
      <xdr:colOff>118533</xdr:colOff>
      <xdr:row>28</xdr:row>
      <xdr:rowOff>118533</xdr:rowOff>
    </xdr:from>
    <xdr:to>
      <xdr:col>19</xdr:col>
      <xdr:colOff>16930</xdr:colOff>
      <xdr:row>43</xdr:row>
      <xdr:rowOff>143932</xdr:rowOff>
    </xdr:to>
    <xdr:grpSp>
      <xdr:nvGrpSpPr>
        <xdr:cNvPr id="77" name="Group 76">
          <a:extLst>
            <a:ext uri="{FF2B5EF4-FFF2-40B4-BE49-F238E27FC236}">
              <a16:creationId xmlns:a16="http://schemas.microsoft.com/office/drawing/2014/main" id="{532184E9-CA7F-6922-17BB-968E910D29EF}"/>
            </a:ext>
          </a:extLst>
        </xdr:cNvPr>
        <xdr:cNvGrpSpPr/>
      </xdr:nvGrpSpPr>
      <xdr:grpSpPr>
        <a:xfrm>
          <a:off x="6214533" y="5138768"/>
          <a:ext cx="5384797" cy="2714811"/>
          <a:chOff x="6231467" y="4944534"/>
          <a:chExt cx="5384797" cy="2819399"/>
        </a:xfrm>
      </xdr:grpSpPr>
      <xdr:sp macro="" textlink="">
        <xdr:nvSpPr>
          <xdr:cNvPr id="57" name="Rectangle: Rounded Corners 56">
            <a:extLst>
              <a:ext uri="{FF2B5EF4-FFF2-40B4-BE49-F238E27FC236}">
                <a16:creationId xmlns:a16="http://schemas.microsoft.com/office/drawing/2014/main" id="{E53D7BB8-B19B-A397-251B-A5E0239EFC87}"/>
              </a:ext>
            </a:extLst>
          </xdr:cNvPr>
          <xdr:cNvSpPr/>
        </xdr:nvSpPr>
        <xdr:spPr>
          <a:xfrm>
            <a:off x="6231467" y="4944534"/>
            <a:ext cx="5384797" cy="2819399"/>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65" name="Rectangle: Rounded Corners 64">
            <a:extLst>
              <a:ext uri="{FF2B5EF4-FFF2-40B4-BE49-F238E27FC236}">
                <a16:creationId xmlns:a16="http://schemas.microsoft.com/office/drawing/2014/main" id="{1686D8AB-5B3D-8068-0477-42541877D467}"/>
              </a:ext>
            </a:extLst>
          </xdr:cNvPr>
          <xdr:cNvSpPr/>
        </xdr:nvSpPr>
        <xdr:spPr>
          <a:xfrm>
            <a:off x="6646333" y="5147733"/>
            <a:ext cx="3920066" cy="304800"/>
          </a:xfrm>
          <a:prstGeom prst="roundRect">
            <a:avLst/>
          </a:prstGeom>
          <a:gradFill>
            <a:gsLst>
              <a:gs pos="0">
                <a:schemeClr val="tx1">
                  <a:lumMod val="75000"/>
                  <a:lumOff val="2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lt1"/>
                </a:solidFill>
                <a:effectLst/>
                <a:latin typeface="Arial Rounded MT Bold" panose="020F0704030504030204" pitchFamily="34" charset="0"/>
                <a:ea typeface="+mn-ea"/>
                <a:cs typeface="+mn-cs"/>
              </a:rPr>
              <a:t>TOP 5 SUB</a:t>
            </a:r>
            <a:r>
              <a:rPr lang="en-IN" sz="1400" b="1" baseline="0">
                <a:solidFill>
                  <a:schemeClr val="lt1"/>
                </a:solidFill>
                <a:effectLst/>
                <a:latin typeface="Arial Rounded MT Bold" panose="020F0704030504030204" pitchFamily="34" charset="0"/>
                <a:ea typeface="+mn-ea"/>
                <a:cs typeface="+mn-cs"/>
              </a:rPr>
              <a:t> -  CATEGORIES</a:t>
            </a:r>
            <a:endParaRPr lang="en-IN" sz="1400">
              <a:effectLst/>
              <a:latin typeface="Arial Rounded MT Bold" panose="020F0704030504030204" pitchFamily="34" charset="0"/>
            </a:endParaRPr>
          </a:p>
          <a:p>
            <a:pPr algn="l"/>
            <a:endParaRPr lang="en-IN" sz="1100" kern="1200"/>
          </a:p>
        </xdr:txBody>
      </xdr:sp>
    </xdr:grpSp>
    <xdr:clientData/>
  </xdr:twoCellAnchor>
  <xdr:twoCellAnchor>
    <xdr:from>
      <xdr:col>19</xdr:col>
      <xdr:colOff>143932</xdr:colOff>
      <xdr:row>28</xdr:row>
      <xdr:rowOff>118533</xdr:rowOff>
    </xdr:from>
    <xdr:to>
      <xdr:col>25</xdr:col>
      <xdr:colOff>584199</xdr:colOff>
      <xdr:row>43</xdr:row>
      <xdr:rowOff>118532</xdr:rowOff>
    </xdr:to>
    <xdr:grpSp>
      <xdr:nvGrpSpPr>
        <xdr:cNvPr id="78" name="Group 77">
          <a:extLst>
            <a:ext uri="{FF2B5EF4-FFF2-40B4-BE49-F238E27FC236}">
              <a16:creationId xmlns:a16="http://schemas.microsoft.com/office/drawing/2014/main" id="{42DC25AC-9913-0B26-775A-6AE1A6587ACB}"/>
            </a:ext>
          </a:extLst>
        </xdr:cNvPr>
        <xdr:cNvGrpSpPr/>
      </xdr:nvGrpSpPr>
      <xdr:grpSpPr>
        <a:xfrm>
          <a:off x="11726332" y="5138768"/>
          <a:ext cx="4097867" cy="2689411"/>
          <a:chOff x="11734799" y="4986867"/>
          <a:chExt cx="4097867" cy="2793999"/>
        </a:xfrm>
      </xdr:grpSpPr>
      <xdr:sp macro="" textlink="">
        <xdr:nvSpPr>
          <xdr:cNvPr id="58" name="Rectangle: Rounded Corners 57">
            <a:extLst>
              <a:ext uri="{FF2B5EF4-FFF2-40B4-BE49-F238E27FC236}">
                <a16:creationId xmlns:a16="http://schemas.microsoft.com/office/drawing/2014/main" id="{AE836D8A-1821-EB88-8881-CA102798ACA7}"/>
              </a:ext>
            </a:extLst>
          </xdr:cNvPr>
          <xdr:cNvSpPr/>
        </xdr:nvSpPr>
        <xdr:spPr>
          <a:xfrm>
            <a:off x="11734799" y="4986867"/>
            <a:ext cx="4097867" cy="2793999"/>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kern="1200"/>
          </a:p>
        </xdr:txBody>
      </xdr:sp>
      <xdr:sp macro="" textlink="">
        <xdr:nvSpPr>
          <xdr:cNvPr id="69" name="Rectangle: Rounded Corners 68">
            <a:extLst>
              <a:ext uri="{FF2B5EF4-FFF2-40B4-BE49-F238E27FC236}">
                <a16:creationId xmlns:a16="http://schemas.microsoft.com/office/drawing/2014/main" id="{A94542AC-FA08-BF48-3F99-65FEFE67740F}"/>
              </a:ext>
            </a:extLst>
          </xdr:cNvPr>
          <xdr:cNvSpPr/>
        </xdr:nvSpPr>
        <xdr:spPr>
          <a:xfrm>
            <a:off x="12200467" y="5139267"/>
            <a:ext cx="3175000" cy="347133"/>
          </a:xfrm>
          <a:prstGeom prst="roundRect">
            <a:avLst/>
          </a:prstGeom>
          <a:gradFill>
            <a:gsLst>
              <a:gs pos="0">
                <a:schemeClr val="tx1">
                  <a:lumMod val="75000"/>
                  <a:lumOff val="2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latin typeface="Arial Rounded MT Bold" panose="020F0704030504030204" pitchFamily="34" charset="0"/>
              </a:rPr>
              <a:t>FLITERS</a:t>
            </a:r>
            <a:endParaRPr lang="en-IN" sz="1100" b="1" kern="1200">
              <a:latin typeface="Arial Rounded MT Bold" panose="020F0704030504030204" pitchFamily="34" charset="0"/>
            </a:endParaRPr>
          </a:p>
        </xdr:txBody>
      </xdr:sp>
    </xdr:grpSp>
    <xdr:clientData/>
  </xdr:twoCellAnchor>
  <xdr:twoCellAnchor>
    <xdr:from>
      <xdr:col>19</xdr:col>
      <xdr:colOff>253999</xdr:colOff>
      <xdr:row>11</xdr:row>
      <xdr:rowOff>118534</xdr:rowOff>
    </xdr:from>
    <xdr:to>
      <xdr:col>26</xdr:col>
      <xdr:colOff>84666</xdr:colOff>
      <xdr:row>27</xdr:row>
      <xdr:rowOff>76200</xdr:rowOff>
    </xdr:to>
    <xdr:grpSp>
      <xdr:nvGrpSpPr>
        <xdr:cNvPr id="79" name="Group 78">
          <a:extLst>
            <a:ext uri="{FF2B5EF4-FFF2-40B4-BE49-F238E27FC236}">
              <a16:creationId xmlns:a16="http://schemas.microsoft.com/office/drawing/2014/main" id="{908F352F-B415-AF6A-FB9E-DAD3C4E8C7D1}"/>
            </a:ext>
          </a:extLst>
        </xdr:cNvPr>
        <xdr:cNvGrpSpPr/>
      </xdr:nvGrpSpPr>
      <xdr:grpSpPr>
        <a:xfrm>
          <a:off x="11836399" y="2090769"/>
          <a:ext cx="4097867" cy="2826372"/>
          <a:chOff x="11734799" y="4986867"/>
          <a:chExt cx="4097867" cy="2793999"/>
        </a:xfrm>
      </xdr:grpSpPr>
      <xdr:sp macro="" textlink="">
        <xdr:nvSpPr>
          <xdr:cNvPr id="80" name="Rectangle: Rounded Corners 79">
            <a:extLst>
              <a:ext uri="{FF2B5EF4-FFF2-40B4-BE49-F238E27FC236}">
                <a16:creationId xmlns:a16="http://schemas.microsoft.com/office/drawing/2014/main" id="{AAB647BA-CD6B-F521-8E2F-9810A0850D49}"/>
              </a:ext>
            </a:extLst>
          </xdr:cNvPr>
          <xdr:cNvSpPr/>
        </xdr:nvSpPr>
        <xdr:spPr>
          <a:xfrm>
            <a:off x="11734799" y="4986867"/>
            <a:ext cx="4097867" cy="2793999"/>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1" name="Rectangle: Rounded Corners 80">
            <a:extLst>
              <a:ext uri="{FF2B5EF4-FFF2-40B4-BE49-F238E27FC236}">
                <a16:creationId xmlns:a16="http://schemas.microsoft.com/office/drawing/2014/main" id="{2004672D-65A1-FF7E-4BDA-D9B7664ABFFE}"/>
              </a:ext>
            </a:extLst>
          </xdr:cNvPr>
          <xdr:cNvSpPr/>
        </xdr:nvSpPr>
        <xdr:spPr>
          <a:xfrm>
            <a:off x="12200467" y="5139267"/>
            <a:ext cx="3175000" cy="347133"/>
          </a:xfrm>
          <a:prstGeom prst="roundRect">
            <a:avLst/>
          </a:prstGeom>
          <a:gradFill>
            <a:gsLst>
              <a:gs pos="0">
                <a:schemeClr val="tx1">
                  <a:lumMod val="75000"/>
                  <a:lumOff val="2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lt1"/>
                </a:solidFill>
                <a:effectLst/>
                <a:latin typeface="Arial Rounded MT Bold" panose="020F0704030504030204" pitchFamily="34" charset="0"/>
                <a:ea typeface="+mn-ea"/>
                <a:cs typeface="+mn-cs"/>
              </a:rPr>
              <a:t>CATERGORY WISE SALES SHARE %</a:t>
            </a:r>
            <a:endParaRPr lang="en-IN">
              <a:effectLst/>
              <a:latin typeface="Arial Rounded MT Bold" panose="020F0704030504030204" pitchFamily="34" charset="0"/>
            </a:endParaRPr>
          </a:p>
          <a:p>
            <a:pPr algn="l"/>
            <a:endParaRPr lang="en-IN" sz="1100" kern="1200"/>
          </a:p>
        </xdr:txBody>
      </xdr:sp>
    </xdr:grpSp>
    <xdr:clientData/>
  </xdr:twoCellAnchor>
  <xdr:twoCellAnchor>
    <xdr:from>
      <xdr:col>0</xdr:col>
      <xdr:colOff>431799</xdr:colOff>
      <xdr:row>13</xdr:row>
      <xdr:rowOff>160868</xdr:rowOff>
    </xdr:from>
    <xdr:to>
      <xdr:col>9</xdr:col>
      <xdr:colOff>270933</xdr:colOff>
      <xdr:row>26</xdr:row>
      <xdr:rowOff>152400</xdr:rowOff>
    </xdr:to>
    <xdr:graphicFrame macro="">
      <xdr:nvGraphicFramePr>
        <xdr:cNvPr id="83" name="Chart 82">
          <a:extLst>
            <a:ext uri="{FF2B5EF4-FFF2-40B4-BE49-F238E27FC236}">
              <a16:creationId xmlns:a16="http://schemas.microsoft.com/office/drawing/2014/main" id="{9A83AB54-EC45-414A-A1EB-2F8E9351E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381000</xdr:colOff>
      <xdr:row>14</xdr:row>
      <xdr:rowOff>160867</xdr:rowOff>
    </xdr:from>
    <xdr:to>
      <xdr:col>18</xdr:col>
      <xdr:colOff>431800</xdr:colOff>
      <xdr:row>26</xdr:row>
      <xdr:rowOff>186266</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94283752-0C79-4342-9E36-D1AA666F07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477000" y="2721187"/>
              <a:ext cx="4927600" cy="22199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237068</xdr:colOff>
      <xdr:row>14</xdr:row>
      <xdr:rowOff>135466</xdr:rowOff>
    </xdr:from>
    <xdr:to>
      <xdr:col>25</xdr:col>
      <xdr:colOff>423334</xdr:colOff>
      <xdr:row>26</xdr:row>
      <xdr:rowOff>50800</xdr:rowOff>
    </xdr:to>
    <xdr:graphicFrame macro="">
      <xdr:nvGraphicFramePr>
        <xdr:cNvPr id="85" name="Chart 84">
          <a:extLst>
            <a:ext uri="{FF2B5EF4-FFF2-40B4-BE49-F238E27FC236}">
              <a16:creationId xmlns:a16="http://schemas.microsoft.com/office/drawing/2014/main" id="{50DED222-4E66-4995-9D98-4E38FD724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431801</xdr:colOff>
      <xdr:row>32</xdr:row>
      <xdr:rowOff>118536</xdr:rowOff>
    </xdr:from>
    <xdr:to>
      <xdr:col>9</xdr:col>
      <xdr:colOff>135467</xdr:colOff>
      <xdr:row>43</xdr:row>
      <xdr:rowOff>67733</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187998C4-16E9-4376-8992-F1A4733E2D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31801" y="5970696"/>
              <a:ext cx="5190066" cy="19608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414866</xdr:colOff>
      <xdr:row>32</xdr:row>
      <xdr:rowOff>8467</xdr:rowOff>
    </xdr:from>
    <xdr:to>
      <xdr:col>18</xdr:col>
      <xdr:colOff>448733</xdr:colOff>
      <xdr:row>42</xdr:row>
      <xdr:rowOff>93134</xdr:rowOff>
    </xdr:to>
    <xdr:graphicFrame macro="">
      <xdr:nvGraphicFramePr>
        <xdr:cNvPr id="87" name="Chart 86">
          <a:extLst>
            <a:ext uri="{FF2B5EF4-FFF2-40B4-BE49-F238E27FC236}">
              <a16:creationId xmlns:a16="http://schemas.microsoft.com/office/drawing/2014/main" id="{2C70D2F4-299D-4266-BA6E-A209E2EEF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474132</xdr:colOff>
      <xdr:row>31</xdr:row>
      <xdr:rowOff>143933</xdr:rowOff>
    </xdr:from>
    <xdr:to>
      <xdr:col>25</xdr:col>
      <xdr:colOff>279399</xdr:colOff>
      <xdr:row>35</xdr:row>
      <xdr:rowOff>50800</xdr:rowOff>
    </xdr:to>
    <mc:AlternateContent xmlns:mc="http://schemas.openxmlformats.org/markup-compatibility/2006" xmlns:a14="http://schemas.microsoft.com/office/drawing/2010/main">
      <mc:Choice Requires="a14">
        <xdr:graphicFrame macro="">
          <xdr:nvGraphicFramePr>
            <xdr:cNvPr id="88" name="Year 1">
              <a:extLst>
                <a:ext uri="{FF2B5EF4-FFF2-40B4-BE49-F238E27FC236}">
                  <a16:creationId xmlns:a16="http://schemas.microsoft.com/office/drawing/2014/main" id="{E8FE946E-212E-4ECE-A021-0BB207EE918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056532" y="5918200"/>
              <a:ext cx="3462867" cy="6519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457200</xdr:colOff>
      <xdr:row>35</xdr:row>
      <xdr:rowOff>76199</xdr:rowOff>
    </xdr:from>
    <xdr:to>
      <xdr:col>22</xdr:col>
      <xdr:colOff>457200</xdr:colOff>
      <xdr:row>42</xdr:row>
      <xdr:rowOff>123825</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7CAC2A42-7FF8-4EB9-9579-82F322EB12A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039600" y="6595532"/>
              <a:ext cx="1828800" cy="13514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498474</xdr:colOff>
      <xdr:row>35</xdr:row>
      <xdr:rowOff>71967</xdr:rowOff>
    </xdr:from>
    <xdr:to>
      <xdr:col>25</xdr:col>
      <xdr:colOff>428625</xdr:colOff>
      <xdr:row>42</xdr:row>
      <xdr:rowOff>114300</xdr:rowOff>
    </xdr:to>
    <mc:AlternateContent xmlns:mc="http://schemas.openxmlformats.org/markup-compatibility/2006" xmlns:a14="http://schemas.microsoft.com/office/drawing/2010/main">
      <mc:Choice Requires="a14">
        <xdr:graphicFrame macro="">
          <xdr:nvGraphicFramePr>
            <xdr:cNvPr id="90" name="Segment 1">
              <a:extLst>
                <a:ext uri="{FF2B5EF4-FFF2-40B4-BE49-F238E27FC236}">
                  <a16:creationId xmlns:a16="http://schemas.microsoft.com/office/drawing/2014/main" id="{6C7A1E23-4131-49E3-A1DE-E19B91EF2A2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909674" y="6591300"/>
              <a:ext cx="1758951" cy="1346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236220</xdr:colOff>
      <xdr:row>1</xdr:row>
      <xdr:rowOff>1</xdr:rowOff>
    </xdr:from>
    <xdr:to>
      <xdr:col>13</xdr:col>
      <xdr:colOff>236220</xdr:colOff>
      <xdr:row>4</xdr:row>
      <xdr:rowOff>99060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FE6C20DD-B352-876F-B018-D241D98A555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16440" y="182881"/>
              <a:ext cx="182880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114300</xdr:colOff>
      <xdr:row>8</xdr:row>
      <xdr:rowOff>38100</xdr:rowOff>
    </xdr:from>
    <xdr:to>
      <xdr:col>12</xdr:col>
      <xdr:colOff>114300</xdr:colOff>
      <xdr:row>21</xdr:row>
      <xdr:rowOff>127635</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0D9AEA97-422E-3043-1865-E0FA356F2BA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84920" y="1501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541020</xdr:colOff>
      <xdr:row>7</xdr:row>
      <xdr:rowOff>160021</xdr:rowOff>
    </xdr:from>
    <xdr:to>
      <xdr:col>15</xdr:col>
      <xdr:colOff>541020</xdr:colOff>
      <xdr:row>15</xdr:row>
      <xdr:rowOff>38101</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DA44717D-AB03-22E4-E25F-95BBC202F71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140440" y="1440181"/>
              <a:ext cx="1828800"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14</xdr:row>
      <xdr:rowOff>129540</xdr:rowOff>
    </xdr:from>
    <xdr:to>
      <xdr:col>2</xdr:col>
      <xdr:colOff>38100</xdr:colOff>
      <xdr:row>19</xdr:row>
      <xdr:rowOff>144780</xdr:rowOff>
    </xdr:to>
    <xdr:graphicFrame macro="">
      <xdr:nvGraphicFramePr>
        <xdr:cNvPr id="2" name="Chart 1">
          <a:extLst>
            <a:ext uri="{FF2B5EF4-FFF2-40B4-BE49-F238E27FC236}">
              <a16:creationId xmlns:a16="http://schemas.microsoft.com/office/drawing/2014/main" id="{6211F3C1-CC4D-BDAB-2D50-773A088961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297180</xdr:colOff>
      <xdr:row>14</xdr:row>
      <xdr:rowOff>83820</xdr:rowOff>
    </xdr:from>
    <xdr:to>
      <xdr:col>4</xdr:col>
      <xdr:colOff>617220</xdr:colOff>
      <xdr:row>18</xdr:row>
      <xdr:rowOff>30480</xdr:rowOff>
    </xdr:to>
    <xdr:graphicFrame macro="">
      <xdr:nvGraphicFramePr>
        <xdr:cNvPr id="3" name="Chart 2">
          <a:extLst>
            <a:ext uri="{FF2B5EF4-FFF2-40B4-BE49-F238E27FC236}">
              <a16:creationId xmlns:a16="http://schemas.microsoft.com/office/drawing/2014/main" id="{80D1B943-6E4D-3D59-1ACA-D38C9F561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716280</xdr:colOff>
      <xdr:row>14</xdr:row>
      <xdr:rowOff>114300</xdr:rowOff>
    </xdr:from>
    <xdr:to>
      <xdr:col>7</xdr:col>
      <xdr:colOff>944880</xdr:colOff>
      <xdr:row>19</xdr:row>
      <xdr:rowOff>7620</xdr:rowOff>
    </xdr:to>
    <xdr:graphicFrame macro="">
      <xdr:nvGraphicFramePr>
        <xdr:cNvPr id="4" name="Chart 3">
          <a:extLst>
            <a:ext uri="{FF2B5EF4-FFF2-40B4-BE49-F238E27FC236}">
              <a16:creationId xmlns:a16="http://schemas.microsoft.com/office/drawing/2014/main" id="{B8C708F5-B245-47DC-F524-07B5342DC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53340</xdr:colOff>
      <xdr:row>14</xdr:row>
      <xdr:rowOff>45720</xdr:rowOff>
    </xdr:from>
    <xdr:to>
      <xdr:col>11</xdr:col>
      <xdr:colOff>45720</xdr:colOff>
      <xdr:row>18</xdr:row>
      <xdr:rowOff>144780</xdr:rowOff>
    </xdr:to>
    <xdr:graphicFrame macro="">
      <xdr:nvGraphicFramePr>
        <xdr:cNvPr id="5" name="Chart 4">
          <a:extLst>
            <a:ext uri="{FF2B5EF4-FFF2-40B4-BE49-F238E27FC236}">
              <a16:creationId xmlns:a16="http://schemas.microsoft.com/office/drawing/2014/main" id="{44621C3A-FF79-BC17-A0D6-C80C5A3B5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563880</xdr:colOff>
      <xdr:row>14</xdr:row>
      <xdr:rowOff>60960</xdr:rowOff>
    </xdr:from>
    <xdr:to>
      <xdr:col>13</xdr:col>
      <xdr:colOff>1249680</xdr:colOff>
      <xdr:row>17</xdr:row>
      <xdr:rowOff>144780</xdr:rowOff>
    </xdr:to>
    <xdr:graphicFrame macro="">
      <xdr:nvGraphicFramePr>
        <xdr:cNvPr id="6" name="Chart 5">
          <a:extLst>
            <a:ext uri="{FF2B5EF4-FFF2-40B4-BE49-F238E27FC236}">
              <a16:creationId xmlns:a16="http://schemas.microsoft.com/office/drawing/2014/main" id="{49180740-D1AA-7648-10F9-4C07833F3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1</xdr:row>
      <xdr:rowOff>0</xdr:rowOff>
    </xdr:from>
    <xdr:to>
      <xdr:col>16</xdr:col>
      <xdr:colOff>304800</xdr:colOff>
      <xdr:row>16</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8C8658B-B307-4940-97E9-C83FC897BC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6400" y="1828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1</xdr:row>
      <xdr:rowOff>0</xdr:rowOff>
    </xdr:from>
    <xdr:to>
      <xdr:col>24</xdr:col>
      <xdr:colOff>304800</xdr:colOff>
      <xdr:row>16</xdr:row>
      <xdr:rowOff>0</xdr:rowOff>
    </xdr:to>
    <xdr:graphicFrame macro="">
      <xdr:nvGraphicFramePr>
        <xdr:cNvPr id="4" name="Chart 3">
          <a:extLst>
            <a:ext uri="{FF2B5EF4-FFF2-40B4-BE49-F238E27FC236}">
              <a16:creationId xmlns:a16="http://schemas.microsoft.com/office/drawing/2014/main" id="{6B58B72F-0BC8-4BCF-A6CA-1EABE3DAB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18</xdr:row>
      <xdr:rowOff>0</xdr:rowOff>
    </xdr:from>
    <xdr:to>
      <xdr:col>8</xdr:col>
      <xdr:colOff>304800</xdr:colOff>
      <xdr:row>33</xdr:row>
      <xdr:rowOff>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470C7C46-179B-4AC7-905E-E40309C968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9600" y="32918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18</xdr:row>
      <xdr:rowOff>0</xdr:rowOff>
    </xdr:from>
    <xdr:to>
      <xdr:col>18</xdr:col>
      <xdr:colOff>563880</xdr:colOff>
      <xdr:row>33</xdr:row>
      <xdr:rowOff>0</xdr:rowOff>
    </xdr:to>
    <xdr:graphicFrame macro="">
      <xdr:nvGraphicFramePr>
        <xdr:cNvPr id="6" name="Chart 5">
          <a:extLst>
            <a:ext uri="{FF2B5EF4-FFF2-40B4-BE49-F238E27FC236}">
              <a16:creationId xmlns:a16="http://schemas.microsoft.com/office/drawing/2014/main" id="{3E2F6D63-F875-46C8-930C-41591F614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olakia" refreshedDate="45653.74092384259" createdVersion="8" refreshedVersion="8" minRefreshableVersion="3" recordCount="1500" xr:uid="{9555118D-2954-424A-8431-0FBA22E0E03A}">
  <cacheSource type="worksheet">
    <worksheetSource name="Table1"/>
  </cacheSource>
  <cacheFields count="18">
    <cacheField name="RowID" numFmtId="0">
      <sharedItems containsSemiMixedTypes="0" containsString="0" containsNumber="1" containsInteger="1" minValue="1" maxValue="1500"/>
    </cacheField>
    <cacheField name="Order ID" numFmtId="0">
      <sharedItems/>
    </cacheField>
    <cacheField name="Category" numFmtId="0">
      <sharedItems count="3">
        <s v="Furniture"/>
        <s v="Clothing"/>
        <s v="Electronics"/>
      </sharedItems>
    </cacheField>
    <cacheField name="Sub-Category" numFmtId="0">
      <sharedItems count="17">
        <s v="Bookcases"/>
        <s v="Stole"/>
        <s v="Hankerchief"/>
        <s v="Electronic Games"/>
        <s v="Phones"/>
        <s v="Saree"/>
        <s v="Trousers"/>
        <s v="Chairs"/>
        <s v="Kurti"/>
        <s v="T-shirt"/>
        <s v="Shirt"/>
        <s v="Leggings"/>
        <s v="Tables"/>
        <s v="Printers"/>
        <s v="Accessories"/>
        <s v="Furnishings"/>
        <s v="Skirt"/>
      </sharedItems>
    </cacheField>
    <cacheField name="Order Date" numFmtId="14">
      <sharedItems containsSemiMixedTypes="0" containsNonDate="0" containsDate="1" containsString="0" minDate="2018-04-01T00:00:00" maxDate="2019-04-01T00:00:00"/>
    </cacheField>
    <cacheField name="Month" numFmtId="14">
      <sharedItems containsNonDate="0" containsBlank="1" count="13">
        <s v="April"/>
        <s v="May"/>
        <s v="June"/>
        <s v="July"/>
        <s v="August"/>
        <s v="September"/>
        <s v="October"/>
        <s v="November"/>
        <s v="December"/>
        <s v="January"/>
        <s v="February"/>
        <s v="March"/>
        <m u="1"/>
      </sharedItems>
    </cacheField>
    <cacheField name="Year" numFmtId="0">
      <sharedItems containsSemiMixedTypes="0" containsString="0" containsNumber="1" containsInteger="1" minValue="2018" maxValue="2019" count="2">
        <n v="2018"/>
        <n v="2019"/>
      </sharedItems>
    </cacheField>
    <cacheField name="Day" numFmtId="14">
      <sharedItems containsNonDate="0"/>
    </cacheField>
    <cacheField name="CustomerName" numFmtId="14">
      <sharedItems containsNonDate="0"/>
    </cacheField>
    <cacheField name="State" numFmtId="14">
      <sharedItems containsNonDate="0" count="19">
        <s v="Gujarat"/>
        <s v="Maharashtra"/>
        <s v="Madhya Pradesh"/>
        <s v="Rajasthan"/>
        <s v="West Bengal"/>
        <s v="Karnataka"/>
        <s v="Jammu and Kashmir"/>
        <s v="Tamil Nadu"/>
        <s v="Uttar Pradesh"/>
        <s v="Bihar"/>
        <s v="Kerala "/>
        <s v="Punjab"/>
        <s v="Haryana"/>
        <s v="Himachal Pradesh"/>
        <s v="Sikkim"/>
        <s v="Goa"/>
        <s v="Nagaland"/>
        <s v="Andhra Pradesh"/>
        <s v="Delhi"/>
      </sharedItems>
    </cacheField>
    <cacheField name="City" numFmtId="14">
      <sharedItems containsNonDate="0"/>
    </cacheField>
    <cacheField name="Region" numFmtId="14">
      <sharedItems containsNonDate="0" count="5">
        <s v="West"/>
        <s v="Central"/>
        <s v="East"/>
        <s v="South"/>
        <s v="North"/>
      </sharedItems>
    </cacheField>
    <cacheField name="Segment" numFmtId="14">
      <sharedItems containsNonDate="0" count="3">
        <s v="Consumer"/>
        <s v="Corporate"/>
        <s v="Home Office"/>
      </sharedItems>
    </cacheField>
    <cacheField name="Amount" numFmtId="0">
      <sharedItems containsSemiMixedTypes="0" containsString="0" containsNumber="1" minValue="1.08" maxValue="8159.9520000000002"/>
    </cacheField>
    <cacheField name="Profit" numFmtId="0">
      <sharedItems containsSemiMixedTypes="0" containsString="0" containsNumber="1" minValue="-3839.9904000000001" maxValue="3177.4749999999999"/>
    </cacheField>
    <cacheField name="Quantity" numFmtId="0">
      <sharedItems containsSemiMixedTypes="0" containsString="0" containsNumber="1" containsInteger="1" minValue="1" maxValue="14"/>
    </cacheField>
    <cacheField name="Revune" numFmtId="0">
      <sharedItems containsSemiMixedTypes="0" containsString="0" containsNumber="1" minValue="1.68" maxValue="71999.819999999992"/>
    </cacheField>
    <cacheField name="Profti Margin" numFmtId="0" formula="Profit/Revune" databaseField="0"/>
  </cacheFields>
  <extLst>
    <ext xmlns:x14="http://schemas.microsoft.com/office/spreadsheetml/2009/9/main" uri="{725AE2AE-9491-48be-B2B4-4EB974FC3084}">
      <x14:pivotCacheDefinition pivotCacheId="836341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1"/>
    <s v="CA-2013-152156"/>
    <x v="0"/>
    <x v="0"/>
    <d v="2018-04-01T00:00:00"/>
    <x v="0"/>
    <x v="0"/>
    <s v="Sunday"/>
    <s v="Bharat"/>
    <x v="0"/>
    <s v="Ahmedabad"/>
    <x v="0"/>
    <x v="0"/>
    <n v="261.95999999999998"/>
    <n v="41.913600000000002"/>
    <n v="7"/>
    <n v="1833.7199999999998"/>
  </r>
  <r>
    <n v="2"/>
    <s v="CA-2013-152156"/>
    <x v="1"/>
    <x v="1"/>
    <d v="2018-04-01T00:00:00"/>
    <x v="0"/>
    <x v="0"/>
    <s v="Sunday"/>
    <s v="Bharat"/>
    <x v="0"/>
    <s v="Ahmedabad"/>
    <x v="0"/>
    <x v="0"/>
    <n v="731.94"/>
    <n v="219.58199999999999"/>
    <n v="5"/>
    <n v="3659.7000000000003"/>
  </r>
  <r>
    <n v="3"/>
    <s v="CA-2013-138688"/>
    <x v="1"/>
    <x v="2"/>
    <d v="2018-04-01T00:00:00"/>
    <x v="0"/>
    <x v="0"/>
    <s v="Sunday"/>
    <s v="Bharat"/>
    <x v="0"/>
    <s v="Ahmedabad"/>
    <x v="0"/>
    <x v="1"/>
    <n v="14.62"/>
    <n v="6.8714000000000004"/>
    <n v="3"/>
    <n v="43.86"/>
  </r>
  <r>
    <n v="4"/>
    <s v="US-2012-108966"/>
    <x v="2"/>
    <x v="3"/>
    <d v="2018-04-01T00:00:00"/>
    <x v="0"/>
    <x v="0"/>
    <s v="Sunday"/>
    <s v="Bharat"/>
    <x v="0"/>
    <s v="Ahmedabad"/>
    <x v="0"/>
    <x v="0"/>
    <n v="957.57749999999999"/>
    <n v="-383.03100000000001"/>
    <n v="4"/>
    <n v="3830.31"/>
  </r>
  <r>
    <n v="5"/>
    <s v="US-2012-108966"/>
    <x v="2"/>
    <x v="4"/>
    <d v="2018-04-01T00:00:00"/>
    <x v="0"/>
    <x v="0"/>
    <s v="Sunday"/>
    <s v="Pearl"/>
    <x v="1"/>
    <s v="Pune"/>
    <x v="0"/>
    <x v="0"/>
    <n v="22.367999999999999"/>
    <n v="2.5164"/>
    <n v="2"/>
    <n v="44.735999999999997"/>
  </r>
  <r>
    <n v="6"/>
    <s v="CA-2011-115812"/>
    <x v="2"/>
    <x v="4"/>
    <d v="2018-04-01T00:00:00"/>
    <x v="0"/>
    <x v="0"/>
    <s v="Sunday"/>
    <s v="Pearl"/>
    <x v="1"/>
    <s v="Pune"/>
    <x v="0"/>
    <x v="0"/>
    <n v="48.86"/>
    <n v="14.1694"/>
    <n v="5"/>
    <n v="244.3"/>
  </r>
  <r>
    <n v="7"/>
    <s v="CA-2011-115812"/>
    <x v="2"/>
    <x v="4"/>
    <d v="2018-04-01T00:00:00"/>
    <x v="0"/>
    <x v="0"/>
    <s v="Sunday"/>
    <s v="Pearl"/>
    <x v="1"/>
    <s v="Pune"/>
    <x v="0"/>
    <x v="0"/>
    <n v="7.28"/>
    <n v="1.9656"/>
    <n v="4"/>
    <n v="29.12"/>
  </r>
  <r>
    <n v="8"/>
    <s v="CA-2011-115812"/>
    <x v="1"/>
    <x v="5"/>
    <d v="2018-04-01T00:00:00"/>
    <x v="0"/>
    <x v="0"/>
    <s v="Sunday"/>
    <s v="Pearl"/>
    <x v="1"/>
    <s v="Pune"/>
    <x v="0"/>
    <x v="0"/>
    <n v="907.15200000000004"/>
    <n v="90.715199999999996"/>
    <n v="3"/>
    <n v="2721.4560000000001"/>
  </r>
  <r>
    <n v="9"/>
    <s v="CA-2011-115812"/>
    <x v="1"/>
    <x v="5"/>
    <d v="2018-04-01T00:00:00"/>
    <x v="0"/>
    <x v="0"/>
    <s v="Sunday"/>
    <s v="Pearl"/>
    <x v="1"/>
    <s v="Pune"/>
    <x v="0"/>
    <x v="0"/>
    <n v="18.504000000000001"/>
    <n v="5.7824999999999998"/>
    <n v="8"/>
    <n v="148.03200000000001"/>
  </r>
  <r>
    <n v="10"/>
    <s v="CA-2011-115812"/>
    <x v="1"/>
    <x v="6"/>
    <d v="2018-04-03T00:00:00"/>
    <x v="0"/>
    <x v="0"/>
    <s v="Tuesday"/>
    <s v="Jahan"/>
    <x v="2"/>
    <s v="Bhopal"/>
    <x v="1"/>
    <x v="0"/>
    <n v="114.9"/>
    <n v="34.47"/>
    <n v="5"/>
    <n v="574.5"/>
  </r>
  <r>
    <n v="11"/>
    <s v="CA-2011-115812"/>
    <x v="0"/>
    <x v="7"/>
    <d v="2018-04-03T00:00:00"/>
    <x v="0"/>
    <x v="0"/>
    <s v="Tuesday"/>
    <s v="Jahan"/>
    <x v="2"/>
    <s v="Bhopal"/>
    <x v="1"/>
    <x v="0"/>
    <n v="1706.184"/>
    <n v="85.309200000000004"/>
    <n v="1"/>
    <n v="1706.184"/>
  </r>
  <r>
    <n v="12"/>
    <s v="CA-2011-115812"/>
    <x v="1"/>
    <x v="5"/>
    <d v="2018-04-03T00:00:00"/>
    <x v="0"/>
    <x v="0"/>
    <s v="Tuesday"/>
    <s v="Jahan"/>
    <x v="2"/>
    <s v="Bhopal"/>
    <x v="1"/>
    <x v="0"/>
    <n v="911.42399999999998"/>
    <n v="68.356800000000007"/>
    <n v="3"/>
    <n v="2734.2719999999999"/>
  </r>
  <r>
    <n v="13"/>
    <s v="CA-2014-114412"/>
    <x v="1"/>
    <x v="6"/>
    <d v="2018-04-03T00:00:00"/>
    <x v="0"/>
    <x v="0"/>
    <s v="Tuesday"/>
    <s v="Jahan"/>
    <x v="2"/>
    <s v="Bhopal"/>
    <x v="1"/>
    <x v="0"/>
    <n v="15.552"/>
    <n v="5.4432"/>
    <n v="3"/>
    <n v="46.655999999999999"/>
  </r>
  <r>
    <n v="14"/>
    <s v="CA-2013-161389"/>
    <x v="1"/>
    <x v="1"/>
    <d v="2018-04-03T00:00:00"/>
    <x v="0"/>
    <x v="0"/>
    <s v="Tuesday"/>
    <s v="Jahan"/>
    <x v="2"/>
    <s v="Bhopal"/>
    <x v="1"/>
    <x v="0"/>
    <n v="407.976"/>
    <n v="132.59219999999999"/>
    <n v="4"/>
    <n v="1631.904"/>
  </r>
  <r>
    <n v="15"/>
    <s v="US-2012-118983"/>
    <x v="1"/>
    <x v="1"/>
    <d v="2018-04-03T00:00:00"/>
    <x v="0"/>
    <x v="0"/>
    <s v="Tuesday"/>
    <s v="Jahan"/>
    <x v="2"/>
    <s v="Bhopal"/>
    <x v="1"/>
    <x v="2"/>
    <n v="68.81"/>
    <n v="-123.858"/>
    <n v="6"/>
    <n v="412.86"/>
  </r>
  <r>
    <n v="16"/>
    <s v="US-2012-118983"/>
    <x v="1"/>
    <x v="2"/>
    <d v="2018-04-03T00:00:00"/>
    <x v="0"/>
    <x v="0"/>
    <s v="Tuesday"/>
    <s v="Jahan"/>
    <x v="2"/>
    <s v="Bhopal"/>
    <x v="1"/>
    <x v="2"/>
    <n v="2.544"/>
    <n v="-3.8159999999999998"/>
    <n v="2"/>
    <n v="5.0880000000000001"/>
  </r>
  <r>
    <n v="17"/>
    <s v="CA-2011-105893"/>
    <x v="1"/>
    <x v="8"/>
    <d v="2018-04-03T00:00:00"/>
    <x v="0"/>
    <x v="0"/>
    <s v="Tuesday"/>
    <s v="Jahan"/>
    <x v="2"/>
    <s v="Bhopal"/>
    <x v="1"/>
    <x v="0"/>
    <n v="665.88"/>
    <n v="13.317600000000001"/>
    <n v="1"/>
    <n v="665.88"/>
  </r>
  <r>
    <n v="18"/>
    <s v="CA-2011-167164"/>
    <x v="1"/>
    <x v="9"/>
    <d v="2018-04-03T00:00:00"/>
    <x v="0"/>
    <x v="0"/>
    <s v="Tuesday"/>
    <s v="Divsha"/>
    <x v="3"/>
    <s v="Jaipur"/>
    <x v="0"/>
    <x v="0"/>
    <n v="55.5"/>
    <n v="9.99"/>
    <n v="2"/>
    <n v="111"/>
  </r>
  <r>
    <n v="19"/>
    <s v="CA-2011-143336"/>
    <x v="1"/>
    <x v="5"/>
    <d v="2018-04-03T00:00:00"/>
    <x v="0"/>
    <x v="0"/>
    <s v="Tuesday"/>
    <s v="Divsha"/>
    <x v="3"/>
    <s v="Jaipur"/>
    <x v="0"/>
    <x v="0"/>
    <n v="8.56"/>
    <n v="2.4824000000000002"/>
    <n v="9"/>
    <n v="77.040000000000006"/>
  </r>
  <r>
    <n v="20"/>
    <s v="CA-2011-143336"/>
    <x v="1"/>
    <x v="5"/>
    <d v="2018-04-05T00:00:00"/>
    <x v="0"/>
    <x v="0"/>
    <s v="Thursday"/>
    <s v="Kasheen"/>
    <x v="4"/>
    <s v="Kolkata"/>
    <x v="2"/>
    <x v="0"/>
    <n v="213.48"/>
    <n v="16.010999999999999"/>
    <n v="7"/>
    <n v="1494.36"/>
  </r>
  <r>
    <n v="21"/>
    <s v="CA-2011-143336"/>
    <x v="1"/>
    <x v="10"/>
    <d v="2018-04-06T00:00:00"/>
    <x v="0"/>
    <x v="0"/>
    <s v="Friday"/>
    <s v="Hazel"/>
    <x v="5"/>
    <s v="Bangalore"/>
    <x v="3"/>
    <x v="0"/>
    <n v="22.72"/>
    <n v="7.3840000000000003"/>
    <n v="2"/>
    <n v="45.44"/>
  </r>
  <r>
    <n v="22"/>
    <s v="CA-2013-137330"/>
    <x v="1"/>
    <x v="11"/>
    <d v="2018-04-06T00:00:00"/>
    <x v="0"/>
    <x v="0"/>
    <s v="Friday"/>
    <s v="Sonakshi"/>
    <x v="6"/>
    <s v="Kashmir"/>
    <x v="4"/>
    <x v="1"/>
    <n v="19.46"/>
    <n v="5.0595999999999997"/>
    <n v="4"/>
    <n v="77.84"/>
  </r>
  <r>
    <n v="23"/>
    <s v="CA-2013-137330"/>
    <x v="0"/>
    <x v="12"/>
    <d v="2018-04-08T00:00:00"/>
    <x v="0"/>
    <x v="0"/>
    <s v="Sunday"/>
    <s v="Aarushi"/>
    <x v="7"/>
    <s v="Chennai"/>
    <x v="3"/>
    <x v="1"/>
    <n v="60.34"/>
    <n v="15.6884"/>
    <n v="5"/>
    <n v="301.70000000000005"/>
  </r>
  <r>
    <n v="24"/>
    <s v="US-2014-156909"/>
    <x v="0"/>
    <x v="7"/>
    <d v="2018-04-08T00:00:00"/>
    <x v="0"/>
    <x v="0"/>
    <s v="Sunday"/>
    <s v="Aarushi"/>
    <x v="7"/>
    <s v="Chennai"/>
    <x v="3"/>
    <x v="0"/>
    <n v="71.372"/>
    <n v="-1.0196000000000001"/>
    <n v="3"/>
    <n v="214.11599999999999"/>
  </r>
  <r>
    <n v="25"/>
    <s v="CA-2012-106320"/>
    <x v="1"/>
    <x v="2"/>
    <d v="2018-04-08T00:00:00"/>
    <x v="0"/>
    <x v="0"/>
    <s v="Sunday"/>
    <s v="Aarushi"/>
    <x v="7"/>
    <s v="Chennai"/>
    <x v="3"/>
    <x v="0"/>
    <n v="1044.6300000000001"/>
    <n v="240.26490000000001"/>
    <n v="5"/>
    <n v="5223.1500000000005"/>
  </r>
  <r>
    <n v="26"/>
    <s v="CA-2013-121755"/>
    <x v="2"/>
    <x v="13"/>
    <d v="2018-04-08T00:00:00"/>
    <x v="0"/>
    <x v="0"/>
    <s v="Sunday"/>
    <s v="Aarushi"/>
    <x v="7"/>
    <s v="Chennai"/>
    <x v="3"/>
    <x v="0"/>
    <n v="11.648"/>
    <n v="4.2224000000000004"/>
    <n v="6"/>
    <n v="69.888000000000005"/>
  </r>
  <r>
    <n v="27"/>
    <s v="CA-2013-121755"/>
    <x v="2"/>
    <x v="3"/>
    <d v="2018-04-09T00:00:00"/>
    <x v="0"/>
    <x v="0"/>
    <s v="Monday"/>
    <s v="Jitesh"/>
    <x v="8"/>
    <s v="Lucknow"/>
    <x v="1"/>
    <x v="0"/>
    <n v="90.57"/>
    <n v="11.774100000000001"/>
    <n v="4"/>
    <n v="362.28"/>
  </r>
  <r>
    <n v="28"/>
    <s v="US-2012-150630"/>
    <x v="1"/>
    <x v="5"/>
    <d v="2018-04-09T00:00:00"/>
    <x v="0"/>
    <x v="0"/>
    <s v="Monday"/>
    <s v="Jitesh"/>
    <x v="8"/>
    <s v="Lucknow"/>
    <x v="1"/>
    <x v="0"/>
    <n v="3083.43"/>
    <n v="-1665.0522000000001"/>
    <n v="4"/>
    <n v="12333.72"/>
  </r>
  <r>
    <n v="29"/>
    <s v="US-2012-150630"/>
    <x v="2"/>
    <x v="13"/>
    <d v="2018-04-09T00:00:00"/>
    <x v="0"/>
    <x v="0"/>
    <s v="Monday"/>
    <s v="Yogesh"/>
    <x v="9"/>
    <s v="Patna"/>
    <x v="2"/>
    <x v="0"/>
    <n v="9.6180000000000003"/>
    <n v="-7.0532000000000004"/>
    <n v="4"/>
    <n v="38.472000000000001"/>
  </r>
  <r>
    <n v="30"/>
    <s v="US-2012-150630"/>
    <x v="1"/>
    <x v="1"/>
    <d v="2018-04-09T00:00:00"/>
    <x v="0"/>
    <x v="0"/>
    <s v="Monday"/>
    <s v="Yogesh"/>
    <x v="9"/>
    <s v="Patna"/>
    <x v="2"/>
    <x v="0"/>
    <n v="124.2"/>
    <n v="15.525"/>
    <n v="4"/>
    <n v="496.8"/>
  </r>
  <r>
    <n v="31"/>
    <s v="US-2012-150630"/>
    <x v="2"/>
    <x v="14"/>
    <d v="2018-04-09T00:00:00"/>
    <x v="0"/>
    <x v="0"/>
    <s v="Monday"/>
    <s v="Yogesh"/>
    <x v="9"/>
    <s v="Patna"/>
    <x v="2"/>
    <x v="0"/>
    <n v="3.2639999999999998"/>
    <n v="1.1015999999999999"/>
    <n v="5"/>
    <n v="16.32"/>
  </r>
  <r>
    <n v="32"/>
    <s v="US-2012-150630"/>
    <x v="2"/>
    <x v="13"/>
    <d v="2018-04-09T00:00:00"/>
    <x v="0"/>
    <x v="0"/>
    <s v="Monday"/>
    <s v="Yogesh"/>
    <x v="9"/>
    <s v="Patna"/>
    <x v="2"/>
    <x v="0"/>
    <n v="86.304000000000002"/>
    <n v="9.7091999999999992"/>
    <n v="6"/>
    <n v="517.82400000000007"/>
  </r>
  <r>
    <n v="33"/>
    <s v="US-2012-150630"/>
    <x v="1"/>
    <x v="5"/>
    <d v="2018-04-09T00:00:00"/>
    <x v="0"/>
    <x v="0"/>
    <s v="Monday"/>
    <s v="Yogesh"/>
    <x v="9"/>
    <s v="Patna"/>
    <x v="2"/>
    <x v="0"/>
    <n v="6.8579999999999997"/>
    <n v="-5.7149999999999999"/>
    <n v="3"/>
    <n v="20.573999999999998"/>
  </r>
  <r>
    <n v="34"/>
    <s v="US-2012-150630"/>
    <x v="0"/>
    <x v="15"/>
    <d v="2018-04-09T00:00:00"/>
    <x v="0"/>
    <x v="0"/>
    <s v="Monday"/>
    <s v="Yogesh"/>
    <x v="9"/>
    <s v="Patna"/>
    <x v="2"/>
    <x v="0"/>
    <n v="15.76"/>
    <n v="3.5459999999999998"/>
    <n v="2"/>
    <n v="31.52"/>
  </r>
  <r>
    <n v="35"/>
    <s v="CA-2014-107727"/>
    <x v="1"/>
    <x v="5"/>
    <d v="2018-04-11T00:00:00"/>
    <x v="0"/>
    <x v="0"/>
    <s v="Wednesday"/>
    <s v="Anita"/>
    <x v="10"/>
    <s v="Thiruvananthapuram"/>
    <x v="3"/>
    <x v="2"/>
    <n v="29.472000000000001"/>
    <n v="9.9467999999999996"/>
    <n v="2"/>
    <n v="58.944000000000003"/>
  </r>
  <r>
    <n v="36"/>
    <s v="CA-2013-117590"/>
    <x v="0"/>
    <x v="7"/>
    <d v="2018-04-12T00:00:00"/>
    <x v="0"/>
    <x v="0"/>
    <s v="Thursday"/>
    <s v="Shrichand"/>
    <x v="11"/>
    <s v="Chandigarh"/>
    <x v="4"/>
    <x v="1"/>
    <n v="1097.5440000000001"/>
    <n v="123.47369999999999"/>
    <n v="2"/>
    <n v="2195.0880000000002"/>
  </r>
  <r>
    <n v="37"/>
    <s v="CA-2013-117590"/>
    <x v="1"/>
    <x v="5"/>
    <d v="2018-04-12T00:00:00"/>
    <x v="0"/>
    <x v="0"/>
    <s v="Thursday"/>
    <s v="Mukesh"/>
    <x v="12"/>
    <s v="Chandigarh"/>
    <x v="4"/>
    <x v="1"/>
    <n v="190.92"/>
    <n v="-147.96299999999999"/>
    <n v="9"/>
    <n v="1718.28"/>
  </r>
  <r>
    <n v="38"/>
    <s v="CA-2012-117415"/>
    <x v="0"/>
    <x v="0"/>
    <d v="2018-04-13T00:00:00"/>
    <x v="0"/>
    <x v="0"/>
    <s v="Friday"/>
    <s v="Vandana"/>
    <x v="13"/>
    <s v="Simla"/>
    <x v="4"/>
    <x v="2"/>
    <n v="113.328"/>
    <n v="35.414999999999999"/>
    <n v="4"/>
    <n v="453.31200000000001"/>
  </r>
  <r>
    <n v="39"/>
    <s v="CA-2012-117415"/>
    <x v="2"/>
    <x v="3"/>
    <d v="2018-04-13T00:00:00"/>
    <x v="0"/>
    <x v="0"/>
    <s v="Friday"/>
    <s v="Vandana"/>
    <x v="13"/>
    <s v="Simla"/>
    <x v="4"/>
    <x v="2"/>
    <n v="532.39919999999995"/>
    <n v="-46.976399999999998"/>
    <n v="2"/>
    <n v="1064.7983999999999"/>
  </r>
  <r>
    <n v="40"/>
    <s v="CA-2012-117415"/>
    <x v="1"/>
    <x v="2"/>
    <d v="2018-04-15T00:00:00"/>
    <x v="0"/>
    <x v="0"/>
    <s v="Sunday"/>
    <s v="Bhavna"/>
    <x v="14"/>
    <s v="Gangtok"/>
    <x v="4"/>
    <x v="2"/>
    <n v="212.05799999999999"/>
    <n v="-15.147"/>
    <n v="5"/>
    <n v="1060.29"/>
  </r>
  <r>
    <n v="41"/>
    <s v="CA-2012-117415"/>
    <x v="1"/>
    <x v="2"/>
    <d v="2018-04-15T00:00:00"/>
    <x v="0"/>
    <x v="0"/>
    <s v="Sunday"/>
    <s v="Kanak"/>
    <x v="15"/>
    <s v="Goa"/>
    <x v="0"/>
    <x v="2"/>
    <n v="371.16800000000001"/>
    <n v="41.756399999999999"/>
    <n v="5"/>
    <n v="1855.8400000000001"/>
  </r>
  <r>
    <n v="42"/>
    <s v="CA-2014-120999"/>
    <x v="1"/>
    <x v="1"/>
    <d v="2018-04-15T00:00:00"/>
    <x v="0"/>
    <x v="0"/>
    <s v="Sunday"/>
    <s v="Kanak"/>
    <x v="15"/>
    <s v="Goa"/>
    <x v="0"/>
    <x v="1"/>
    <n v="147.16800000000001"/>
    <n v="16.5564"/>
    <n v="5"/>
    <n v="735.84"/>
  </r>
  <r>
    <n v="43"/>
    <s v="CA-2013-101343"/>
    <x v="1"/>
    <x v="2"/>
    <d v="2018-04-15T00:00:00"/>
    <x v="0"/>
    <x v="0"/>
    <s v="Sunday"/>
    <s v="Kanak"/>
    <x v="15"/>
    <s v="Goa"/>
    <x v="0"/>
    <x v="1"/>
    <n v="77.88"/>
    <n v="3.8940000000000001"/>
    <n v="3"/>
    <n v="233.64"/>
  </r>
  <r>
    <n v="44"/>
    <s v="CA-2014-139619"/>
    <x v="1"/>
    <x v="2"/>
    <d v="2018-04-15T00:00:00"/>
    <x v="0"/>
    <x v="0"/>
    <s v="Sunday"/>
    <s v="Kanak"/>
    <x v="15"/>
    <s v="Goa"/>
    <x v="0"/>
    <x v="1"/>
    <n v="95.616"/>
    <n v="9.5616000000000003"/>
    <n v="3"/>
    <n v="286.84800000000001"/>
  </r>
  <r>
    <n v="45"/>
    <s v="CA-2013-118255"/>
    <x v="2"/>
    <x v="3"/>
    <d v="2018-04-17T00:00:00"/>
    <x v="0"/>
    <x v="0"/>
    <s v="Tuesday"/>
    <s v="Sagar"/>
    <x v="16"/>
    <s v="Kohima"/>
    <x v="4"/>
    <x v="1"/>
    <n v="45.98"/>
    <n v="19.7714"/>
    <n v="5"/>
    <n v="229.89999999999998"/>
  </r>
  <r>
    <n v="46"/>
    <s v="CA-2013-118255"/>
    <x v="0"/>
    <x v="0"/>
    <d v="2018-04-18T00:00:00"/>
    <x v="0"/>
    <x v="0"/>
    <s v="Wednesday"/>
    <s v="Manju"/>
    <x v="17"/>
    <s v="Hyderabad"/>
    <x v="3"/>
    <x v="1"/>
    <n v="17.46"/>
    <n v="8.2062000000000008"/>
    <n v="1"/>
    <n v="17.46"/>
  </r>
  <r>
    <n v="47"/>
    <s v="CA-2011-146703"/>
    <x v="1"/>
    <x v="2"/>
    <d v="2018-04-18T00:00:00"/>
    <x v="0"/>
    <x v="0"/>
    <s v="Wednesday"/>
    <s v="Manju"/>
    <x v="17"/>
    <s v="Hyderabad"/>
    <x v="3"/>
    <x v="0"/>
    <n v="211.96"/>
    <n v="8.4784000000000006"/>
    <n v="2"/>
    <n v="423.92"/>
  </r>
  <r>
    <n v="48"/>
    <s v="CA-2013-169194"/>
    <x v="1"/>
    <x v="5"/>
    <d v="2018-04-18T00:00:00"/>
    <x v="0"/>
    <x v="0"/>
    <s v="Wednesday"/>
    <s v="Ramesh"/>
    <x v="0"/>
    <s v="Ahmedabad"/>
    <x v="0"/>
    <x v="0"/>
    <n v="45"/>
    <n v="4.95"/>
    <n v="8"/>
    <n v="360"/>
  </r>
  <r>
    <n v="49"/>
    <s v="CA-2013-169194"/>
    <x v="2"/>
    <x v="13"/>
    <d v="2018-04-20T00:00:00"/>
    <x v="0"/>
    <x v="0"/>
    <s v="Friday"/>
    <s v="Sarita"/>
    <x v="1"/>
    <s v="Pune"/>
    <x v="0"/>
    <x v="0"/>
    <n v="21.8"/>
    <n v="6.1040000000000001"/>
    <n v="1"/>
    <n v="21.8"/>
  </r>
  <r>
    <n v="50"/>
    <s v="CA-2012-115742"/>
    <x v="2"/>
    <x v="3"/>
    <d v="2018-04-20T00:00:00"/>
    <x v="0"/>
    <x v="0"/>
    <s v="Friday"/>
    <s v="Deepak"/>
    <x v="2"/>
    <s v="Bhopal"/>
    <x v="1"/>
    <x v="0"/>
    <n v="38.22"/>
    <n v="17.9634"/>
    <n v="5"/>
    <n v="191.1"/>
  </r>
  <r>
    <n v="51"/>
    <s v="CA-2012-115742"/>
    <x v="2"/>
    <x v="3"/>
    <d v="2018-04-20T00:00:00"/>
    <x v="0"/>
    <x v="0"/>
    <s v="Friday"/>
    <s v="Deepak"/>
    <x v="2"/>
    <s v="Bhopal"/>
    <x v="1"/>
    <x v="0"/>
    <n v="75.180000000000007"/>
    <n v="35.334600000000002"/>
    <n v="3"/>
    <n v="225.54000000000002"/>
  </r>
  <r>
    <n v="52"/>
    <s v="CA-2012-115742"/>
    <x v="2"/>
    <x v="4"/>
    <d v="2018-04-20T00:00:00"/>
    <x v="0"/>
    <x v="0"/>
    <s v="Friday"/>
    <s v="Deepak"/>
    <x v="2"/>
    <s v="Bhopal"/>
    <x v="1"/>
    <x v="0"/>
    <n v="6.16"/>
    <n v="2.9567999999999999"/>
    <n v="3"/>
    <n v="18.48"/>
  </r>
  <r>
    <n v="53"/>
    <s v="CA-2012-115742"/>
    <x v="1"/>
    <x v="5"/>
    <d v="2018-04-22T00:00:00"/>
    <x v="0"/>
    <x v="0"/>
    <s v="Sunday"/>
    <s v="Monisha"/>
    <x v="3"/>
    <s v="Jaipur"/>
    <x v="0"/>
    <x v="0"/>
    <n v="89.99"/>
    <n v="17.098099999999999"/>
    <n v="3"/>
    <n v="269.96999999999997"/>
  </r>
  <r>
    <n v="54"/>
    <s v="CA-2013-105816"/>
    <x v="1"/>
    <x v="1"/>
    <d v="2018-04-22T00:00:00"/>
    <x v="0"/>
    <x v="0"/>
    <s v="Sunday"/>
    <s v="Atharv"/>
    <x v="4"/>
    <s v="Kolkata"/>
    <x v="2"/>
    <x v="1"/>
    <n v="15.26"/>
    <n v="6.2565999999999997"/>
    <n v="4"/>
    <n v="61.04"/>
  </r>
  <r>
    <n v="55"/>
    <s v="CA-2013-105816"/>
    <x v="1"/>
    <x v="1"/>
    <d v="2018-04-22T00:00:00"/>
    <x v="0"/>
    <x v="0"/>
    <s v="Sunday"/>
    <s v="Atharv"/>
    <x v="4"/>
    <s v="Kolkata"/>
    <x v="2"/>
    <x v="1"/>
    <n v="1029.95"/>
    <n v="298.68549999999999"/>
    <n v="3"/>
    <n v="3089.8500000000004"/>
  </r>
  <r>
    <n v="56"/>
    <s v="CA-2013-111682"/>
    <x v="1"/>
    <x v="5"/>
    <d v="2018-04-22T00:00:00"/>
    <x v="0"/>
    <x v="0"/>
    <s v="Sunday"/>
    <s v="Atharv"/>
    <x v="4"/>
    <s v="Kolkata"/>
    <x v="2"/>
    <x v="0"/>
    <n v="208.56"/>
    <n v="52.14"/>
    <n v="4"/>
    <n v="834.24"/>
  </r>
  <r>
    <n v="57"/>
    <s v="CA-2013-111682"/>
    <x v="1"/>
    <x v="1"/>
    <d v="2018-04-22T00:00:00"/>
    <x v="0"/>
    <x v="0"/>
    <s v="Sunday"/>
    <s v="Atharv"/>
    <x v="4"/>
    <s v="Kolkata"/>
    <x v="2"/>
    <x v="0"/>
    <n v="32.4"/>
    <n v="15.552"/>
    <n v="2"/>
    <n v="64.8"/>
  </r>
  <r>
    <n v="58"/>
    <s v="CA-2013-111682"/>
    <x v="1"/>
    <x v="2"/>
    <d v="2018-04-22T00:00:00"/>
    <x v="0"/>
    <x v="0"/>
    <s v="Sunday"/>
    <s v="Vini"/>
    <x v="5"/>
    <s v="Bangalore"/>
    <x v="3"/>
    <x v="0"/>
    <n v="319.41000000000003"/>
    <n v="7.0979999999999999"/>
    <n v="3"/>
    <n v="958.23"/>
  </r>
  <r>
    <n v="59"/>
    <s v="CA-2013-111682"/>
    <x v="1"/>
    <x v="2"/>
    <d v="2018-04-23T00:00:00"/>
    <x v="0"/>
    <x v="0"/>
    <s v="Monday"/>
    <s v="Pinky"/>
    <x v="6"/>
    <s v="Kashmir"/>
    <x v="4"/>
    <x v="0"/>
    <n v="14.56"/>
    <n v="6.9888000000000003"/>
    <n v="2"/>
    <n v="29.12"/>
  </r>
  <r>
    <n v="60"/>
    <s v="CA-2013-111682"/>
    <x v="1"/>
    <x v="11"/>
    <d v="2018-04-23T00:00:00"/>
    <x v="0"/>
    <x v="0"/>
    <s v="Monday"/>
    <s v="Pinky"/>
    <x v="6"/>
    <s v="Kashmir"/>
    <x v="4"/>
    <x v="0"/>
    <n v="30"/>
    <n v="3.3"/>
    <n v="3"/>
    <n v="90"/>
  </r>
  <r>
    <n v="61"/>
    <s v="CA-2013-111682"/>
    <x v="1"/>
    <x v="5"/>
    <d v="2018-04-23T00:00:00"/>
    <x v="0"/>
    <x v="0"/>
    <s v="Monday"/>
    <s v="Pinky"/>
    <x v="6"/>
    <s v="Kashmir"/>
    <x v="4"/>
    <x v="0"/>
    <n v="48.48"/>
    <n v="16.361999999999998"/>
    <n v="5"/>
    <n v="242.39999999999998"/>
  </r>
  <r>
    <n v="62"/>
    <s v="CA-2013-111682"/>
    <x v="2"/>
    <x v="4"/>
    <d v="2018-04-23T00:00:00"/>
    <x v="0"/>
    <x v="0"/>
    <s v="Monday"/>
    <s v="Bhishm"/>
    <x v="1"/>
    <s v="Mumbai"/>
    <x v="0"/>
    <x v="0"/>
    <n v="1.68"/>
    <n v="0.84"/>
    <n v="1"/>
    <n v="1.68"/>
  </r>
  <r>
    <n v="63"/>
    <s v="CA-2012-135545"/>
    <x v="0"/>
    <x v="7"/>
    <d v="2018-04-23T00:00:00"/>
    <x v="0"/>
    <x v="0"/>
    <s v="Monday"/>
    <s v="Bhishm"/>
    <x v="1"/>
    <s v="Mumbai"/>
    <x v="0"/>
    <x v="0"/>
    <n v="13.98"/>
    <n v="6.1512000000000002"/>
    <n v="3"/>
    <n v="41.94"/>
  </r>
  <r>
    <n v="64"/>
    <s v="CA-2012-135545"/>
    <x v="1"/>
    <x v="1"/>
    <d v="2018-04-23T00:00:00"/>
    <x v="0"/>
    <x v="0"/>
    <s v="Monday"/>
    <s v="Hitika"/>
    <x v="2"/>
    <s v="Indore"/>
    <x v="1"/>
    <x v="0"/>
    <n v="25.824000000000002"/>
    <n v="9.3612000000000002"/>
    <n v="4"/>
    <n v="103.29600000000001"/>
  </r>
  <r>
    <n v="65"/>
    <s v="CA-2012-135545"/>
    <x v="1"/>
    <x v="16"/>
    <d v="2018-04-24T00:00:00"/>
    <x v="0"/>
    <x v="0"/>
    <s v="Tuesday"/>
    <s v="Pooja"/>
    <x v="9"/>
    <s v="Patna"/>
    <x v="2"/>
    <x v="0"/>
    <n v="146.72999999999999"/>
    <n v="68.963099999999997"/>
    <n v="4"/>
    <n v="586.91999999999996"/>
  </r>
  <r>
    <n v="66"/>
    <s v="CA-2012-135545"/>
    <x v="1"/>
    <x v="5"/>
    <d v="2018-04-24T00:00:00"/>
    <x v="0"/>
    <x v="0"/>
    <s v="Tuesday"/>
    <s v="Pooja"/>
    <x v="9"/>
    <s v="Patna"/>
    <x v="2"/>
    <x v="0"/>
    <n v="79.760000000000005"/>
    <n v="22.332799999999999"/>
    <n v="4"/>
    <n v="319.04000000000002"/>
  </r>
  <r>
    <n v="67"/>
    <s v="US-2012-164175"/>
    <x v="0"/>
    <x v="15"/>
    <d v="2018-04-24T00:00:00"/>
    <x v="0"/>
    <x v="0"/>
    <s v="Tuesday"/>
    <s v="Pooja"/>
    <x v="9"/>
    <s v="Patna"/>
    <x v="2"/>
    <x v="2"/>
    <n v="213.11500000000001"/>
    <n v="-15.2225"/>
    <n v="2"/>
    <n v="426.23"/>
  </r>
  <r>
    <n v="68"/>
    <s v="CA-2011-106376"/>
    <x v="1"/>
    <x v="6"/>
    <d v="2018-04-24T00:00:00"/>
    <x v="0"/>
    <x v="0"/>
    <s v="Tuesday"/>
    <s v="Hemant"/>
    <x v="10"/>
    <s v="Thiruvananthapuram"/>
    <x v="3"/>
    <x v="1"/>
    <n v="1113.0239999999999"/>
    <n v="111.30240000000001"/>
    <n v="3"/>
    <n v="3339.0719999999997"/>
  </r>
  <r>
    <n v="69"/>
    <s v="CA-2011-106376"/>
    <x v="1"/>
    <x v="1"/>
    <d v="2018-04-24T00:00:00"/>
    <x v="0"/>
    <x v="0"/>
    <s v="Tuesday"/>
    <s v="Sahil"/>
    <x v="11"/>
    <s v="Chandigarh"/>
    <x v="4"/>
    <x v="1"/>
    <n v="167.96799999999999"/>
    <n v="62.988"/>
    <n v="5"/>
    <n v="839.83999999999992"/>
  </r>
  <r>
    <n v="70"/>
    <s v="CA-2013-119823"/>
    <x v="1"/>
    <x v="8"/>
    <d v="2018-04-24T00:00:00"/>
    <x v="0"/>
    <x v="0"/>
    <s v="Tuesday"/>
    <s v="Sahil"/>
    <x v="11"/>
    <s v="Chandigarh"/>
    <x v="4"/>
    <x v="0"/>
    <n v="75.88"/>
    <n v="35.663600000000002"/>
    <n v="5"/>
    <n v="379.4"/>
  </r>
  <r>
    <n v="71"/>
    <s v="CA-2013-106075"/>
    <x v="2"/>
    <x v="4"/>
    <d v="2018-04-24T00:00:00"/>
    <x v="0"/>
    <x v="0"/>
    <s v="Tuesday"/>
    <s v="Sahil"/>
    <x v="11"/>
    <s v="Chandigarh"/>
    <x v="4"/>
    <x v="0"/>
    <n v="4.6159999999999997"/>
    <n v="1.7310000000000001"/>
    <n v="2"/>
    <n v="9.2319999999999993"/>
  </r>
  <r>
    <n v="72"/>
    <s v="CA-2014-114440"/>
    <x v="1"/>
    <x v="1"/>
    <d v="2018-04-24T00:00:00"/>
    <x v="0"/>
    <x v="0"/>
    <s v="Tuesday"/>
    <s v="Sahil"/>
    <x v="11"/>
    <s v="Chandigarh"/>
    <x v="4"/>
    <x v="0"/>
    <n v="19.05"/>
    <n v="8.7629999999999999"/>
    <n v="3"/>
    <n v="57.150000000000006"/>
  </r>
  <r>
    <n v="73"/>
    <s v="US-2012-134026"/>
    <x v="1"/>
    <x v="9"/>
    <d v="2018-04-24T00:00:00"/>
    <x v="0"/>
    <x v="0"/>
    <s v="Tuesday"/>
    <s v="Sahil"/>
    <x v="11"/>
    <s v="Chandigarh"/>
    <x v="4"/>
    <x v="0"/>
    <n v="831.93600000000004"/>
    <n v="-114.3912"/>
    <n v="4"/>
    <n v="3327.7440000000001"/>
  </r>
  <r>
    <n v="74"/>
    <s v="US-2012-134026"/>
    <x v="1"/>
    <x v="8"/>
    <d v="2018-04-24T00:00:00"/>
    <x v="0"/>
    <x v="0"/>
    <s v="Tuesday"/>
    <s v="Sahil"/>
    <x v="11"/>
    <s v="Chandigarh"/>
    <x v="4"/>
    <x v="0"/>
    <n v="97.04"/>
    <n v="1.2130000000000001"/>
    <n v="2"/>
    <n v="194.08"/>
  </r>
  <r>
    <n v="75"/>
    <s v="US-2012-134026"/>
    <x v="0"/>
    <x v="15"/>
    <d v="2018-04-24T00:00:00"/>
    <x v="0"/>
    <x v="0"/>
    <s v="Tuesday"/>
    <s v="Ritu"/>
    <x v="12"/>
    <s v="Chandigarh"/>
    <x v="4"/>
    <x v="0"/>
    <n v="72.784000000000006"/>
    <n v="-18.196000000000002"/>
    <n v="2"/>
    <n v="145.56800000000001"/>
  </r>
  <r>
    <n v="76"/>
    <s v="US-2014-118038"/>
    <x v="1"/>
    <x v="11"/>
    <d v="2018-04-25T00:00:00"/>
    <x v="0"/>
    <x v="0"/>
    <s v="Wednesday"/>
    <s v="Manish"/>
    <x v="13"/>
    <s v="Simla"/>
    <x v="4"/>
    <x v="1"/>
    <n v="1.248"/>
    <n v="-1.9343999999999999"/>
    <n v="2"/>
    <n v="2.496"/>
  </r>
  <r>
    <n v="77"/>
    <s v="US-2014-118038"/>
    <x v="2"/>
    <x v="4"/>
    <d v="2018-04-26T00:00:00"/>
    <x v="0"/>
    <x v="0"/>
    <s v="Thursday"/>
    <s v="Amit"/>
    <x v="14"/>
    <s v="Gangtok"/>
    <x v="4"/>
    <x v="1"/>
    <n v="9.7080000000000002"/>
    <n v="-5.8247999999999998"/>
    <n v="4"/>
    <n v="38.832000000000001"/>
  </r>
  <r>
    <n v="78"/>
    <s v="US-2014-118038"/>
    <x v="1"/>
    <x v="5"/>
    <d v="2018-04-26T00:00:00"/>
    <x v="0"/>
    <x v="0"/>
    <s v="Thursday"/>
    <s v="Amit"/>
    <x v="14"/>
    <s v="Gangtok"/>
    <x v="4"/>
    <x v="1"/>
    <n v="27.24"/>
    <n v="2.7240000000000002"/>
    <n v="4"/>
    <n v="108.96"/>
  </r>
  <r>
    <n v="79"/>
    <s v="US-2011-147606"/>
    <x v="1"/>
    <x v="6"/>
    <d v="2018-04-26T00:00:00"/>
    <x v="0"/>
    <x v="0"/>
    <s v="Thursday"/>
    <s v="Amit"/>
    <x v="14"/>
    <s v="Gangtok"/>
    <x v="4"/>
    <x v="0"/>
    <n v="19.3"/>
    <n v="-14.475"/>
    <n v="2"/>
    <n v="38.6"/>
  </r>
  <r>
    <n v="80"/>
    <s v="CA-2013-127208"/>
    <x v="0"/>
    <x v="7"/>
    <d v="2018-04-26T00:00:00"/>
    <x v="0"/>
    <x v="0"/>
    <s v="Thursday"/>
    <s v="Sanjay"/>
    <x v="15"/>
    <s v="Goa"/>
    <x v="0"/>
    <x v="1"/>
    <n v="208.16"/>
    <n v="56.203200000000002"/>
    <n v="3"/>
    <n v="624.48"/>
  </r>
  <r>
    <n v="81"/>
    <s v="CA-2013-127208"/>
    <x v="1"/>
    <x v="2"/>
    <d v="2018-04-26T00:00:00"/>
    <x v="0"/>
    <x v="0"/>
    <s v="Thursday"/>
    <s v="Nidhi"/>
    <x v="16"/>
    <s v="Kohima"/>
    <x v="4"/>
    <x v="1"/>
    <n v="16.739999999999998"/>
    <n v="8.0351999999999997"/>
    <n v="3"/>
    <n v="50.22"/>
  </r>
  <r>
    <n v="82"/>
    <s v="CA-2011-139451"/>
    <x v="1"/>
    <x v="16"/>
    <d v="2018-04-26T00:00:00"/>
    <x v="0"/>
    <x v="0"/>
    <s v="Thursday"/>
    <s v="Nidhi"/>
    <x v="16"/>
    <s v="Kohima"/>
    <x v="4"/>
    <x v="0"/>
    <n v="14.9"/>
    <n v="4.1719999999999997"/>
    <n v="2"/>
    <n v="29.8"/>
  </r>
  <r>
    <n v="83"/>
    <s v="CA-2011-139451"/>
    <x v="1"/>
    <x v="5"/>
    <d v="2018-04-26T00:00:00"/>
    <x v="0"/>
    <x v="0"/>
    <s v="Thursday"/>
    <s v="Nidhi"/>
    <x v="16"/>
    <s v="Kohima"/>
    <x v="4"/>
    <x v="0"/>
    <n v="21.39"/>
    <n v="6.2031000000000001"/>
    <n v="3"/>
    <n v="64.17"/>
  </r>
  <r>
    <n v="84"/>
    <s v="CA-2012-149734"/>
    <x v="1"/>
    <x v="5"/>
    <d v="2018-04-26T00:00:00"/>
    <x v="0"/>
    <x v="0"/>
    <s v="Thursday"/>
    <s v="Nishi"/>
    <x v="1"/>
    <s v="Mumbai"/>
    <x v="0"/>
    <x v="1"/>
    <n v="200.98400000000001"/>
    <n v="62.807499999999997"/>
    <n v="5"/>
    <n v="1004.9200000000001"/>
  </r>
  <r>
    <n v="85"/>
    <s v="US-2014-119662"/>
    <x v="1"/>
    <x v="10"/>
    <d v="2018-04-26T00:00:00"/>
    <x v="0"/>
    <x v="0"/>
    <s v="Thursday"/>
    <s v="Ashmi"/>
    <x v="2"/>
    <s v="Indore"/>
    <x v="1"/>
    <x v="2"/>
    <n v="230.376"/>
    <n v="-48.954900000000002"/>
    <n v="3"/>
    <n v="691.12800000000004"/>
  </r>
  <r>
    <n v="86"/>
    <s v="CA-2014-140088"/>
    <x v="0"/>
    <x v="0"/>
    <d v="2018-04-26T00:00:00"/>
    <x v="0"/>
    <x v="0"/>
    <s v="Thursday"/>
    <s v="Parth"/>
    <x v="1"/>
    <s v="Pune"/>
    <x v="0"/>
    <x v="0"/>
    <n v="301.95999999999998"/>
    <n v="33.215600000000002"/>
    <n v="3"/>
    <n v="905.87999999999988"/>
  </r>
  <r>
    <n v="87"/>
    <s v="CA-2014-155558"/>
    <x v="0"/>
    <x v="15"/>
    <d v="2018-04-26T00:00:00"/>
    <x v="0"/>
    <x v="0"/>
    <s v="Thursday"/>
    <s v="Parth"/>
    <x v="1"/>
    <s v="Pune"/>
    <x v="0"/>
    <x v="0"/>
    <n v="19.989999999999998"/>
    <n v="6.7965999999999998"/>
    <n v="8"/>
    <n v="159.91999999999999"/>
  </r>
  <r>
    <n v="88"/>
    <s v="CA-2014-155558"/>
    <x v="1"/>
    <x v="2"/>
    <d v="2018-04-26T00:00:00"/>
    <x v="0"/>
    <x v="0"/>
    <s v="Thursday"/>
    <s v="Parth"/>
    <x v="1"/>
    <s v="Pune"/>
    <x v="0"/>
    <x v="0"/>
    <n v="6.16"/>
    <n v="2.9567999999999999"/>
    <n v="3"/>
    <n v="18.48"/>
  </r>
  <r>
    <n v="89"/>
    <s v="CA-2013-159695"/>
    <x v="2"/>
    <x v="13"/>
    <d v="2018-04-26T00:00:00"/>
    <x v="0"/>
    <x v="0"/>
    <s v="Thursday"/>
    <s v="Parth"/>
    <x v="1"/>
    <s v="Pune"/>
    <x v="0"/>
    <x v="2"/>
    <n v="158.36799999999999"/>
    <n v="13.857200000000001"/>
    <n v="3"/>
    <n v="475.10399999999998"/>
  </r>
  <r>
    <n v="90"/>
    <s v="CA-2013-109806"/>
    <x v="2"/>
    <x v="4"/>
    <d v="2018-04-27T00:00:00"/>
    <x v="0"/>
    <x v="0"/>
    <s v="Friday"/>
    <s v="Lisha"/>
    <x v="2"/>
    <s v="Bhopal"/>
    <x v="1"/>
    <x v="1"/>
    <n v="20.100000000000001"/>
    <n v="6.633"/>
    <n v="3"/>
    <n v="60.300000000000004"/>
  </r>
  <r>
    <n v="91"/>
    <s v="CA-2013-109806"/>
    <x v="1"/>
    <x v="6"/>
    <d v="2018-04-27T00:00:00"/>
    <x v="0"/>
    <x v="0"/>
    <s v="Friday"/>
    <s v="Paridhi"/>
    <x v="3"/>
    <s v="Jaipur"/>
    <x v="0"/>
    <x v="1"/>
    <n v="73.584000000000003"/>
    <n v="8.2782"/>
    <n v="2"/>
    <n v="147.16800000000001"/>
  </r>
  <r>
    <n v="92"/>
    <s v="CA-2013-109806"/>
    <x v="1"/>
    <x v="2"/>
    <d v="2018-04-27T00:00:00"/>
    <x v="0"/>
    <x v="0"/>
    <s v="Friday"/>
    <s v="Paridhi"/>
    <x v="3"/>
    <s v="Jaipur"/>
    <x v="0"/>
    <x v="1"/>
    <n v="6.48"/>
    <n v="3.1103999999999998"/>
    <n v="13"/>
    <n v="84.240000000000009"/>
  </r>
  <r>
    <n v="93"/>
    <s v="CA-2012-149587"/>
    <x v="1"/>
    <x v="5"/>
    <d v="2018-04-27T00:00:00"/>
    <x v="0"/>
    <x v="0"/>
    <s v="Friday"/>
    <s v="Paridhi"/>
    <x v="3"/>
    <s v="Jaipur"/>
    <x v="0"/>
    <x v="0"/>
    <n v="12.96"/>
    <n v="6.2207999999999997"/>
    <n v="4"/>
    <n v="51.84"/>
  </r>
  <r>
    <n v="94"/>
    <s v="CA-2012-149587"/>
    <x v="0"/>
    <x v="15"/>
    <d v="2018-04-27T00:00:00"/>
    <x v="0"/>
    <x v="0"/>
    <s v="Friday"/>
    <s v="Parishi"/>
    <x v="4"/>
    <s v="Kolkata"/>
    <x v="2"/>
    <x v="0"/>
    <n v="53.34"/>
    <n v="16.535399999999999"/>
    <n v="1"/>
    <n v="53.34"/>
  </r>
  <r>
    <n v="95"/>
    <s v="CA-2012-149587"/>
    <x v="1"/>
    <x v="10"/>
    <d v="2018-04-28T00:00:00"/>
    <x v="0"/>
    <x v="0"/>
    <s v="Saturday"/>
    <s v="Ajay"/>
    <x v="5"/>
    <s v="Bangalore"/>
    <x v="3"/>
    <x v="0"/>
    <n v="32.96"/>
    <n v="16.150400000000001"/>
    <n v="11"/>
    <n v="362.56"/>
  </r>
  <r>
    <n v="96"/>
    <s v="US-2014-109484"/>
    <x v="0"/>
    <x v="0"/>
    <d v="2018-04-29T00:00:00"/>
    <x v="0"/>
    <x v="0"/>
    <s v="Sunday"/>
    <s v="Kirti"/>
    <x v="6"/>
    <s v="Kashmir"/>
    <x v="4"/>
    <x v="2"/>
    <n v="5.6820000000000004"/>
    <n v="-3.7879999999999998"/>
    <n v="8"/>
    <n v="45.456000000000003"/>
  </r>
  <r>
    <n v="97"/>
    <s v="CA-2014-161018"/>
    <x v="1"/>
    <x v="2"/>
    <d v="2018-04-29T00:00:00"/>
    <x v="0"/>
    <x v="0"/>
    <s v="Sunday"/>
    <s v="Kirti"/>
    <x v="6"/>
    <s v="Kashmir"/>
    <x v="4"/>
    <x v="2"/>
    <n v="96.53"/>
    <n v="40.5426"/>
    <n v="2"/>
    <n v="193.06"/>
  </r>
  <r>
    <n v="98"/>
    <s v="CA-2014-157833"/>
    <x v="1"/>
    <x v="10"/>
    <d v="2018-04-29T00:00:00"/>
    <x v="0"/>
    <x v="0"/>
    <s v="Sunday"/>
    <s v="Kirti"/>
    <x v="6"/>
    <s v="Kashmir"/>
    <x v="4"/>
    <x v="0"/>
    <n v="51.311999999999998"/>
    <n v="17.959199999999999"/>
    <n v="4"/>
    <n v="205.24799999999999"/>
  </r>
  <r>
    <n v="99"/>
    <s v="CA-2013-149223"/>
    <x v="2"/>
    <x v="3"/>
    <d v="2018-04-29T00:00:00"/>
    <x v="0"/>
    <x v="0"/>
    <s v="Sunday"/>
    <s v="Kirti"/>
    <x v="6"/>
    <s v="Kashmir"/>
    <x v="4"/>
    <x v="1"/>
    <n v="77.88"/>
    <n v="22.5852"/>
    <n v="2"/>
    <n v="155.76"/>
  </r>
  <r>
    <n v="100"/>
    <s v="CA-2013-158568"/>
    <x v="2"/>
    <x v="3"/>
    <d v="2018-04-29T00:00:00"/>
    <x v="0"/>
    <x v="0"/>
    <s v="Sunday"/>
    <s v="Kirti"/>
    <x v="6"/>
    <s v="Kashmir"/>
    <x v="4"/>
    <x v="2"/>
    <n v="64.623999999999995"/>
    <n v="22.618400000000001"/>
    <n v="1"/>
    <n v="64.623999999999995"/>
  </r>
  <r>
    <n v="101"/>
    <s v="CA-2013-158568"/>
    <x v="0"/>
    <x v="15"/>
    <d v="2018-04-30T00:00:00"/>
    <x v="0"/>
    <x v="0"/>
    <s v="Monday"/>
    <s v="Mayank"/>
    <x v="1"/>
    <s v="Mumbai"/>
    <x v="0"/>
    <x v="2"/>
    <n v="95.975999999999999"/>
    <n v="-10.7973"/>
    <n v="8"/>
    <n v="767.80799999999999"/>
  </r>
  <r>
    <n v="102"/>
    <s v="CA-2013-158568"/>
    <x v="2"/>
    <x v="4"/>
    <d v="2018-05-01T00:00:00"/>
    <x v="1"/>
    <x v="0"/>
    <s v="Tuesday"/>
    <s v="Yaanvi"/>
    <x v="2"/>
    <s v="Indore"/>
    <x v="1"/>
    <x v="2"/>
    <n v="1.788"/>
    <n v="-3.0396000000000001"/>
    <n v="4"/>
    <n v="7.1520000000000001"/>
  </r>
  <r>
    <n v="103"/>
    <s v="CA-2013-129903"/>
    <x v="1"/>
    <x v="9"/>
    <d v="2018-05-01T00:00:00"/>
    <x v="1"/>
    <x v="0"/>
    <s v="Tuesday"/>
    <s v="Yaanvi"/>
    <x v="2"/>
    <s v="Indore"/>
    <x v="1"/>
    <x v="0"/>
    <n v="23.92"/>
    <n v="11.720800000000001"/>
    <n v="4"/>
    <n v="95.68"/>
  </r>
  <r>
    <n v="104"/>
    <s v="US-2012-156867"/>
    <x v="2"/>
    <x v="13"/>
    <d v="2018-05-01T00:00:00"/>
    <x v="1"/>
    <x v="0"/>
    <s v="Tuesday"/>
    <s v="Yaanvi"/>
    <x v="2"/>
    <s v="Indore"/>
    <x v="1"/>
    <x v="0"/>
    <n v="238.89599999999999"/>
    <n v="-26.875800000000002"/>
    <n v="1"/>
    <n v="238.89599999999999"/>
  </r>
  <r>
    <n v="105"/>
    <s v="US-2012-156867"/>
    <x v="2"/>
    <x v="4"/>
    <d v="2018-05-01T00:00:00"/>
    <x v="1"/>
    <x v="0"/>
    <s v="Tuesday"/>
    <s v="Yaanvi"/>
    <x v="2"/>
    <s v="Indore"/>
    <x v="1"/>
    <x v="0"/>
    <n v="102.36"/>
    <n v="-3.8384999999999998"/>
    <n v="5"/>
    <n v="511.8"/>
  </r>
  <r>
    <n v="106"/>
    <s v="US-2012-156867"/>
    <x v="1"/>
    <x v="5"/>
    <d v="2018-05-01T00:00:00"/>
    <x v="1"/>
    <x v="0"/>
    <s v="Tuesday"/>
    <s v="Sonal"/>
    <x v="9"/>
    <s v="Patna"/>
    <x v="2"/>
    <x v="0"/>
    <n v="36.881999999999998"/>
    <n v="-25.817399999999999"/>
    <n v="2"/>
    <n v="73.763999999999996"/>
  </r>
  <r>
    <n v="107"/>
    <s v="CA-2014-119004"/>
    <x v="1"/>
    <x v="5"/>
    <d v="2018-05-03T00:00:00"/>
    <x v="1"/>
    <x v="0"/>
    <s v="Thursday"/>
    <s v="Sharda"/>
    <x v="10"/>
    <s v="Thiruvananthapuram"/>
    <x v="3"/>
    <x v="0"/>
    <n v="74.111999999999995"/>
    <n v="17.601600000000001"/>
    <n v="4"/>
    <n v="296.44799999999998"/>
  </r>
  <r>
    <n v="108"/>
    <s v="CA-2014-119004"/>
    <x v="2"/>
    <x v="4"/>
    <d v="2018-05-04T00:00:00"/>
    <x v="1"/>
    <x v="0"/>
    <s v="Friday"/>
    <s v="Aditya"/>
    <x v="11"/>
    <s v="Chandigarh"/>
    <x v="4"/>
    <x v="0"/>
    <n v="27.992000000000001"/>
    <n v="2.0994000000000002"/>
    <n v="1"/>
    <n v="27.992000000000001"/>
  </r>
  <r>
    <n v="109"/>
    <s v="CA-2014-119004"/>
    <x v="1"/>
    <x v="9"/>
    <d v="2018-05-04T00:00:00"/>
    <x v="1"/>
    <x v="0"/>
    <s v="Friday"/>
    <s v="Aditya"/>
    <x v="11"/>
    <s v="Chandigarh"/>
    <x v="4"/>
    <x v="0"/>
    <n v="3.3039999999999998"/>
    <n v="1.0738000000000001"/>
    <n v="1"/>
    <n v="3.3039999999999998"/>
  </r>
  <r>
    <n v="110"/>
    <s v="CA-2012-129476"/>
    <x v="1"/>
    <x v="5"/>
    <d v="2018-05-04T00:00:00"/>
    <x v="1"/>
    <x v="0"/>
    <s v="Friday"/>
    <s v="Aditya"/>
    <x v="11"/>
    <s v="Chandigarh"/>
    <x v="4"/>
    <x v="2"/>
    <n v="339.96"/>
    <n v="67.992000000000004"/>
    <n v="4"/>
    <n v="1359.84"/>
  </r>
  <r>
    <n v="111"/>
    <s v="CA-2014-146780"/>
    <x v="1"/>
    <x v="5"/>
    <d v="2018-05-04T00:00:00"/>
    <x v="1"/>
    <x v="0"/>
    <s v="Friday"/>
    <s v="Aditya"/>
    <x v="11"/>
    <s v="Chandigarh"/>
    <x v="4"/>
    <x v="1"/>
    <n v="41.96"/>
    <n v="10.909599999999999"/>
    <n v="4"/>
    <n v="167.84"/>
  </r>
  <r>
    <n v="112"/>
    <s v="CA-2013-128867"/>
    <x v="1"/>
    <x v="1"/>
    <d v="2018-05-05T00:00:00"/>
    <x v="1"/>
    <x v="0"/>
    <s v="Saturday"/>
    <s v="Rachna"/>
    <x v="12"/>
    <s v="Chandigarh"/>
    <x v="4"/>
    <x v="0"/>
    <n v="75.959999999999994"/>
    <n v="22.788"/>
    <n v="2"/>
    <n v="151.91999999999999"/>
  </r>
  <r>
    <n v="113"/>
    <s v="CA-2013-128867"/>
    <x v="2"/>
    <x v="13"/>
    <d v="2018-05-06T00:00:00"/>
    <x v="1"/>
    <x v="0"/>
    <s v="Sunday"/>
    <s v="Chirag"/>
    <x v="1"/>
    <s v="Mumbai"/>
    <x v="0"/>
    <x v="0"/>
    <n v="27.24"/>
    <n v="13.3476"/>
    <n v="2"/>
    <n v="54.48"/>
  </r>
  <r>
    <n v="114"/>
    <s v="CA-2011-115259"/>
    <x v="1"/>
    <x v="5"/>
    <d v="2018-05-06T00:00:00"/>
    <x v="1"/>
    <x v="0"/>
    <s v="Sunday"/>
    <s v="Chirag"/>
    <x v="1"/>
    <s v="Mumbai"/>
    <x v="0"/>
    <x v="0"/>
    <n v="40.095999999999997"/>
    <n v="14.534800000000001"/>
    <n v="2"/>
    <n v="80.191999999999993"/>
  </r>
  <r>
    <n v="115"/>
    <s v="CA-2011-115259"/>
    <x v="1"/>
    <x v="5"/>
    <d v="2018-05-06T00:00:00"/>
    <x v="1"/>
    <x v="0"/>
    <s v="Sunday"/>
    <s v="Chirag"/>
    <x v="1"/>
    <s v="Mumbai"/>
    <x v="0"/>
    <x v="0"/>
    <n v="4.72"/>
    <n v="1.6519999999999999"/>
    <n v="2"/>
    <n v="9.44"/>
  </r>
  <r>
    <n v="116"/>
    <s v="CA-2011-115259"/>
    <x v="1"/>
    <x v="1"/>
    <d v="2018-05-06T00:00:00"/>
    <x v="1"/>
    <x v="0"/>
    <s v="Sunday"/>
    <s v="Chirag"/>
    <x v="1"/>
    <s v="Mumbai"/>
    <x v="0"/>
    <x v="0"/>
    <n v="23.975999999999999"/>
    <n v="7.4924999999999997"/>
    <n v="2"/>
    <n v="47.951999999999998"/>
  </r>
  <r>
    <n v="117"/>
    <s v="CA-2011-115259"/>
    <x v="1"/>
    <x v="5"/>
    <d v="2018-05-06T00:00:00"/>
    <x v="1"/>
    <x v="0"/>
    <s v="Sunday"/>
    <s v="Chirag"/>
    <x v="1"/>
    <s v="Mumbai"/>
    <x v="0"/>
    <x v="0"/>
    <n v="130.464"/>
    <n v="44.031599999999997"/>
    <n v="5"/>
    <n v="652.31999999999994"/>
  </r>
  <r>
    <n v="118"/>
    <s v="CA-2012-110457"/>
    <x v="2"/>
    <x v="3"/>
    <d v="2018-05-06T00:00:00"/>
    <x v="1"/>
    <x v="0"/>
    <s v="Sunday"/>
    <s v="Chirag"/>
    <x v="1"/>
    <s v="Mumbai"/>
    <x v="0"/>
    <x v="0"/>
    <n v="787.53"/>
    <n v="165.38130000000001"/>
    <n v="5"/>
    <n v="3937.6499999999996"/>
  </r>
  <r>
    <n v="119"/>
    <s v="US-2012-136476"/>
    <x v="1"/>
    <x v="5"/>
    <d v="2018-05-06T00:00:00"/>
    <x v="1"/>
    <x v="0"/>
    <s v="Sunday"/>
    <s v="Chirag"/>
    <x v="1"/>
    <s v="Mumbai"/>
    <x v="0"/>
    <x v="1"/>
    <n v="157.79400000000001"/>
    <n v="-115.71559999999999"/>
    <n v="2"/>
    <n v="315.58800000000002"/>
  </r>
  <r>
    <n v="120"/>
    <s v="CA-2013-103730"/>
    <x v="2"/>
    <x v="4"/>
    <d v="2018-05-06T00:00:00"/>
    <x v="1"/>
    <x v="0"/>
    <s v="Sunday"/>
    <s v="Chirag"/>
    <x v="1"/>
    <s v="Mumbai"/>
    <x v="0"/>
    <x v="0"/>
    <n v="47.04"/>
    <n v="18.345600000000001"/>
    <n v="8"/>
    <n v="376.32"/>
  </r>
  <r>
    <n v="121"/>
    <s v="CA-2013-103730"/>
    <x v="1"/>
    <x v="6"/>
    <d v="2018-05-06T00:00:00"/>
    <x v="1"/>
    <x v="0"/>
    <s v="Sunday"/>
    <s v="Chirag"/>
    <x v="1"/>
    <s v="Mumbai"/>
    <x v="0"/>
    <x v="0"/>
    <n v="30.84"/>
    <n v="13.878"/>
    <n v="3"/>
    <n v="92.52"/>
  </r>
  <r>
    <n v="122"/>
    <s v="CA-2013-103730"/>
    <x v="0"/>
    <x v="0"/>
    <d v="2018-05-07T00:00:00"/>
    <x v="1"/>
    <x v="0"/>
    <s v="Monday"/>
    <s v="Anurag"/>
    <x v="2"/>
    <s v="Indore"/>
    <x v="1"/>
    <x v="0"/>
    <n v="226.56"/>
    <n v="63.436799999999998"/>
    <n v="4"/>
    <n v="906.24"/>
  </r>
  <r>
    <n v="123"/>
    <s v="CA-2013-103730"/>
    <x v="1"/>
    <x v="1"/>
    <d v="2018-05-07T00:00:00"/>
    <x v="1"/>
    <x v="0"/>
    <s v="Monday"/>
    <s v="Anurag"/>
    <x v="2"/>
    <s v="Indore"/>
    <x v="1"/>
    <x v="0"/>
    <n v="115.02"/>
    <n v="51.759"/>
    <n v="3"/>
    <n v="345.06"/>
  </r>
  <r>
    <n v="124"/>
    <s v="CA-2013-103730"/>
    <x v="1"/>
    <x v="11"/>
    <d v="2018-05-07T00:00:00"/>
    <x v="1"/>
    <x v="0"/>
    <s v="Monday"/>
    <s v="Anurag"/>
    <x v="2"/>
    <s v="Indore"/>
    <x v="1"/>
    <x v="0"/>
    <n v="68.040000000000006"/>
    <n v="19.7316"/>
    <n v="1"/>
    <n v="68.040000000000006"/>
  </r>
  <r>
    <n v="125"/>
    <s v="US-2011-152030"/>
    <x v="1"/>
    <x v="16"/>
    <d v="2018-05-07T00:00:00"/>
    <x v="1"/>
    <x v="0"/>
    <s v="Monday"/>
    <s v="Anurag"/>
    <x v="2"/>
    <s v="Indore"/>
    <x v="1"/>
    <x v="2"/>
    <n v="600.55799999999999"/>
    <n v="-8.5793999999999997"/>
    <n v="2"/>
    <n v="1201.116"/>
  </r>
  <r>
    <n v="126"/>
    <s v="US-2011-134614"/>
    <x v="1"/>
    <x v="9"/>
    <d v="2018-05-07T00:00:00"/>
    <x v="1"/>
    <x v="0"/>
    <s v="Monday"/>
    <s v="Anurag"/>
    <x v="2"/>
    <s v="Indore"/>
    <x v="1"/>
    <x v="0"/>
    <n v="617.70000000000005"/>
    <n v="-407.68200000000002"/>
    <n v="2"/>
    <n v="1235.4000000000001"/>
  </r>
  <r>
    <n v="127"/>
    <s v="US-2014-107272"/>
    <x v="0"/>
    <x v="7"/>
    <d v="2018-05-07T00:00:00"/>
    <x v="1"/>
    <x v="0"/>
    <s v="Monday"/>
    <s v="Anurag"/>
    <x v="2"/>
    <s v="Indore"/>
    <x v="1"/>
    <x v="0"/>
    <n v="2.3879999999999999"/>
    <n v="-1.8308"/>
    <n v="3"/>
    <n v="7.1639999999999997"/>
  </r>
  <r>
    <n v="128"/>
    <s v="US-2014-107272"/>
    <x v="1"/>
    <x v="10"/>
    <d v="2018-05-07T00:00:00"/>
    <x v="1"/>
    <x v="0"/>
    <s v="Monday"/>
    <s v="Anurag"/>
    <x v="2"/>
    <s v="Indore"/>
    <x v="1"/>
    <x v="0"/>
    <n v="243.99199999999999"/>
    <n v="30.498999999999999"/>
    <n v="1"/>
    <n v="243.99199999999999"/>
  </r>
  <r>
    <n v="129"/>
    <s v="US-2013-125969"/>
    <x v="0"/>
    <x v="7"/>
    <d v="2018-05-07T00:00:00"/>
    <x v="1"/>
    <x v="0"/>
    <s v="Monday"/>
    <s v="Anurag"/>
    <x v="2"/>
    <s v="Indore"/>
    <x v="1"/>
    <x v="2"/>
    <n v="81.424000000000007"/>
    <n v="-9.1601999999999997"/>
    <n v="7"/>
    <n v="569.96800000000007"/>
  </r>
  <r>
    <n v="130"/>
    <s v="US-2013-125969"/>
    <x v="1"/>
    <x v="5"/>
    <d v="2018-05-07T00:00:00"/>
    <x v="1"/>
    <x v="0"/>
    <s v="Monday"/>
    <s v="Anurag"/>
    <x v="2"/>
    <s v="Indore"/>
    <x v="1"/>
    <x v="2"/>
    <n v="238.56"/>
    <n v="26.241599999999998"/>
    <n v="1"/>
    <n v="238.56"/>
  </r>
  <r>
    <n v="131"/>
    <s v="US-2014-164147"/>
    <x v="1"/>
    <x v="5"/>
    <d v="2018-05-07T00:00:00"/>
    <x v="1"/>
    <x v="0"/>
    <s v="Monday"/>
    <s v="Anurag"/>
    <x v="2"/>
    <s v="Indore"/>
    <x v="1"/>
    <x v="1"/>
    <n v="59.97"/>
    <n v="-11.994"/>
    <n v="4"/>
    <n v="239.88"/>
  </r>
  <r>
    <n v="132"/>
    <s v="US-2014-164147"/>
    <x v="1"/>
    <x v="16"/>
    <d v="2018-05-08T00:00:00"/>
    <x v="1"/>
    <x v="0"/>
    <s v="Tuesday"/>
    <s v="Tushina"/>
    <x v="15"/>
    <s v="Goa"/>
    <x v="0"/>
    <x v="1"/>
    <n v="78.304000000000002"/>
    <n v="29.364000000000001"/>
    <n v="7"/>
    <n v="548.12800000000004"/>
  </r>
  <r>
    <n v="133"/>
    <s v="US-2014-164147"/>
    <x v="1"/>
    <x v="2"/>
    <d v="2018-05-08T00:00:00"/>
    <x v="1"/>
    <x v="0"/>
    <s v="Tuesday"/>
    <s v="Tushina"/>
    <x v="15"/>
    <s v="Goa"/>
    <x v="0"/>
    <x v="1"/>
    <n v="21.456"/>
    <n v="6.9732000000000003"/>
    <n v="5"/>
    <n v="107.28"/>
  </r>
  <r>
    <n v="134"/>
    <s v="CA-2013-145583"/>
    <x v="2"/>
    <x v="14"/>
    <d v="2018-05-08T00:00:00"/>
    <x v="1"/>
    <x v="0"/>
    <s v="Tuesday"/>
    <s v="Tushina"/>
    <x v="15"/>
    <s v="Goa"/>
    <x v="0"/>
    <x v="0"/>
    <n v="20.04"/>
    <n v="9.6191999999999993"/>
    <n v="3"/>
    <n v="60.12"/>
  </r>
  <r>
    <n v="135"/>
    <s v="CA-2013-145583"/>
    <x v="1"/>
    <x v="5"/>
    <d v="2018-05-08T00:00:00"/>
    <x v="1"/>
    <x v="0"/>
    <s v="Tuesday"/>
    <s v="Tushina"/>
    <x v="15"/>
    <s v="Goa"/>
    <x v="0"/>
    <x v="0"/>
    <n v="35.44"/>
    <n v="16.6568"/>
    <n v="3"/>
    <n v="106.32"/>
  </r>
  <r>
    <n v="136"/>
    <s v="CA-2013-145583"/>
    <x v="1"/>
    <x v="11"/>
    <d v="2018-05-08T00:00:00"/>
    <x v="1"/>
    <x v="0"/>
    <s v="Tuesday"/>
    <s v="Tushina"/>
    <x v="15"/>
    <s v="Goa"/>
    <x v="0"/>
    <x v="0"/>
    <n v="11.52"/>
    <n v="3.456"/>
    <n v="3"/>
    <n v="34.56"/>
  </r>
  <r>
    <n v="137"/>
    <s v="CA-2013-145583"/>
    <x v="1"/>
    <x v="11"/>
    <d v="2018-05-08T00:00:00"/>
    <x v="1"/>
    <x v="0"/>
    <s v="Tuesday"/>
    <s v="Tushina"/>
    <x v="15"/>
    <s v="Goa"/>
    <x v="0"/>
    <x v="0"/>
    <n v="4.0199999999999996"/>
    <n v="1.9698"/>
    <n v="4"/>
    <n v="16.079999999999998"/>
  </r>
  <r>
    <n v="138"/>
    <s v="CA-2013-145583"/>
    <x v="1"/>
    <x v="2"/>
    <d v="2018-05-08T00:00:00"/>
    <x v="1"/>
    <x v="0"/>
    <s v="Tuesday"/>
    <s v="Tushina"/>
    <x v="15"/>
    <s v="Goa"/>
    <x v="0"/>
    <x v="0"/>
    <n v="76.176000000000002"/>
    <n v="26.6616"/>
    <n v="2"/>
    <n v="152.352"/>
  </r>
  <r>
    <n v="139"/>
    <s v="CA-2013-145583"/>
    <x v="2"/>
    <x v="13"/>
    <d v="2018-05-08T00:00:00"/>
    <x v="1"/>
    <x v="0"/>
    <s v="Tuesday"/>
    <s v="Farah"/>
    <x v="16"/>
    <s v="Kohima"/>
    <x v="4"/>
    <x v="0"/>
    <n v="65.88"/>
    <n v="18.446400000000001"/>
    <n v="8"/>
    <n v="527.04"/>
  </r>
  <r>
    <n v="140"/>
    <s v="CA-2013-145583"/>
    <x v="1"/>
    <x v="5"/>
    <d v="2018-05-08T00:00:00"/>
    <x v="1"/>
    <x v="0"/>
    <s v="Tuesday"/>
    <s v="Farah"/>
    <x v="16"/>
    <s v="Kohima"/>
    <x v="4"/>
    <x v="0"/>
    <n v="43.12"/>
    <n v="20.697600000000001"/>
    <n v="2"/>
    <n v="86.24"/>
  </r>
  <r>
    <n v="141"/>
    <s v="CA-2013-110366"/>
    <x v="2"/>
    <x v="4"/>
    <d v="2018-05-08T00:00:00"/>
    <x v="1"/>
    <x v="0"/>
    <s v="Tuesday"/>
    <s v="Farah"/>
    <x v="16"/>
    <s v="Kohima"/>
    <x v="4"/>
    <x v="1"/>
    <n v="82.8"/>
    <n v="10.35"/>
    <n v="7"/>
    <n v="579.6"/>
  </r>
  <r>
    <n v="142"/>
    <s v="CA-2014-106180"/>
    <x v="2"/>
    <x v="14"/>
    <d v="2018-05-08T00:00:00"/>
    <x v="1"/>
    <x v="0"/>
    <s v="Tuesday"/>
    <s v="Farah"/>
    <x v="16"/>
    <s v="Kohima"/>
    <x v="4"/>
    <x v="1"/>
    <n v="8.82"/>
    <n v="2.3814000000000002"/>
    <n v="3"/>
    <n v="26.46"/>
  </r>
  <r>
    <n v="143"/>
    <s v="CA-2014-106180"/>
    <x v="0"/>
    <x v="7"/>
    <d v="2018-05-08T00:00:00"/>
    <x v="1"/>
    <x v="0"/>
    <s v="Tuesday"/>
    <s v="Farah"/>
    <x v="16"/>
    <s v="Kohima"/>
    <x v="4"/>
    <x v="1"/>
    <n v="10.86"/>
    <n v="5.1041999999999996"/>
    <n v="8"/>
    <n v="86.88"/>
  </r>
  <r>
    <n v="144"/>
    <s v="CA-2014-106180"/>
    <x v="2"/>
    <x v="4"/>
    <d v="2018-05-08T00:00:00"/>
    <x v="1"/>
    <x v="0"/>
    <s v="Tuesday"/>
    <s v="Farah"/>
    <x v="16"/>
    <s v="Kohima"/>
    <x v="4"/>
    <x v="1"/>
    <n v="143.69999999999999"/>
    <n v="68.975999999999999"/>
    <n v="5"/>
    <n v="718.5"/>
  </r>
  <r>
    <n v="145"/>
    <s v="CA-2014-155376"/>
    <x v="2"/>
    <x v="14"/>
    <d v="2018-05-08T00:00:00"/>
    <x v="1"/>
    <x v="0"/>
    <s v="Tuesday"/>
    <s v="Farah"/>
    <x v="16"/>
    <s v="Kohima"/>
    <x v="4"/>
    <x v="0"/>
    <n v="839.43"/>
    <n v="218.2518"/>
    <n v="1"/>
    <n v="839.43"/>
  </r>
  <r>
    <n v="146"/>
    <s v="CA-2012-110744"/>
    <x v="2"/>
    <x v="13"/>
    <d v="2018-05-08T00:00:00"/>
    <x v="1"/>
    <x v="0"/>
    <s v="Tuesday"/>
    <s v="Farah"/>
    <x v="16"/>
    <s v="Kohima"/>
    <x v="4"/>
    <x v="0"/>
    <n v="671.93"/>
    <n v="20.157900000000001"/>
    <n v="3"/>
    <n v="2015.79"/>
  </r>
  <r>
    <n v="147"/>
    <s v="CA-2011-110072"/>
    <x v="2"/>
    <x v="14"/>
    <d v="2018-05-08T00:00:00"/>
    <x v="1"/>
    <x v="0"/>
    <s v="Tuesday"/>
    <s v="Farah"/>
    <x v="16"/>
    <s v="Kohima"/>
    <x v="4"/>
    <x v="2"/>
    <n v="93.888000000000005"/>
    <n v="12.909599999999999"/>
    <n v="8"/>
    <n v="751.10400000000004"/>
  </r>
  <r>
    <n v="148"/>
    <s v="CA-2013-114489"/>
    <x v="1"/>
    <x v="2"/>
    <d v="2018-05-10T00:00:00"/>
    <x v="1"/>
    <x v="0"/>
    <s v="Thursday"/>
    <s v="Sabah"/>
    <x v="1"/>
    <s v="Mumbai"/>
    <x v="0"/>
    <x v="1"/>
    <n v="384.45"/>
    <n v="103.8015"/>
    <n v="3"/>
    <n v="1153.3499999999999"/>
  </r>
  <r>
    <n v="149"/>
    <s v="CA-2013-114489"/>
    <x v="1"/>
    <x v="5"/>
    <d v="2018-05-10T00:00:00"/>
    <x v="1"/>
    <x v="0"/>
    <s v="Thursday"/>
    <s v="Sabah"/>
    <x v="1"/>
    <s v="Mumbai"/>
    <x v="0"/>
    <x v="1"/>
    <n v="149.97"/>
    <n v="5.9988000000000001"/>
    <n v="2"/>
    <n v="299.94"/>
  </r>
  <r>
    <n v="150"/>
    <s v="CA-2013-114489"/>
    <x v="1"/>
    <x v="5"/>
    <d v="2018-05-10T00:00:00"/>
    <x v="1"/>
    <x v="0"/>
    <s v="Thursday"/>
    <s v="Sabah"/>
    <x v="1"/>
    <s v="Mumbai"/>
    <x v="0"/>
    <x v="1"/>
    <n v="1951.84"/>
    <n v="585.55200000000002"/>
    <n v="3"/>
    <n v="5855.5199999999995"/>
  </r>
  <r>
    <n v="151"/>
    <s v="CA-2013-114489"/>
    <x v="2"/>
    <x v="3"/>
    <d v="2018-05-10T00:00:00"/>
    <x v="1"/>
    <x v="0"/>
    <s v="Thursday"/>
    <s v="Sabah"/>
    <x v="1"/>
    <s v="Mumbai"/>
    <x v="0"/>
    <x v="1"/>
    <n v="171.55"/>
    <n v="80.628500000000003"/>
    <n v="2"/>
    <n v="343.1"/>
  </r>
  <r>
    <n v="152"/>
    <s v="CA-2013-158834"/>
    <x v="0"/>
    <x v="15"/>
    <d v="2018-05-10T00:00:00"/>
    <x v="1"/>
    <x v="0"/>
    <s v="Thursday"/>
    <s v="Sabah"/>
    <x v="1"/>
    <s v="Mumbai"/>
    <x v="0"/>
    <x v="2"/>
    <n v="157.91999999999999"/>
    <n v="17.765999999999998"/>
    <n v="3"/>
    <n v="473.76"/>
  </r>
  <r>
    <n v="153"/>
    <s v="CA-2013-158834"/>
    <x v="1"/>
    <x v="1"/>
    <d v="2018-05-10T00:00:00"/>
    <x v="1"/>
    <x v="0"/>
    <s v="Thursday"/>
    <s v="Sabah"/>
    <x v="1"/>
    <s v="Mumbai"/>
    <x v="0"/>
    <x v="2"/>
    <n v="203.184"/>
    <n v="15.238799999999999"/>
    <n v="2"/>
    <n v="406.36799999999999"/>
  </r>
  <r>
    <n v="154"/>
    <s v="CA-2012-124919"/>
    <x v="2"/>
    <x v="13"/>
    <d v="2018-05-10T00:00:00"/>
    <x v="1"/>
    <x v="0"/>
    <s v="Thursday"/>
    <s v="Sabah"/>
    <x v="1"/>
    <s v="Mumbai"/>
    <x v="0"/>
    <x v="1"/>
    <n v="58.38"/>
    <n v="26.271000000000001"/>
    <n v="3"/>
    <n v="175.14000000000001"/>
  </r>
  <r>
    <n v="155"/>
    <s v="CA-2012-124919"/>
    <x v="0"/>
    <x v="15"/>
    <d v="2018-05-10T00:00:00"/>
    <x v="1"/>
    <x v="0"/>
    <s v="Thursday"/>
    <s v="Sabah"/>
    <x v="1"/>
    <s v="Mumbai"/>
    <x v="0"/>
    <x v="1"/>
    <n v="105.52"/>
    <n v="48.539200000000001"/>
    <n v="3"/>
    <n v="316.56"/>
  </r>
  <r>
    <n v="156"/>
    <s v="CA-2012-124919"/>
    <x v="1"/>
    <x v="2"/>
    <d v="2018-05-11T00:00:00"/>
    <x v="1"/>
    <x v="0"/>
    <s v="Friday"/>
    <s v="Nida"/>
    <x v="2"/>
    <s v="Indore"/>
    <x v="1"/>
    <x v="1"/>
    <n v="80.88"/>
    <n v="21.0288"/>
    <n v="3"/>
    <n v="242.64"/>
  </r>
  <r>
    <n v="157"/>
    <s v="CA-2012-118948"/>
    <x v="1"/>
    <x v="2"/>
    <d v="2018-05-11T00:00:00"/>
    <x v="1"/>
    <x v="0"/>
    <s v="Friday"/>
    <s v="Nida"/>
    <x v="2"/>
    <s v="Indore"/>
    <x v="1"/>
    <x v="2"/>
    <n v="6.63"/>
    <n v="1.7901"/>
    <n v="3"/>
    <n v="19.89"/>
  </r>
  <r>
    <n v="158"/>
    <s v="CA-2011-104269"/>
    <x v="1"/>
    <x v="5"/>
    <d v="2018-05-11T00:00:00"/>
    <x v="1"/>
    <x v="0"/>
    <s v="Friday"/>
    <s v="Nida"/>
    <x v="2"/>
    <s v="Indore"/>
    <x v="1"/>
    <x v="0"/>
    <n v="457.56799999999998"/>
    <n v="51.476399999999998"/>
    <n v="9"/>
    <n v="4118.1120000000001"/>
  </r>
  <r>
    <n v="159"/>
    <s v="CA-2013-114104"/>
    <x v="1"/>
    <x v="6"/>
    <d v="2018-05-11T00:00:00"/>
    <x v="1"/>
    <x v="0"/>
    <s v="Friday"/>
    <s v="Nida"/>
    <x v="2"/>
    <s v="Indore"/>
    <x v="1"/>
    <x v="0"/>
    <n v="14.62"/>
    <n v="6.8714000000000004"/>
    <n v="2"/>
    <n v="29.24"/>
  </r>
  <r>
    <n v="160"/>
    <s v="CA-2013-114104"/>
    <x v="1"/>
    <x v="5"/>
    <d v="2018-05-11T00:00:00"/>
    <x v="1"/>
    <x v="0"/>
    <s v="Friday"/>
    <s v="Nida"/>
    <x v="2"/>
    <s v="Indore"/>
    <x v="1"/>
    <x v="0"/>
    <n v="944.93"/>
    <n v="236.23249999999999"/>
    <n v="4"/>
    <n v="3779.72"/>
  </r>
  <r>
    <n v="161"/>
    <s v="CA-2013-162733"/>
    <x v="0"/>
    <x v="7"/>
    <d v="2018-05-11T00:00:00"/>
    <x v="1"/>
    <x v="0"/>
    <s v="Friday"/>
    <s v="Nida"/>
    <x v="2"/>
    <s v="Indore"/>
    <x v="1"/>
    <x v="0"/>
    <n v="5.98"/>
    <n v="2.6909999999999998"/>
    <n v="7"/>
    <n v="41.86"/>
  </r>
  <r>
    <n v="162"/>
    <s v="CA-2012-119697"/>
    <x v="1"/>
    <x v="16"/>
    <d v="2018-05-11T00:00:00"/>
    <x v="1"/>
    <x v="0"/>
    <s v="Friday"/>
    <s v="Nida"/>
    <x v="2"/>
    <s v="Indore"/>
    <x v="1"/>
    <x v="0"/>
    <n v="54.384"/>
    <n v="1.3595999999999999"/>
    <n v="2"/>
    <n v="108.768"/>
  </r>
  <r>
    <n v="163"/>
    <s v="CA-2013-154508"/>
    <x v="1"/>
    <x v="2"/>
    <d v="2018-05-11T00:00:00"/>
    <x v="1"/>
    <x v="0"/>
    <s v="Friday"/>
    <s v="Nida"/>
    <x v="2"/>
    <s v="Indore"/>
    <x v="1"/>
    <x v="0"/>
    <n v="28.4"/>
    <n v="13.348000000000001"/>
    <n v="1"/>
    <n v="28.4"/>
  </r>
  <r>
    <n v="164"/>
    <s v="CA-2013-113817"/>
    <x v="1"/>
    <x v="16"/>
    <d v="2018-05-11T00:00:00"/>
    <x v="1"/>
    <x v="0"/>
    <s v="Friday"/>
    <s v="Nida"/>
    <x v="2"/>
    <s v="Indore"/>
    <x v="1"/>
    <x v="0"/>
    <n v="27.68"/>
    <n v="9.6880000000000006"/>
    <n v="8"/>
    <n v="221.44"/>
  </r>
  <r>
    <n v="165"/>
    <s v="CA-2011-139892"/>
    <x v="1"/>
    <x v="5"/>
    <d v="2018-05-11T00:00:00"/>
    <x v="1"/>
    <x v="0"/>
    <s v="Friday"/>
    <s v="Priyanka"/>
    <x v="1"/>
    <s v="Pune"/>
    <x v="0"/>
    <x v="0"/>
    <n v="9.9359999999999999"/>
    <n v="2.7324000000000002"/>
    <n v="3"/>
    <n v="29.808"/>
  </r>
  <r>
    <n v="166"/>
    <s v="CA-2011-139892"/>
    <x v="1"/>
    <x v="1"/>
    <d v="2018-05-11T00:00:00"/>
    <x v="1"/>
    <x v="0"/>
    <s v="Friday"/>
    <s v="Priyanka"/>
    <x v="1"/>
    <s v="Pune"/>
    <x v="0"/>
    <x v="0"/>
    <n v="8159.9520000000002"/>
    <n v="-1359.992"/>
    <n v="5"/>
    <n v="40799.760000000002"/>
  </r>
  <r>
    <n v="167"/>
    <s v="CA-2011-139892"/>
    <x v="1"/>
    <x v="5"/>
    <d v="2018-05-11T00:00:00"/>
    <x v="1"/>
    <x v="0"/>
    <s v="Friday"/>
    <s v="Priyanka"/>
    <x v="1"/>
    <s v="Pune"/>
    <x v="0"/>
    <x v="0"/>
    <n v="275.928"/>
    <n v="-58.634700000000002"/>
    <n v="2"/>
    <n v="551.85599999999999"/>
  </r>
  <r>
    <n v="168"/>
    <s v="CA-2011-139892"/>
    <x v="1"/>
    <x v="2"/>
    <d v="2018-05-11T00:00:00"/>
    <x v="1"/>
    <x v="0"/>
    <s v="Friday"/>
    <s v="Priyanka"/>
    <x v="1"/>
    <s v="Pune"/>
    <x v="0"/>
    <x v="0"/>
    <n v="1740.06"/>
    <n v="-24.858000000000001"/>
    <n v="1"/>
    <n v="1740.06"/>
  </r>
  <r>
    <n v="169"/>
    <s v="CA-2011-139892"/>
    <x v="1"/>
    <x v="2"/>
    <d v="2018-05-11T00:00:00"/>
    <x v="1"/>
    <x v="0"/>
    <s v="Friday"/>
    <s v="Priyanka"/>
    <x v="1"/>
    <s v="Pune"/>
    <x v="0"/>
    <x v="0"/>
    <n v="32.064"/>
    <n v="6.8136000000000001"/>
    <n v="2"/>
    <n v="64.128"/>
  </r>
  <r>
    <n v="170"/>
    <s v="CA-2011-139892"/>
    <x v="1"/>
    <x v="2"/>
    <d v="2018-05-11T00:00:00"/>
    <x v="1"/>
    <x v="0"/>
    <s v="Friday"/>
    <s v="Priyanka"/>
    <x v="1"/>
    <s v="Pune"/>
    <x v="0"/>
    <x v="0"/>
    <n v="177.98"/>
    <n v="-453.84899999999999"/>
    <n v="2"/>
    <n v="355.96"/>
  </r>
  <r>
    <n v="171"/>
    <s v="CA-2011-139892"/>
    <x v="1"/>
    <x v="5"/>
    <d v="2018-05-11T00:00:00"/>
    <x v="1"/>
    <x v="0"/>
    <s v="Friday"/>
    <s v="Priyanka"/>
    <x v="1"/>
    <s v="Pune"/>
    <x v="0"/>
    <x v="0"/>
    <n v="143.976"/>
    <n v="8.9984999999999999"/>
    <n v="2"/>
    <n v="287.952"/>
  </r>
  <r>
    <n v="172"/>
    <s v="CA-2011-118962"/>
    <x v="2"/>
    <x v="3"/>
    <d v="2018-05-11T00:00:00"/>
    <x v="1"/>
    <x v="0"/>
    <s v="Friday"/>
    <s v="Priyanka"/>
    <x v="1"/>
    <s v="Pune"/>
    <x v="0"/>
    <x v="0"/>
    <n v="20.94"/>
    <n v="9.8417999999999992"/>
    <n v="2"/>
    <n v="41.88"/>
  </r>
  <r>
    <n v="173"/>
    <s v="CA-2011-118962"/>
    <x v="1"/>
    <x v="16"/>
    <d v="2018-05-11T00:00:00"/>
    <x v="1"/>
    <x v="0"/>
    <s v="Friday"/>
    <s v="Priyanka"/>
    <x v="1"/>
    <s v="Pune"/>
    <x v="0"/>
    <x v="0"/>
    <n v="110.96"/>
    <n v="53.260800000000003"/>
    <n v="9"/>
    <n v="998.64"/>
  </r>
  <r>
    <n v="174"/>
    <s v="CA-2011-118962"/>
    <x v="1"/>
    <x v="5"/>
    <d v="2018-05-11T00:00:00"/>
    <x v="1"/>
    <x v="0"/>
    <s v="Friday"/>
    <s v="Priyanka"/>
    <x v="1"/>
    <s v="Pune"/>
    <x v="0"/>
    <x v="0"/>
    <n v="340.14400000000001"/>
    <n v="21.259"/>
    <n v="7"/>
    <n v="2381.0079999999998"/>
  </r>
  <r>
    <n v="175"/>
    <s v="US-2011-100853"/>
    <x v="2"/>
    <x v="13"/>
    <d v="2018-05-11T00:00:00"/>
    <x v="1"/>
    <x v="0"/>
    <s v="Friday"/>
    <s v="Priyanka"/>
    <x v="1"/>
    <s v="Pune"/>
    <x v="0"/>
    <x v="1"/>
    <n v="52.448"/>
    <n v="-131.12"/>
    <n v="5"/>
    <n v="262.24"/>
  </r>
  <r>
    <n v="176"/>
    <s v="US-2011-100853"/>
    <x v="1"/>
    <x v="2"/>
    <d v="2018-05-11T00:00:00"/>
    <x v="1"/>
    <x v="0"/>
    <s v="Friday"/>
    <s v="Priyanka"/>
    <x v="1"/>
    <s v="Pune"/>
    <x v="0"/>
    <x v="1"/>
    <n v="20.16"/>
    <n v="6.5519999999999996"/>
    <n v="3"/>
    <n v="60.480000000000004"/>
  </r>
  <r>
    <n v="177"/>
    <s v="US-2014-152366"/>
    <x v="2"/>
    <x v="3"/>
    <d v="2018-05-13T00:00:00"/>
    <x v="1"/>
    <x v="0"/>
    <s v="Sunday"/>
    <s v="Tulika"/>
    <x v="2"/>
    <s v="Bhopal"/>
    <x v="1"/>
    <x v="0"/>
    <n v="97.263999999999996"/>
    <n v="-243.16"/>
    <n v="4"/>
    <n v="389.05599999999998"/>
  </r>
  <r>
    <n v="178"/>
    <s v="US-2012-101511"/>
    <x v="1"/>
    <x v="5"/>
    <d v="2018-05-13T00:00:00"/>
    <x v="1"/>
    <x v="0"/>
    <s v="Sunday"/>
    <s v="Tulika"/>
    <x v="2"/>
    <s v="Bhopal"/>
    <x v="1"/>
    <x v="0"/>
    <n v="396.80200000000002"/>
    <n v="-11.337199999999999"/>
    <n v="5"/>
    <n v="1984.0100000000002"/>
  </r>
  <r>
    <n v="179"/>
    <s v="US-2012-101511"/>
    <x v="2"/>
    <x v="4"/>
    <d v="2018-05-13T00:00:00"/>
    <x v="1"/>
    <x v="0"/>
    <s v="Sunday"/>
    <s v="Tulika"/>
    <x v="2"/>
    <s v="Bhopal"/>
    <x v="1"/>
    <x v="0"/>
    <n v="15.88"/>
    <n v="-3.7715000000000001"/>
    <n v="6"/>
    <n v="95.28"/>
  </r>
  <r>
    <n v="180"/>
    <s v="CA-2012-137225"/>
    <x v="0"/>
    <x v="7"/>
    <d v="2018-05-13T00:00:00"/>
    <x v="1"/>
    <x v="0"/>
    <s v="Sunday"/>
    <s v="Tulika"/>
    <x v="2"/>
    <s v="Bhopal"/>
    <x v="1"/>
    <x v="2"/>
    <n v="3.28"/>
    <n v="1.4104000000000001"/>
    <n v="4"/>
    <n v="13.12"/>
  </r>
  <r>
    <n v="181"/>
    <s v="CA-2011-166191"/>
    <x v="1"/>
    <x v="9"/>
    <d v="2018-05-14T00:00:00"/>
    <x v="1"/>
    <x v="0"/>
    <s v="Monday"/>
    <s v="Shefali"/>
    <x v="3"/>
    <s v="Jaipur"/>
    <x v="0"/>
    <x v="1"/>
    <n v="24.815999999999999"/>
    <n v="1.8612"/>
    <n v="2"/>
    <n v="49.631999999999998"/>
  </r>
  <r>
    <n v="182"/>
    <s v="CA-2011-166191"/>
    <x v="1"/>
    <x v="9"/>
    <d v="2018-05-15T00:00:00"/>
    <x v="1"/>
    <x v="0"/>
    <s v="Tuesday"/>
    <s v="Sanskriti"/>
    <x v="4"/>
    <s v="Kolkata"/>
    <x v="2"/>
    <x v="1"/>
    <n v="408.74400000000003"/>
    <n v="76.639499999999998"/>
    <n v="7"/>
    <n v="2861.2080000000001"/>
  </r>
  <r>
    <n v="183"/>
    <s v="CA-2011-158274"/>
    <x v="1"/>
    <x v="5"/>
    <d v="2018-05-16T00:00:00"/>
    <x v="1"/>
    <x v="0"/>
    <s v="Wednesday"/>
    <s v="Shruti"/>
    <x v="5"/>
    <s v="Bangalore"/>
    <x v="3"/>
    <x v="2"/>
    <n v="503.96"/>
    <n v="131.02959999999999"/>
    <n v="3"/>
    <n v="1511.8799999999999"/>
  </r>
  <r>
    <n v="184"/>
    <s v="CA-2011-158274"/>
    <x v="1"/>
    <x v="2"/>
    <d v="2018-05-17T00:00:00"/>
    <x v="1"/>
    <x v="0"/>
    <s v="Thursday"/>
    <s v="Subhashree"/>
    <x v="6"/>
    <s v="Kashmir"/>
    <x v="4"/>
    <x v="2"/>
    <n v="149.94999999999999"/>
    <n v="41.985999999999997"/>
    <n v="3"/>
    <n v="449.84999999999997"/>
  </r>
  <r>
    <n v="185"/>
    <s v="CA-2011-158274"/>
    <x v="0"/>
    <x v="7"/>
    <d v="2018-05-17T00:00:00"/>
    <x v="1"/>
    <x v="0"/>
    <s v="Thursday"/>
    <s v="Subhashree"/>
    <x v="6"/>
    <s v="Kashmir"/>
    <x v="4"/>
    <x v="2"/>
    <n v="29"/>
    <n v="7.25"/>
    <n v="3"/>
    <n v="87"/>
  </r>
  <r>
    <n v="186"/>
    <s v="CA-2013-105018"/>
    <x v="0"/>
    <x v="7"/>
    <d v="2018-05-17T00:00:00"/>
    <x v="1"/>
    <x v="0"/>
    <s v="Thursday"/>
    <s v="Subhashree"/>
    <x v="6"/>
    <s v="Kashmir"/>
    <x v="4"/>
    <x v="0"/>
    <n v="7.16"/>
    <n v="3.4367999999999999"/>
    <n v="2"/>
    <n v="14.32"/>
  </r>
  <r>
    <n v="187"/>
    <s v="CA-2011-123260"/>
    <x v="0"/>
    <x v="7"/>
    <d v="2018-05-17T00:00:00"/>
    <x v="1"/>
    <x v="0"/>
    <s v="Thursday"/>
    <s v="Subhashree"/>
    <x v="6"/>
    <s v="Kashmir"/>
    <x v="4"/>
    <x v="2"/>
    <n v="176.8"/>
    <n v="22.984000000000002"/>
    <n v="5"/>
    <n v="884"/>
  </r>
  <r>
    <n v="188"/>
    <s v="CA-2013-157000"/>
    <x v="0"/>
    <x v="7"/>
    <d v="2018-05-17T00:00:00"/>
    <x v="1"/>
    <x v="0"/>
    <s v="Thursday"/>
    <s v="Subhashree"/>
    <x v="6"/>
    <s v="Kashmir"/>
    <x v="4"/>
    <x v="1"/>
    <n v="37.223999999999997"/>
    <n v="3.7223999999999999"/>
    <n v="2"/>
    <n v="74.447999999999993"/>
  </r>
  <r>
    <n v="189"/>
    <s v="CA-2013-157000"/>
    <x v="1"/>
    <x v="2"/>
    <d v="2018-05-17T00:00:00"/>
    <x v="1"/>
    <x v="0"/>
    <s v="Thursday"/>
    <s v="Subhashree"/>
    <x v="6"/>
    <s v="Kashmir"/>
    <x v="4"/>
    <x v="1"/>
    <n v="20.015999999999998"/>
    <n v="6.2549999999999999"/>
    <n v="2"/>
    <n v="40.031999999999996"/>
  </r>
  <r>
    <n v="190"/>
    <s v="CA-2012-102281"/>
    <x v="1"/>
    <x v="9"/>
    <d v="2018-05-17T00:00:00"/>
    <x v="1"/>
    <x v="0"/>
    <s v="Thursday"/>
    <s v="Sweta"/>
    <x v="1"/>
    <s v="Mumbai"/>
    <x v="0"/>
    <x v="2"/>
    <n v="899.13599999999997"/>
    <n v="112.392"/>
    <n v="2"/>
    <n v="1798.2719999999999"/>
  </r>
  <r>
    <n v="191"/>
    <s v="CA-2012-102281"/>
    <x v="2"/>
    <x v="3"/>
    <d v="2018-05-17T00:00:00"/>
    <x v="1"/>
    <x v="0"/>
    <s v="Thursday"/>
    <s v="Sweta"/>
    <x v="1"/>
    <s v="Mumbai"/>
    <x v="0"/>
    <x v="2"/>
    <n v="71.760000000000005"/>
    <n v="20.0928"/>
    <n v="1"/>
    <n v="71.760000000000005"/>
  </r>
  <r>
    <n v="192"/>
    <s v="CA-2012-102281"/>
    <x v="0"/>
    <x v="15"/>
    <d v="2018-05-17T00:00:00"/>
    <x v="1"/>
    <x v="0"/>
    <s v="Thursday"/>
    <s v="Sweta"/>
    <x v="1"/>
    <s v="Mumbai"/>
    <x v="0"/>
    <x v="2"/>
    <n v="51.84"/>
    <n v="24.883199999999999"/>
    <n v="11"/>
    <n v="570.24"/>
  </r>
  <r>
    <n v="193"/>
    <s v="CA-2012-102281"/>
    <x v="2"/>
    <x v="13"/>
    <d v="2018-05-19T00:00:00"/>
    <x v="1"/>
    <x v="0"/>
    <s v="Saturday"/>
    <s v="Pournamasi"/>
    <x v="2"/>
    <s v="Indore"/>
    <x v="1"/>
    <x v="2"/>
    <n v="626.35199999999998"/>
    <n v="46.976399999999998"/>
    <n v="2"/>
    <n v="1252.704"/>
  </r>
  <r>
    <n v="194"/>
    <s v="CA-2012-102281"/>
    <x v="2"/>
    <x v="4"/>
    <d v="2018-05-20T00:00:00"/>
    <x v="1"/>
    <x v="0"/>
    <s v="Sunday"/>
    <s v="Pratyusmita"/>
    <x v="9"/>
    <s v="Patna"/>
    <x v="2"/>
    <x v="2"/>
    <n v="19.899999999999999"/>
    <n v="6.5670000000000002"/>
    <n v="4"/>
    <n v="79.599999999999994"/>
  </r>
  <r>
    <n v="195"/>
    <s v="CA-2012-131457"/>
    <x v="2"/>
    <x v="4"/>
    <d v="2018-05-20T00:00:00"/>
    <x v="1"/>
    <x v="0"/>
    <s v="Sunday"/>
    <s v="Pratyusmita"/>
    <x v="9"/>
    <s v="Patna"/>
    <x v="2"/>
    <x v="1"/>
    <n v="14.28"/>
    <n v="6.7115999999999998"/>
    <n v="2"/>
    <n v="28.56"/>
  </r>
  <r>
    <n v="196"/>
    <s v="CA-2011-140004"/>
    <x v="2"/>
    <x v="4"/>
    <d v="2018-05-20T00:00:00"/>
    <x v="1"/>
    <x v="0"/>
    <s v="Sunday"/>
    <s v="Pratyusmita"/>
    <x v="9"/>
    <s v="Patna"/>
    <x v="2"/>
    <x v="0"/>
    <n v="7.4080000000000004"/>
    <n v="1.2038"/>
    <n v="2"/>
    <n v="14.816000000000001"/>
  </r>
  <r>
    <n v="197"/>
    <s v="CA-2011-140004"/>
    <x v="0"/>
    <x v="0"/>
    <d v="2018-05-20T00:00:00"/>
    <x v="1"/>
    <x v="0"/>
    <s v="Sunday"/>
    <s v="Pratyusmita"/>
    <x v="9"/>
    <s v="Patna"/>
    <x v="2"/>
    <x v="0"/>
    <n v="6.048"/>
    <n v="1.5875999999999999"/>
    <n v="1"/>
    <n v="6.048"/>
  </r>
  <r>
    <n v="198"/>
    <s v="CA-2014-107720"/>
    <x v="2"/>
    <x v="14"/>
    <d v="2018-05-21T00:00:00"/>
    <x v="1"/>
    <x v="0"/>
    <s v="Monday"/>
    <s v="Chayanika"/>
    <x v="10"/>
    <s v="Thiruvananthapuram"/>
    <x v="3"/>
    <x v="2"/>
    <n v="46.26"/>
    <n v="12.0276"/>
    <n v="4"/>
    <n v="185.04"/>
  </r>
  <r>
    <n v="199"/>
    <s v="US-2014-124303"/>
    <x v="2"/>
    <x v="3"/>
    <d v="2018-05-22T00:00:00"/>
    <x v="1"/>
    <x v="0"/>
    <s v="Tuesday"/>
    <s v="Tanvi"/>
    <x v="11"/>
    <s v="Chandigarh"/>
    <x v="4"/>
    <x v="1"/>
    <n v="2.9460000000000002"/>
    <n v="-2.2585999999999999"/>
    <n v="7"/>
    <n v="20.622"/>
  </r>
  <r>
    <n v="200"/>
    <s v="US-2014-124303"/>
    <x v="1"/>
    <x v="2"/>
    <d v="2018-05-23T00:00:00"/>
    <x v="1"/>
    <x v="0"/>
    <s v="Wednesday"/>
    <s v="Anjali"/>
    <x v="12"/>
    <s v="Chandigarh"/>
    <x v="4"/>
    <x v="1"/>
    <n v="16.056000000000001"/>
    <n v="5.8202999999999996"/>
    <n v="4"/>
    <n v="64.224000000000004"/>
  </r>
  <r>
    <n v="201"/>
    <s v="CA-2014-105074"/>
    <x v="1"/>
    <x v="16"/>
    <d v="2018-05-23T00:00:00"/>
    <x v="1"/>
    <x v="0"/>
    <s v="Wednesday"/>
    <s v="Anjali"/>
    <x v="12"/>
    <s v="Chandigarh"/>
    <x v="4"/>
    <x v="0"/>
    <n v="21.744"/>
    <n v="6.7949999999999999"/>
    <n v="5"/>
    <n v="108.72"/>
  </r>
  <r>
    <n v="202"/>
    <s v="CA-2011-133690"/>
    <x v="1"/>
    <x v="5"/>
    <d v="2018-05-23T00:00:00"/>
    <x v="1"/>
    <x v="0"/>
    <s v="Wednesday"/>
    <s v="Anjali"/>
    <x v="12"/>
    <s v="Chandigarh"/>
    <x v="4"/>
    <x v="0"/>
    <n v="218.75"/>
    <n v="-161.875"/>
    <n v="3"/>
    <n v="656.25"/>
  </r>
  <r>
    <n v="203"/>
    <s v="CA-2011-133690"/>
    <x v="2"/>
    <x v="13"/>
    <d v="2018-05-23T00:00:00"/>
    <x v="1"/>
    <x v="0"/>
    <s v="Wednesday"/>
    <s v="Anjali"/>
    <x v="12"/>
    <s v="Chandigarh"/>
    <x v="4"/>
    <x v="0"/>
    <n v="2.6"/>
    <n v="0.29249999999999998"/>
    <n v="8"/>
    <n v="20.8"/>
  </r>
  <r>
    <n v="204"/>
    <s v="US-2014-116701"/>
    <x v="0"/>
    <x v="0"/>
    <d v="2018-05-23T00:00:00"/>
    <x v="1"/>
    <x v="0"/>
    <s v="Wednesday"/>
    <s v="Anjali"/>
    <x v="12"/>
    <s v="Chandigarh"/>
    <x v="4"/>
    <x v="0"/>
    <n v="66.284000000000006"/>
    <n v="-178.96680000000001"/>
    <n v="4"/>
    <n v="265.13600000000002"/>
  </r>
  <r>
    <n v="205"/>
    <s v="CA-2014-126382"/>
    <x v="0"/>
    <x v="15"/>
    <d v="2018-05-24T00:00:00"/>
    <x v="1"/>
    <x v="0"/>
    <s v="Thursday"/>
    <s v="Rhea"/>
    <x v="13"/>
    <s v="Simla"/>
    <x v="4"/>
    <x v="1"/>
    <n v="35.167999999999999"/>
    <n v="9.6712000000000007"/>
    <n v="3"/>
    <n v="105.50399999999999"/>
  </r>
  <r>
    <n v="206"/>
    <s v="CA-2014-108329"/>
    <x v="0"/>
    <x v="12"/>
    <d v="2018-05-25T00:00:00"/>
    <x v="1"/>
    <x v="0"/>
    <s v="Friday"/>
    <s v="Piyali"/>
    <x v="14"/>
    <s v="Gangtok"/>
    <x v="4"/>
    <x v="0"/>
    <n v="444.76799999999997"/>
    <n v="44.476799999999997"/>
    <n v="2"/>
    <n v="889.53599999999994"/>
  </r>
  <r>
    <n v="207"/>
    <s v="CA-2014-135860"/>
    <x v="1"/>
    <x v="1"/>
    <d v="2018-05-25T00:00:00"/>
    <x v="1"/>
    <x v="0"/>
    <s v="Friday"/>
    <s v="Charika"/>
    <x v="15"/>
    <s v="Goa"/>
    <x v="0"/>
    <x v="0"/>
    <n v="83.92"/>
    <n v="5.8743999999999996"/>
    <n v="3"/>
    <n v="251.76"/>
  </r>
  <r>
    <n v="208"/>
    <s v="CA-2014-135860"/>
    <x v="1"/>
    <x v="2"/>
    <d v="2018-05-25T00:00:00"/>
    <x v="1"/>
    <x v="0"/>
    <s v="Friday"/>
    <s v="Charika"/>
    <x v="15"/>
    <s v="Goa"/>
    <x v="0"/>
    <x v="0"/>
    <n v="131.97999999999999"/>
    <n v="35.634599999999999"/>
    <n v="2"/>
    <n v="263.95999999999998"/>
  </r>
  <r>
    <n v="209"/>
    <s v="CA-2014-135860"/>
    <x v="1"/>
    <x v="2"/>
    <d v="2018-05-25T00:00:00"/>
    <x v="1"/>
    <x v="0"/>
    <s v="Friday"/>
    <s v="Charika"/>
    <x v="15"/>
    <s v="Goa"/>
    <x v="0"/>
    <x v="0"/>
    <n v="15.92"/>
    <n v="7.4824000000000002"/>
    <n v="1"/>
    <n v="15.92"/>
  </r>
  <r>
    <n v="210"/>
    <s v="CA-2014-135860"/>
    <x v="0"/>
    <x v="0"/>
    <d v="2018-05-25T00:00:00"/>
    <x v="1"/>
    <x v="0"/>
    <s v="Friday"/>
    <s v="Charika"/>
    <x v="15"/>
    <s v="Goa"/>
    <x v="0"/>
    <x v="0"/>
    <n v="52.29"/>
    <n v="16.209900000000001"/>
    <n v="2"/>
    <n v="104.58"/>
  </r>
  <r>
    <n v="211"/>
    <s v="CA-2014-135860"/>
    <x v="1"/>
    <x v="6"/>
    <d v="2018-05-27T00:00:00"/>
    <x v="1"/>
    <x v="0"/>
    <s v="Sunday"/>
    <s v="Mitali"/>
    <x v="16"/>
    <s v="Kohima"/>
    <x v="4"/>
    <x v="0"/>
    <n v="91.99"/>
    <n v="3.6796000000000002"/>
    <n v="3"/>
    <n v="275.96999999999997"/>
  </r>
  <r>
    <n v="212"/>
    <s v="CA-2012-101007"/>
    <x v="1"/>
    <x v="1"/>
    <d v="2018-05-28T00:00:00"/>
    <x v="1"/>
    <x v="0"/>
    <s v="Monday"/>
    <s v="Akanksha"/>
    <x v="17"/>
    <s v="Hyderabad"/>
    <x v="3"/>
    <x v="1"/>
    <n v="20.8"/>
    <n v="6.5"/>
    <n v="1"/>
    <n v="20.8"/>
  </r>
  <r>
    <n v="213"/>
    <s v="CA-2012-146262"/>
    <x v="1"/>
    <x v="5"/>
    <d v="2018-05-28T00:00:00"/>
    <x v="1"/>
    <x v="0"/>
    <s v="Monday"/>
    <s v="Arsheen"/>
    <x v="0"/>
    <s v="Ahmedabad"/>
    <x v="0"/>
    <x v="1"/>
    <n v="23.68"/>
    <n v="8.8800000000000008"/>
    <n v="5"/>
    <n v="118.4"/>
  </r>
  <r>
    <n v="214"/>
    <s v="CA-2012-146262"/>
    <x v="1"/>
    <x v="5"/>
    <d v="2018-05-28T00:00:00"/>
    <x v="1"/>
    <x v="0"/>
    <s v="Monday"/>
    <s v="Arsheen"/>
    <x v="0"/>
    <s v="Ahmedabad"/>
    <x v="0"/>
    <x v="1"/>
    <n v="452.45"/>
    <n v="-244.32300000000001"/>
    <n v="5"/>
    <n v="2262.25"/>
  </r>
  <r>
    <n v="215"/>
    <s v="CA-2012-146262"/>
    <x v="1"/>
    <x v="10"/>
    <d v="2018-05-28T00:00:00"/>
    <x v="1"/>
    <x v="0"/>
    <s v="Monday"/>
    <s v="Arsheen"/>
    <x v="0"/>
    <s v="Ahmedabad"/>
    <x v="0"/>
    <x v="1"/>
    <n v="62.981999999999999"/>
    <n v="-14.6958"/>
    <n v="4"/>
    <n v="251.928"/>
  </r>
  <r>
    <n v="216"/>
    <s v="CA-2012-146262"/>
    <x v="1"/>
    <x v="5"/>
    <d v="2018-05-28T00:00:00"/>
    <x v="1"/>
    <x v="0"/>
    <s v="Monday"/>
    <s v="Arsheen"/>
    <x v="0"/>
    <s v="Ahmedabad"/>
    <x v="0"/>
    <x v="1"/>
    <n v="1188"/>
    <n v="-950.4"/>
    <n v="1"/>
    <n v="1188"/>
  </r>
  <r>
    <n v="217"/>
    <s v="CA-2012-146262"/>
    <x v="1"/>
    <x v="9"/>
    <d v="2018-05-28T00:00:00"/>
    <x v="1"/>
    <x v="0"/>
    <s v="Monday"/>
    <s v="Arsheen"/>
    <x v="0"/>
    <s v="Ahmedabad"/>
    <x v="0"/>
    <x v="1"/>
    <n v="89.584000000000003"/>
    <n v="4.4791999999999996"/>
    <n v="3"/>
    <n v="268.75200000000001"/>
  </r>
  <r>
    <n v="218"/>
    <s v="CA-2013-130162"/>
    <x v="1"/>
    <x v="16"/>
    <d v="2018-05-28T00:00:00"/>
    <x v="1"/>
    <x v="0"/>
    <s v="Monday"/>
    <s v="Mahima"/>
    <x v="1"/>
    <s v="Pune"/>
    <x v="0"/>
    <x v="0"/>
    <n v="93.06"/>
    <n v="26.056799999999999"/>
    <n v="5"/>
    <n v="465.3"/>
  </r>
  <r>
    <n v="219"/>
    <s v="CA-2013-130162"/>
    <x v="1"/>
    <x v="5"/>
    <d v="2018-05-31T00:00:00"/>
    <x v="1"/>
    <x v="0"/>
    <s v="Thursday"/>
    <s v="Shreya"/>
    <x v="2"/>
    <s v="Bhopal"/>
    <x v="1"/>
    <x v="0"/>
    <n v="302.37599999999998"/>
    <n v="22.6782"/>
    <n v="9"/>
    <n v="2721.384"/>
  </r>
  <r>
    <n v="220"/>
    <s v="CA-2012-169397"/>
    <x v="2"/>
    <x v="3"/>
    <d v="2018-06-01T00:00:00"/>
    <x v="2"/>
    <x v="0"/>
    <s v="Friday"/>
    <s v="Chandni"/>
    <x v="3"/>
    <s v="Jaipur"/>
    <x v="0"/>
    <x v="0"/>
    <n v="5.5839999999999996"/>
    <n v="1.8148"/>
    <n v="4"/>
    <n v="22.335999999999999"/>
  </r>
  <r>
    <n v="221"/>
    <s v="CA-2012-169397"/>
    <x v="1"/>
    <x v="6"/>
    <d v="2018-06-01T00:00:00"/>
    <x v="2"/>
    <x v="0"/>
    <s v="Friday"/>
    <s v="Chandni"/>
    <x v="3"/>
    <s v="Jaipur"/>
    <x v="0"/>
    <x v="0"/>
    <n v="22.704000000000001"/>
    <n v="8.2302"/>
    <n v="5"/>
    <n v="113.52000000000001"/>
  </r>
  <r>
    <n v="222"/>
    <s v="CA-2012-169397"/>
    <x v="0"/>
    <x v="12"/>
    <d v="2018-06-01T00:00:00"/>
    <x v="2"/>
    <x v="0"/>
    <s v="Friday"/>
    <s v="Chandni"/>
    <x v="3"/>
    <s v="Jaipur"/>
    <x v="0"/>
    <x v="0"/>
    <n v="19.776"/>
    <n v="-13.8432"/>
    <n v="2"/>
    <n v="39.552"/>
  </r>
  <r>
    <n v="223"/>
    <s v="CA-2012-169397"/>
    <x v="1"/>
    <x v="10"/>
    <d v="2018-06-01T00:00:00"/>
    <x v="2"/>
    <x v="0"/>
    <s v="Friday"/>
    <s v="Chandni"/>
    <x v="3"/>
    <s v="Jaipur"/>
    <x v="0"/>
    <x v="0"/>
    <n v="72.703999999999994"/>
    <n v="19.084800000000001"/>
    <n v="3"/>
    <n v="218.11199999999997"/>
  </r>
  <r>
    <n v="224"/>
    <s v="CA-2012-169397"/>
    <x v="1"/>
    <x v="10"/>
    <d v="2018-06-01T00:00:00"/>
    <x v="2"/>
    <x v="0"/>
    <s v="Friday"/>
    <s v="Chandni"/>
    <x v="3"/>
    <s v="Jaipur"/>
    <x v="0"/>
    <x v="0"/>
    <n v="479.988"/>
    <n v="-383.99040000000002"/>
    <n v="4"/>
    <n v="1919.952"/>
  </r>
  <r>
    <n v="225"/>
    <s v="CA-2012-169397"/>
    <x v="2"/>
    <x v="14"/>
    <d v="2018-06-02T00:00:00"/>
    <x v="2"/>
    <x v="0"/>
    <s v="Saturday"/>
    <s v="Ekta"/>
    <x v="4"/>
    <s v="Kolkata"/>
    <x v="2"/>
    <x v="0"/>
    <n v="27.167999999999999"/>
    <n v="2.7168000000000001"/>
    <n v="1"/>
    <n v="27.167999999999999"/>
  </r>
  <r>
    <n v="226"/>
    <s v="CA-2012-163055"/>
    <x v="1"/>
    <x v="5"/>
    <d v="2018-06-03T00:00:00"/>
    <x v="2"/>
    <x v="0"/>
    <s v="Sunday"/>
    <s v="Bathina"/>
    <x v="5"/>
    <s v="Bangalore"/>
    <x v="3"/>
    <x v="1"/>
    <n v="2.2000000000000002"/>
    <n v="0.96799999999999997"/>
    <n v="3"/>
    <n v="6.6000000000000005"/>
  </r>
  <r>
    <n v="227"/>
    <s v="CA-2012-163055"/>
    <x v="1"/>
    <x v="16"/>
    <d v="2018-06-03T00:00:00"/>
    <x v="2"/>
    <x v="0"/>
    <s v="Sunday"/>
    <s v="Bathina"/>
    <x v="5"/>
    <s v="Bangalore"/>
    <x v="3"/>
    <x v="1"/>
    <n v="622.45000000000005"/>
    <n v="136.93899999999999"/>
    <n v="2"/>
    <n v="1244.9000000000001"/>
  </r>
  <r>
    <n v="228"/>
    <s v="CA-2012-163055"/>
    <x v="2"/>
    <x v="4"/>
    <d v="2018-06-03T00:00:00"/>
    <x v="2"/>
    <x v="0"/>
    <s v="Sunday"/>
    <s v="Bathina"/>
    <x v="5"/>
    <s v="Bangalore"/>
    <x v="3"/>
    <x v="1"/>
    <n v="21.98"/>
    <n v="0.2198"/>
    <n v="1"/>
    <n v="21.98"/>
  </r>
  <r>
    <n v="229"/>
    <s v="US-2012-145436"/>
    <x v="1"/>
    <x v="10"/>
    <d v="2018-06-03T00:00:00"/>
    <x v="2"/>
    <x v="0"/>
    <s v="Sunday"/>
    <s v="Bathina"/>
    <x v="5"/>
    <s v="Bangalore"/>
    <x v="3"/>
    <x v="0"/>
    <n v="161.56800000000001"/>
    <n v="-28.2744"/>
    <n v="2"/>
    <n v="323.13600000000002"/>
  </r>
  <r>
    <n v="230"/>
    <s v="US-2012-145436"/>
    <x v="1"/>
    <x v="5"/>
    <d v="2018-06-04T00:00:00"/>
    <x v="2"/>
    <x v="0"/>
    <s v="Monday"/>
    <s v="Avni"/>
    <x v="1"/>
    <s v="Mumbai"/>
    <x v="0"/>
    <x v="0"/>
    <n v="389.69600000000003"/>
    <n v="43.840800000000002"/>
    <n v="1"/>
    <n v="389.69600000000003"/>
  </r>
  <r>
    <n v="231"/>
    <s v="US-2011-156216"/>
    <x v="1"/>
    <x v="5"/>
    <d v="2018-06-04T00:00:00"/>
    <x v="2"/>
    <x v="0"/>
    <s v="Monday"/>
    <s v="Aayushi"/>
    <x v="2"/>
    <s v="Indore"/>
    <x v="1"/>
    <x v="1"/>
    <n v="18.648"/>
    <n v="-12.432"/>
    <n v="3"/>
    <n v="55.944000000000003"/>
  </r>
  <r>
    <n v="232"/>
    <s v="US-2014-100930"/>
    <x v="2"/>
    <x v="14"/>
    <d v="2018-06-04T00:00:00"/>
    <x v="2"/>
    <x v="0"/>
    <s v="Monday"/>
    <s v="Bhawna"/>
    <x v="2"/>
    <s v="Indore"/>
    <x v="1"/>
    <x v="2"/>
    <n v="233.86"/>
    <n v="-102.048"/>
    <n v="3"/>
    <n v="701.58"/>
  </r>
  <r>
    <n v="233"/>
    <s v="US-2014-100930"/>
    <x v="1"/>
    <x v="6"/>
    <d v="2018-06-04T00:00:00"/>
    <x v="2"/>
    <x v="0"/>
    <s v="Monday"/>
    <s v="Bhawna"/>
    <x v="2"/>
    <s v="Indore"/>
    <x v="1"/>
    <x v="2"/>
    <n v="620.61450000000002"/>
    <n v="-248.2458"/>
    <n v="7"/>
    <n v="4344.3015000000005"/>
  </r>
  <r>
    <n v="234"/>
    <s v="US-2014-100930"/>
    <x v="1"/>
    <x v="5"/>
    <d v="2018-06-04T00:00:00"/>
    <x v="2"/>
    <x v="0"/>
    <s v="Monday"/>
    <s v="Bhawna"/>
    <x v="2"/>
    <s v="Indore"/>
    <x v="1"/>
    <x v="2"/>
    <n v="5.3280000000000003"/>
    <n v="-3.552"/>
    <n v="1"/>
    <n v="5.3280000000000003"/>
  </r>
  <r>
    <n v="235"/>
    <s v="US-2014-100930"/>
    <x v="0"/>
    <x v="7"/>
    <d v="2018-06-04T00:00:00"/>
    <x v="2"/>
    <x v="0"/>
    <s v="Monday"/>
    <s v="Bhawna"/>
    <x v="2"/>
    <s v="Indore"/>
    <x v="1"/>
    <x v="2"/>
    <n v="258.072"/>
    <n v="0"/>
    <n v="2"/>
    <n v="516.14400000000001"/>
  </r>
  <r>
    <n v="236"/>
    <s v="US-2014-100930"/>
    <x v="2"/>
    <x v="4"/>
    <d v="2018-06-04T00:00:00"/>
    <x v="2"/>
    <x v="0"/>
    <s v="Monday"/>
    <s v="Bhawna"/>
    <x v="2"/>
    <s v="Indore"/>
    <x v="1"/>
    <x v="2"/>
    <n v="617.976"/>
    <n v="-7.7247000000000003"/>
    <n v="3"/>
    <n v="1853.9279999999999"/>
  </r>
  <r>
    <n v="237"/>
    <s v="CA-2014-160514"/>
    <x v="2"/>
    <x v="3"/>
    <d v="2018-06-04T00:00:00"/>
    <x v="2"/>
    <x v="0"/>
    <s v="Monday"/>
    <s v="Bhawna"/>
    <x v="2"/>
    <s v="Indore"/>
    <x v="1"/>
    <x v="1"/>
    <n v="10.56"/>
    <n v="4.7519999999999998"/>
    <n v="7"/>
    <n v="73.92"/>
  </r>
  <r>
    <n v="238"/>
    <s v="CA-2013-157749"/>
    <x v="2"/>
    <x v="4"/>
    <d v="2018-06-07T00:00:00"/>
    <x v="2"/>
    <x v="0"/>
    <s v="Thursday"/>
    <s v="Krutika"/>
    <x v="9"/>
    <s v="Patna"/>
    <x v="2"/>
    <x v="0"/>
    <n v="25.92"/>
    <n v="9.3960000000000008"/>
    <n v="11"/>
    <n v="285.12"/>
  </r>
  <r>
    <n v="239"/>
    <s v="CA-2013-157749"/>
    <x v="2"/>
    <x v="13"/>
    <d v="2018-06-08T00:00:00"/>
    <x v="2"/>
    <x v="0"/>
    <s v="Friday"/>
    <s v="Shreya"/>
    <x v="10"/>
    <s v="Thiruvananthapuram"/>
    <x v="3"/>
    <x v="0"/>
    <n v="419.68"/>
    <n v="-356.72800000000001"/>
    <n v="3"/>
    <n v="1259.04"/>
  </r>
  <r>
    <n v="240"/>
    <s v="CA-2013-157749"/>
    <x v="2"/>
    <x v="4"/>
    <d v="2018-06-08T00:00:00"/>
    <x v="2"/>
    <x v="0"/>
    <s v="Friday"/>
    <s v="Shreya"/>
    <x v="10"/>
    <s v="Thiruvananthapuram"/>
    <x v="3"/>
    <x v="0"/>
    <n v="11.688000000000001"/>
    <n v="-4.6752000000000002"/>
    <n v="4"/>
    <n v="46.752000000000002"/>
  </r>
  <r>
    <n v="241"/>
    <s v="CA-2013-157749"/>
    <x v="0"/>
    <x v="15"/>
    <d v="2018-06-08T00:00:00"/>
    <x v="2"/>
    <x v="0"/>
    <s v="Friday"/>
    <s v="Shreya"/>
    <x v="10"/>
    <s v="Thiruvananthapuram"/>
    <x v="3"/>
    <x v="0"/>
    <n v="31.984000000000002"/>
    <n v="11.1944"/>
    <n v="3"/>
    <n v="95.951999999999998"/>
  </r>
  <r>
    <n v="242"/>
    <s v="CA-2013-157749"/>
    <x v="1"/>
    <x v="1"/>
    <d v="2018-06-08T00:00:00"/>
    <x v="2"/>
    <x v="0"/>
    <s v="Friday"/>
    <s v="Shreya"/>
    <x v="10"/>
    <s v="Thiruvananthapuram"/>
    <x v="3"/>
    <x v="0"/>
    <n v="177.22499999999999"/>
    <n v="-120.51300000000001"/>
    <n v="5"/>
    <n v="886.125"/>
  </r>
  <r>
    <n v="243"/>
    <s v="CA-2013-157749"/>
    <x v="1"/>
    <x v="5"/>
    <d v="2018-06-08T00:00:00"/>
    <x v="2"/>
    <x v="0"/>
    <s v="Friday"/>
    <s v="Shreya"/>
    <x v="10"/>
    <s v="Thiruvananthapuram"/>
    <x v="3"/>
    <x v="0"/>
    <n v="4.0439999999999996"/>
    <n v="-2.8308"/>
    <n v="6"/>
    <n v="24.263999999999996"/>
  </r>
  <r>
    <n v="244"/>
    <s v="CA-2013-157749"/>
    <x v="0"/>
    <x v="7"/>
    <d v="2018-06-09T00:00:00"/>
    <x v="2"/>
    <x v="0"/>
    <s v="Saturday"/>
    <s v="Samiksha"/>
    <x v="1"/>
    <s v="Mumbai"/>
    <x v="0"/>
    <x v="0"/>
    <n v="7.4080000000000004"/>
    <n v="1.2038"/>
    <n v="2"/>
    <n v="14.816000000000001"/>
  </r>
  <r>
    <n v="245"/>
    <s v="CA-2011-131926"/>
    <x v="0"/>
    <x v="15"/>
    <d v="2018-06-10T00:00:00"/>
    <x v="2"/>
    <x v="0"/>
    <s v="Sunday"/>
    <s v="Sheetal"/>
    <x v="2"/>
    <s v="Indore"/>
    <x v="1"/>
    <x v="2"/>
    <n v="2001.86"/>
    <n v="580.5394"/>
    <n v="2"/>
    <n v="4003.72"/>
  </r>
  <r>
    <n v="246"/>
    <s v="CA-2011-131926"/>
    <x v="2"/>
    <x v="4"/>
    <d v="2018-06-10T00:00:00"/>
    <x v="2"/>
    <x v="0"/>
    <s v="Sunday"/>
    <s v="Sheetal"/>
    <x v="2"/>
    <s v="Indore"/>
    <x v="1"/>
    <x v="2"/>
    <n v="166.72"/>
    <n v="41.68"/>
    <n v="3"/>
    <n v="500.15999999999997"/>
  </r>
  <r>
    <n v="247"/>
    <s v="CA-2011-131926"/>
    <x v="0"/>
    <x v="15"/>
    <d v="2018-06-10T00:00:00"/>
    <x v="2"/>
    <x v="0"/>
    <s v="Sunday"/>
    <s v="Sheetal"/>
    <x v="2"/>
    <s v="Indore"/>
    <x v="1"/>
    <x v="2"/>
    <n v="47.88"/>
    <n v="23.94"/>
    <n v="3"/>
    <n v="143.64000000000001"/>
  </r>
  <r>
    <n v="248"/>
    <s v="CA-2011-131926"/>
    <x v="1"/>
    <x v="10"/>
    <d v="2018-06-10T00:00:00"/>
    <x v="2"/>
    <x v="0"/>
    <s v="Sunday"/>
    <s v="Sheetal"/>
    <x v="2"/>
    <s v="Indore"/>
    <x v="1"/>
    <x v="2"/>
    <n v="1503.25"/>
    <n v="496.07249999999999"/>
    <n v="4"/>
    <n v="6013"/>
  </r>
  <r>
    <n v="249"/>
    <s v="CA-2011-131926"/>
    <x v="1"/>
    <x v="5"/>
    <d v="2018-06-11T00:00:00"/>
    <x v="2"/>
    <x v="0"/>
    <s v="Monday"/>
    <s v="Pooja"/>
    <x v="13"/>
    <s v="Simla"/>
    <x v="4"/>
    <x v="2"/>
    <n v="25.92"/>
    <n v="12.441599999999999"/>
    <n v="2"/>
    <n v="51.84"/>
  </r>
  <r>
    <n v="250"/>
    <s v="CA-2013-154739"/>
    <x v="2"/>
    <x v="13"/>
    <d v="2018-06-11T00:00:00"/>
    <x v="2"/>
    <x v="0"/>
    <s v="Monday"/>
    <s v="Pooja"/>
    <x v="13"/>
    <s v="Simla"/>
    <x v="4"/>
    <x v="0"/>
    <n v="321.56799999999998"/>
    <n v="28.1372"/>
    <n v="3"/>
    <n v="964.70399999999995"/>
  </r>
  <r>
    <n v="251"/>
    <s v="CA-2013-145625"/>
    <x v="0"/>
    <x v="12"/>
    <d v="2018-06-11T00:00:00"/>
    <x v="2"/>
    <x v="0"/>
    <s v="Monday"/>
    <s v="Pooja"/>
    <x v="13"/>
    <s v="Simla"/>
    <x v="4"/>
    <x v="0"/>
    <n v="7.61"/>
    <n v="3.5767000000000002"/>
    <n v="6"/>
    <n v="45.660000000000004"/>
  </r>
  <r>
    <n v="252"/>
    <s v="CA-2013-145625"/>
    <x v="1"/>
    <x v="1"/>
    <d v="2018-06-11T00:00:00"/>
    <x v="2"/>
    <x v="0"/>
    <s v="Monday"/>
    <s v="Sanjna"/>
    <x v="1"/>
    <s v="Mumbai"/>
    <x v="0"/>
    <x v="0"/>
    <n v="3347.37"/>
    <n v="636.00030000000004"/>
    <n v="1"/>
    <n v="3347.37"/>
  </r>
  <r>
    <n v="253"/>
    <s v="CA-2013-146941"/>
    <x v="1"/>
    <x v="5"/>
    <d v="2018-06-11T00:00:00"/>
    <x v="2"/>
    <x v="0"/>
    <s v="Monday"/>
    <s v="Sanjna"/>
    <x v="1"/>
    <s v="Mumbai"/>
    <x v="0"/>
    <x v="0"/>
    <n v="80.58"/>
    <n v="22.5624"/>
    <n v="2"/>
    <n v="161.16"/>
  </r>
  <r>
    <n v="254"/>
    <s v="CA-2013-146941"/>
    <x v="1"/>
    <x v="9"/>
    <d v="2018-06-11T00:00:00"/>
    <x v="2"/>
    <x v="0"/>
    <s v="Monday"/>
    <s v="Sanjna"/>
    <x v="1"/>
    <s v="Mumbai"/>
    <x v="0"/>
    <x v="0"/>
    <n v="361.92"/>
    <n v="162.864"/>
    <n v="3"/>
    <n v="1085.76"/>
  </r>
  <r>
    <n v="255"/>
    <s v="US-2012-159982"/>
    <x v="1"/>
    <x v="5"/>
    <d v="2018-06-11T00:00:00"/>
    <x v="2"/>
    <x v="0"/>
    <s v="Monday"/>
    <s v="Sanjna"/>
    <x v="1"/>
    <s v="Mumbai"/>
    <x v="0"/>
    <x v="1"/>
    <n v="12.132"/>
    <n v="-8.4923999999999999"/>
    <n v="5"/>
    <n v="60.66"/>
  </r>
  <r>
    <n v="256"/>
    <s v="US-2012-159982"/>
    <x v="1"/>
    <x v="8"/>
    <d v="2018-06-11T00:00:00"/>
    <x v="2"/>
    <x v="0"/>
    <s v="Monday"/>
    <s v="Sanjna"/>
    <x v="1"/>
    <s v="Mumbai"/>
    <x v="0"/>
    <x v="1"/>
    <n v="82.367999999999995"/>
    <n v="-19.5624"/>
    <n v="4"/>
    <n v="329.47199999999998"/>
  </r>
  <r>
    <n v="257"/>
    <s v="US-2012-159982"/>
    <x v="1"/>
    <x v="5"/>
    <d v="2018-06-11T00:00:00"/>
    <x v="2"/>
    <x v="0"/>
    <s v="Monday"/>
    <s v="Swetha"/>
    <x v="2"/>
    <s v="Indore"/>
    <x v="1"/>
    <x v="1"/>
    <n v="53.92"/>
    <n v="4.0439999999999996"/>
    <n v="5"/>
    <n v="269.60000000000002"/>
  </r>
  <r>
    <n v="258"/>
    <s v="US-2012-159982"/>
    <x v="2"/>
    <x v="3"/>
    <d v="2018-06-14T00:00:00"/>
    <x v="2"/>
    <x v="0"/>
    <s v="Thursday"/>
    <s v="Bhaggyasree"/>
    <x v="1"/>
    <s v="Mumbai"/>
    <x v="0"/>
    <x v="1"/>
    <n v="647.904"/>
    <n v="56.691600000000001"/>
    <n v="3"/>
    <n v="1943.712"/>
  </r>
  <r>
    <n v="259"/>
    <s v="CA-2014-163139"/>
    <x v="1"/>
    <x v="1"/>
    <d v="2018-06-14T00:00:00"/>
    <x v="2"/>
    <x v="0"/>
    <s v="Thursday"/>
    <s v="Bhaggyasree"/>
    <x v="1"/>
    <s v="Mumbai"/>
    <x v="0"/>
    <x v="0"/>
    <n v="20.37"/>
    <n v="6.9257999999999997"/>
    <n v="2"/>
    <n v="40.74"/>
  </r>
  <r>
    <n v="260"/>
    <s v="CA-2014-163139"/>
    <x v="1"/>
    <x v="1"/>
    <d v="2018-06-14T00:00:00"/>
    <x v="2"/>
    <x v="0"/>
    <s v="Thursday"/>
    <s v="Bhaggyasree"/>
    <x v="1"/>
    <s v="Mumbai"/>
    <x v="0"/>
    <x v="0"/>
    <n v="221.55"/>
    <n v="6.6464999999999996"/>
    <n v="3"/>
    <n v="664.65000000000009"/>
  </r>
  <r>
    <n v="261"/>
    <s v="CA-2014-163139"/>
    <x v="1"/>
    <x v="16"/>
    <d v="2018-06-15T00:00:00"/>
    <x v="2"/>
    <x v="0"/>
    <s v="Friday"/>
    <s v="Gunjan"/>
    <x v="2"/>
    <s v="Indore"/>
    <x v="1"/>
    <x v="0"/>
    <n v="17.52"/>
    <n v="6.1319999999999997"/>
    <n v="3"/>
    <n v="52.56"/>
  </r>
  <r>
    <n v="262"/>
    <s v="US-2014-155299"/>
    <x v="1"/>
    <x v="5"/>
    <d v="2018-06-16T00:00:00"/>
    <x v="2"/>
    <x v="0"/>
    <s v="Saturday"/>
    <s v="Akancha"/>
    <x v="1"/>
    <s v="Mumbai"/>
    <x v="0"/>
    <x v="1"/>
    <n v="1.6240000000000001"/>
    <n v="-4.4660000000000002"/>
    <n v="4"/>
    <n v="6.4960000000000004"/>
  </r>
  <r>
    <n v="263"/>
    <s v="US-2011-106992"/>
    <x v="1"/>
    <x v="1"/>
    <d v="2018-06-16T00:00:00"/>
    <x v="2"/>
    <x v="0"/>
    <s v="Saturday"/>
    <s v="Akancha"/>
    <x v="1"/>
    <s v="Mumbai"/>
    <x v="0"/>
    <x v="1"/>
    <n v="3059.982"/>
    <n v="-509.99700000000001"/>
    <n v="3"/>
    <n v="9179.9459999999999"/>
  </r>
  <r>
    <n v="264"/>
    <s v="US-2011-106992"/>
    <x v="1"/>
    <x v="1"/>
    <d v="2018-06-16T00:00:00"/>
    <x v="2"/>
    <x v="0"/>
    <s v="Saturday"/>
    <s v="Akancha"/>
    <x v="1"/>
    <s v="Mumbai"/>
    <x v="0"/>
    <x v="1"/>
    <n v="2519.9580000000001"/>
    <n v="-251.9958"/>
    <n v="3"/>
    <n v="7559.8739999999998"/>
  </r>
  <r>
    <n v="265"/>
    <s v="CA-2013-125318"/>
    <x v="0"/>
    <x v="15"/>
    <d v="2018-06-17T00:00:00"/>
    <x v="2"/>
    <x v="0"/>
    <s v="Sunday"/>
    <s v="Rashmi"/>
    <x v="2"/>
    <s v="Indore"/>
    <x v="1"/>
    <x v="0"/>
    <n v="328.22399999999999"/>
    <n v="28.7196"/>
    <n v="7"/>
    <n v="2297.5679999999998"/>
  </r>
  <r>
    <n v="266"/>
    <s v="CA-2012-155040"/>
    <x v="1"/>
    <x v="2"/>
    <d v="2018-06-18T00:00:00"/>
    <x v="2"/>
    <x v="0"/>
    <s v="Monday"/>
    <s v="Parna"/>
    <x v="2"/>
    <s v="Bhopal"/>
    <x v="1"/>
    <x v="0"/>
    <n v="79.900000000000006"/>
    <n v="35.155999999999999"/>
    <n v="9"/>
    <n v="719.1"/>
  </r>
  <r>
    <n v="267"/>
    <s v="CA-2014-136826"/>
    <x v="1"/>
    <x v="5"/>
    <d v="2018-06-18T00:00:00"/>
    <x v="2"/>
    <x v="0"/>
    <s v="Monday"/>
    <s v="Parna"/>
    <x v="2"/>
    <s v="Bhopal"/>
    <x v="1"/>
    <x v="1"/>
    <n v="14.016"/>
    <n v="4.7304000000000004"/>
    <n v="6"/>
    <n v="84.096000000000004"/>
  </r>
  <r>
    <n v="268"/>
    <s v="CA-2013-111010"/>
    <x v="1"/>
    <x v="5"/>
    <d v="2018-06-18T00:00:00"/>
    <x v="2"/>
    <x v="0"/>
    <s v="Monday"/>
    <s v="Parna"/>
    <x v="2"/>
    <s v="Bhopal"/>
    <x v="1"/>
    <x v="0"/>
    <n v="7.56"/>
    <n v="0.3024"/>
    <n v="6"/>
    <n v="45.36"/>
  </r>
  <r>
    <n v="269"/>
    <s v="US-2014-145366"/>
    <x v="2"/>
    <x v="4"/>
    <d v="2018-06-18T00:00:00"/>
    <x v="2"/>
    <x v="0"/>
    <s v="Monday"/>
    <s v="Parna"/>
    <x v="2"/>
    <s v="Bhopal"/>
    <x v="1"/>
    <x v="1"/>
    <n v="37.207999999999998"/>
    <n v="-7.4416000000000002"/>
    <n v="1"/>
    <n v="37.207999999999998"/>
  </r>
  <r>
    <n v="270"/>
    <s v="US-2014-145366"/>
    <x v="1"/>
    <x v="9"/>
    <d v="2018-06-18T00:00:00"/>
    <x v="2"/>
    <x v="0"/>
    <s v="Monday"/>
    <s v="Parna"/>
    <x v="2"/>
    <s v="Bhopal"/>
    <x v="1"/>
    <x v="1"/>
    <n v="57.576000000000001"/>
    <n v="21.591000000000001"/>
    <n v="5"/>
    <n v="287.88"/>
  </r>
  <r>
    <n v="271"/>
    <s v="CA-2014-163979"/>
    <x v="2"/>
    <x v="4"/>
    <d v="2018-06-18T00:00:00"/>
    <x v="2"/>
    <x v="0"/>
    <s v="Monday"/>
    <s v="Parna"/>
    <x v="2"/>
    <s v="Bhopal"/>
    <x v="1"/>
    <x v="1"/>
    <n v="725.84"/>
    <n v="210.49359999999999"/>
    <n v="1"/>
    <n v="725.84"/>
  </r>
  <r>
    <n v="272"/>
    <s v="CA-2012-155334"/>
    <x v="1"/>
    <x v="16"/>
    <d v="2018-06-18T00:00:00"/>
    <x v="2"/>
    <x v="0"/>
    <s v="Monday"/>
    <s v="Parna"/>
    <x v="2"/>
    <s v="Bhopal"/>
    <x v="1"/>
    <x v="0"/>
    <n v="209.93"/>
    <n v="92.369200000000006"/>
    <n v="2"/>
    <n v="419.86"/>
  </r>
  <r>
    <n v="273"/>
    <s v="CA-2012-155334"/>
    <x v="1"/>
    <x v="9"/>
    <d v="2018-06-18T00:00:00"/>
    <x v="2"/>
    <x v="0"/>
    <s v="Monday"/>
    <s v="Subhasmita"/>
    <x v="3"/>
    <s v="Jaipur"/>
    <x v="0"/>
    <x v="0"/>
    <n v="5.28"/>
    <n v="2.3231999999999999"/>
    <n v="7"/>
    <n v="36.96"/>
  </r>
  <r>
    <n v="274"/>
    <s v="CA-2012-155334"/>
    <x v="1"/>
    <x v="10"/>
    <d v="2018-06-18T00:00:00"/>
    <x v="2"/>
    <x v="0"/>
    <s v="Monday"/>
    <s v="Suhani"/>
    <x v="4"/>
    <s v="Kolkata"/>
    <x v="2"/>
    <x v="0"/>
    <n v="10.92"/>
    <n v="4.0949999999999998"/>
    <n v="9"/>
    <n v="98.28"/>
  </r>
  <r>
    <n v="275"/>
    <s v="CA-2014-118136"/>
    <x v="2"/>
    <x v="4"/>
    <d v="2018-06-21T00:00:00"/>
    <x v="2"/>
    <x v="0"/>
    <s v="Thursday"/>
    <s v="Noopur"/>
    <x v="5"/>
    <s v="Bangalore"/>
    <x v="3"/>
    <x v="1"/>
    <n v="8.82"/>
    <n v="4.0571999999999999"/>
    <n v="3"/>
    <n v="26.46"/>
  </r>
  <r>
    <n v="276"/>
    <s v="CA-2014-118136"/>
    <x v="1"/>
    <x v="5"/>
    <d v="2018-06-21T00:00:00"/>
    <x v="2"/>
    <x v="0"/>
    <s v="Thursday"/>
    <s v="Noopur"/>
    <x v="5"/>
    <s v="Bangalore"/>
    <x v="3"/>
    <x v="1"/>
    <n v="5.98"/>
    <n v="1.5548"/>
    <n v="1"/>
    <n v="5.98"/>
  </r>
  <r>
    <n v="277"/>
    <s v="CA-2014-132976"/>
    <x v="2"/>
    <x v="13"/>
    <d v="2018-06-21T00:00:00"/>
    <x v="2"/>
    <x v="0"/>
    <s v="Thursday"/>
    <s v="Noopur"/>
    <x v="5"/>
    <s v="Bangalore"/>
    <x v="3"/>
    <x v="1"/>
    <n v="11.648"/>
    <n v="4.0768000000000004"/>
    <n v="3"/>
    <n v="34.944000000000003"/>
  </r>
  <r>
    <n v="278"/>
    <s v="CA-2014-132976"/>
    <x v="1"/>
    <x v="5"/>
    <d v="2018-06-21T00:00:00"/>
    <x v="2"/>
    <x v="0"/>
    <s v="Thursday"/>
    <s v="Noopur"/>
    <x v="5"/>
    <s v="Bangalore"/>
    <x v="3"/>
    <x v="1"/>
    <n v="18.175999999999998"/>
    <n v="5.9071999999999996"/>
    <n v="4"/>
    <n v="72.703999999999994"/>
  </r>
  <r>
    <n v="279"/>
    <s v="CA-2014-132976"/>
    <x v="1"/>
    <x v="8"/>
    <d v="2018-06-21T00:00:00"/>
    <x v="2"/>
    <x v="0"/>
    <s v="Thursday"/>
    <s v="Noopur"/>
    <x v="5"/>
    <s v="Bangalore"/>
    <x v="3"/>
    <x v="1"/>
    <n v="59.712000000000003"/>
    <n v="5.9711999999999996"/>
    <n v="3"/>
    <n v="179.13600000000002"/>
  </r>
  <r>
    <n v="280"/>
    <s v="CA-2014-132976"/>
    <x v="1"/>
    <x v="5"/>
    <d v="2018-06-21T00:00:00"/>
    <x v="2"/>
    <x v="0"/>
    <s v="Thursday"/>
    <s v="Noopur"/>
    <x v="5"/>
    <s v="Bangalore"/>
    <x v="3"/>
    <x v="1"/>
    <n v="24.84"/>
    <n v="8.6940000000000008"/>
    <n v="3"/>
    <n v="74.52"/>
  </r>
  <r>
    <n v="281"/>
    <s v="US-2012-161991"/>
    <x v="2"/>
    <x v="14"/>
    <d v="2018-06-22T00:00:00"/>
    <x v="2"/>
    <x v="0"/>
    <s v="Friday"/>
    <s v="Vijay"/>
    <x v="6"/>
    <s v="Kashmir"/>
    <x v="4"/>
    <x v="0"/>
    <n v="2.08"/>
    <n v="-3.4319999999999999"/>
    <n v="3"/>
    <n v="6.24"/>
  </r>
  <r>
    <n v="282"/>
    <s v="US-2012-161991"/>
    <x v="2"/>
    <x v="13"/>
    <d v="2018-06-22T00:00:00"/>
    <x v="2"/>
    <x v="0"/>
    <s v="Friday"/>
    <s v="Vijay"/>
    <x v="6"/>
    <s v="Kashmir"/>
    <x v="4"/>
    <x v="0"/>
    <n v="1114.4000000000001"/>
    <n v="376.11"/>
    <n v="8"/>
    <n v="8915.2000000000007"/>
  </r>
  <r>
    <n v="283"/>
    <s v="CA-2012-130890"/>
    <x v="1"/>
    <x v="16"/>
    <d v="2018-06-22T00:00:00"/>
    <x v="2"/>
    <x v="0"/>
    <s v="Friday"/>
    <s v="Vijay"/>
    <x v="6"/>
    <s v="Kashmir"/>
    <x v="4"/>
    <x v="0"/>
    <n v="1038.8399999999999"/>
    <n v="51.942"/>
    <n v="1"/>
    <n v="1038.8399999999999"/>
  </r>
  <r>
    <n v="284"/>
    <s v="CA-2012-130883"/>
    <x v="2"/>
    <x v="4"/>
    <d v="2018-06-22T00:00:00"/>
    <x v="2"/>
    <x v="0"/>
    <s v="Friday"/>
    <s v="Vijay"/>
    <x v="6"/>
    <s v="Kashmir"/>
    <x v="4"/>
    <x v="0"/>
    <n v="141.76"/>
    <n v="47.844000000000001"/>
    <n v="1"/>
    <n v="141.76"/>
  </r>
  <r>
    <n v="285"/>
    <s v="CA-2012-130883"/>
    <x v="1"/>
    <x v="1"/>
    <d v="2018-06-22T00:00:00"/>
    <x v="2"/>
    <x v="0"/>
    <s v="Friday"/>
    <s v="Vijay"/>
    <x v="6"/>
    <s v="Kashmir"/>
    <x v="4"/>
    <x v="0"/>
    <n v="239.8"/>
    <n v="47.96"/>
    <n v="3"/>
    <n v="719.40000000000009"/>
  </r>
  <r>
    <n v="286"/>
    <s v="CA-2012-130883"/>
    <x v="2"/>
    <x v="13"/>
    <d v="2018-06-22T00:00:00"/>
    <x v="2"/>
    <x v="0"/>
    <s v="Friday"/>
    <s v="Vijay"/>
    <x v="6"/>
    <s v="Kashmir"/>
    <x v="4"/>
    <x v="0"/>
    <n v="31.103999999999999"/>
    <n v="10.8864"/>
    <n v="5"/>
    <n v="155.51999999999998"/>
  </r>
  <r>
    <n v="287"/>
    <s v="CA-2013-112697"/>
    <x v="1"/>
    <x v="6"/>
    <d v="2018-06-22T00:00:00"/>
    <x v="2"/>
    <x v="0"/>
    <s v="Friday"/>
    <s v="Vijay"/>
    <x v="6"/>
    <s v="Kashmir"/>
    <x v="4"/>
    <x v="1"/>
    <n v="254.05799999999999"/>
    <n v="-169.37200000000001"/>
    <n v="3"/>
    <n v="762.17399999999998"/>
  </r>
  <r>
    <n v="288"/>
    <s v="CA-2013-112697"/>
    <x v="1"/>
    <x v="8"/>
    <d v="2018-06-23T00:00:00"/>
    <x v="2"/>
    <x v="0"/>
    <s v="Saturday"/>
    <s v="Amisha"/>
    <x v="7"/>
    <s v="Chennai"/>
    <x v="3"/>
    <x v="1"/>
    <n v="194.52799999999999"/>
    <n v="24.315999999999999"/>
    <n v="5"/>
    <n v="972.64"/>
  </r>
  <r>
    <n v="289"/>
    <s v="CA-2013-112697"/>
    <x v="1"/>
    <x v="2"/>
    <d v="2018-06-23T00:00:00"/>
    <x v="2"/>
    <x v="0"/>
    <s v="Saturday"/>
    <s v="Amisha"/>
    <x v="7"/>
    <s v="Chennai"/>
    <x v="3"/>
    <x v="1"/>
    <n v="961.48"/>
    <n v="-204.31450000000001"/>
    <n v="4"/>
    <n v="3845.92"/>
  </r>
  <r>
    <n v="290"/>
    <s v="CA-2013-110772"/>
    <x v="1"/>
    <x v="5"/>
    <d v="2018-06-23T00:00:00"/>
    <x v="2"/>
    <x v="0"/>
    <s v="Saturday"/>
    <s v="Amisha"/>
    <x v="7"/>
    <s v="Chennai"/>
    <x v="3"/>
    <x v="2"/>
    <n v="19.096"/>
    <n v="6.6836000000000002"/>
    <n v="3"/>
    <n v="57.287999999999997"/>
  </r>
  <r>
    <n v="291"/>
    <s v="CA-2013-110772"/>
    <x v="0"/>
    <x v="7"/>
    <d v="2018-06-23T00:00:00"/>
    <x v="2"/>
    <x v="0"/>
    <s v="Saturday"/>
    <s v="Amisha"/>
    <x v="7"/>
    <s v="Chennai"/>
    <x v="3"/>
    <x v="2"/>
    <n v="18.495999999999999"/>
    <n v="6.2423999999999999"/>
    <n v="8"/>
    <n v="147.96799999999999"/>
  </r>
  <r>
    <n v="292"/>
    <s v="CA-2013-110772"/>
    <x v="1"/>
    <x v="2"/>
    <d v="2018-06-23T00:00:00"/>
    <x v="2"/>
    <x v="0"/>
    <s v="Saturday"/>
    <s v="Amisha"/>
    <x v="7"/>
    <s v="Chennai"/>
    <x v="3"/>
    <x v="2"/>
    <n v="255.98400000000001"/>
    <n v="54.396599999999999"/>
    <n v="1"/>
    <n v="255.98400000000001"/>
  </r>
  <r>
    <n v="293"/>
    <s v="CA-2013-110772"/>
    <x v="2"/>
    <x v="4"/>
    <d v="2018-06-23T00:00:00"/>
    <x v="2"/>
    <x v="0"/>
    <s v="Saturday"/>
    <s v="Amisha"/>
    <x v="7"/>
    <s v="Chennai"/>
    <x v="3"/>
    <x v="2"/>
    <n v="86.97"/>
    <n v="-48.703200000000002"/>
    <n v="2"/>
    <n v="173.94"/>
  </r>
  <r>
    <n v="294"/>
    <s v="CA-2011-111451"/>
    <x v="0"/>
    <x v="15"/>
    <d v="2018-06-24T00:00:00"/>
    <x v="2"/>
    <x v="0"/>
    <s v="Sunday"/>
    <s v="Kritika"/>
    <x v="8"/>
    <s v="Lucknow"/>
    <x v="1"/>
    <x v="1"/>
    <n v="300.416"/>
    <n v="78.859200000000001"/>
    <n v="1"/>
    <n v="300.416"/>
  </r>
  <r>
    <n v="295"/>
    <s v="CA-2011-111451"/>
    <x v="1"/>
    <x v="1"/>
    <d v="2018-06-24T00:00:00"/>
    <x v="2"/>
    <x v="0"/>
    <s v="Sunday"/>
    <s v="Kritika"/>
    <x v="8"/>
    <s v="Lucknow"/>
    <x v="1"/>
    <x v="1"/>
    <n v="230.352"/>
    <n v="20.155799999999999"/>
    <n v="2"/>
    <n v="460.70400000000001"/>
  </r>
  <r>
    <n v="296"/>
    <s v="CA-2011-111451"/>
    <x v="1"/>
    <x v="11"/>
    <d v="2018-06-24T00:00:00"/>
    <x v="2"/>
    <x v="0"/>
    <s v="Sunday"/>
    <s v="Kritika"/>
    <x v="8"/>
    <s v="Lucknow"/>
    <x v="1"/>
    <x v="1"/>
    <n v="218.352"/>
    <n v="-24.564599999999999"/>
    <n v="5"/>
    <n v="1091.76"/>
  </r>
  <r>
    <n v="297"/>
    <s v="CA-2011-111451"/>
    <x v="2"/>
    <x v="14"/>
    <d v="2018-06-24T00:00:00"/>
    <x v="2"/>
    <x v="0"/>
    <s v="Sunday"/>
    <s v="Kritika"/>
    <x v="8"/>
    <s v="Lucknow"/>
    <x v="1"/>
    <x v="1"/>
    <n v="78.599999999999994"/>
    <n v="-62.88"/>
    <n v="1"/>
    <n v="78.599999999999994"/>
  </r>
  <r>
    <n v="298"/>
    <s v="CA-2011-111451"/>
    <x v="1"/>
    <x v="10"/>
    <d v="2018-06-25T00:00:00"/>
    <x v="2"/>
    <x v="0"/>
    <s v="Monday"/>
    <s v="Shubhi"/>
    <x v="1"/>
    <s v="Mumbai"/>
    <x v="0"/>
    <x v="1"/>
    <n v="27.552"/>
    <n v="9.2988"/>
    <n v="5"/>
    <n v="137.76"/>
  </r>
  <r>
    <n v="299"/>
    <s v="CA-2013-142545"/>
    <x v="1"/>
    <x v="1"/>
    <d v="2018-06-25T00:00:00"/>
    <x v="2"/>
    <x v="0"/>
    <s v="Monday"/>
    <s v="Shubhi"/>
    <x v="1"/>
    <s v="Mumbai"/>
    <x v="0"/>
    <x v="1"/>
    <n v="32.4"/>
    <n v="15.552"/>
    <n v="3"/>
    <n v="97.199999999999989"/>
  </r>
  <r>
    <n v="300"/>
    <s v="CA-2013-142545"/>
    <x v="1"/>
    <x v="2"/>
    <d v="2018-06-25T00:00:00"/>
    <x v="2"/>
    <x v="0"/>
    <s v="Monday"/>
    <s v="Shubhi"/>
    <x v="1"/>
    <s v="Mumbai"/>
    <x v="0"/>
    <x v="1"/>
    <n v="1082.48"/>
    <n v="10.8248"/>
    <n v="2"/>
    <n v="2164.96"/>
  </r>
  <r>
    <n v="301"/>
    <s v="CA-2013-142545"/>
    <x v="1"/>
    <x v="16"/>
    <d v="2018-06-26T00:00:00"/>
    <x v="2"/>
    <x v="0"/>
    <s v="Tuesday"/>
    <s v="Maithilee"/>
    <x v="2"/>
    <s v="Indore"/>
    <x v="1"/>
    <x v="1"/>
    <n v="56.91"/>
    <n v="27.316800000000001"/>
    <n v="2"/>
    <n v="113.82"/>
  </r>
  <r>
    <n v="302"/>
    <s v="CA-2013-142545"/>
    <x v="1"/>
    <x v="10"/>
    <d v="2018-06-26T00:00:00"/>
    <x v="2"/>
    <x v="0"/>
    <s v="Tuesday"/>
    <s v="Maithilee"/>
    <x v="2"/>
    <s v="Indore"/>
    <x v="1"/>
    <x v="1"/>
    <n v="77.599999999999994"/>
    <n v="38.024000000000001"/>
    <n v="3"/>
    <n v="232.79999999999998"/>
  </r>
  <r>
    <n v="303"/>
    <s v="CA-2013-142545"/>
    <x v="0"/>
    <x v="7"/>
    <d v="2018-06-26T00:00:00"/>
    <x v="2"/>
    <x v="0"/>
    <s v="Tuesday"/>
    <s v="Maithilee"/>
    <x v="2"/>
    <s v="Indore"/>
    <x v="1"/>
    <x v="1"/>
    <n v="14.28"/>
    <n v="6.5688000000000004"/>
    <n v="2"/>
    <n v="28.56"/>
  </r>
  <r>
    <n v="304"/>
    <s v="US-2014-152380"/>
    <x v="1"/>
    <x v="2"/>
    <d v="2018-06-26T00:00:00"/>
    <x v="2"/>
    <x v="0"/>
    <s v="Tuesday"/>
    <s v="Maithilee"/>
    <x v="2"/>
    <s v="Indore"/>
    <x v="1"/>
    <x v="0"/>
    <n v="219.07499999999999"/>
    <n v="-131.44499999999999"/>
    <n v="5"/>
    <n v="1095.375"/>
  </r>
  <r>
    <n v="305"/>
    <s v="CA-2012-144253"/>
    <x v="1"/>
    <x v="10"/>
    <d v="2018-06-27T00:00:00"/>
    <x v="2"/>
    <x v="0"/>
    <s v="Wednesday"/>
    <s v="Shaily"/>
    <x v="1"/>
    <s v="Mumbai"/>
    <x v="0"/>
    <x v="1"/>
    <n v="26.8"/>
    <n v="12.864000000000001"/>
    <n v="3"/>
    <n v="80.400000000000006"/>
  </r>
  <r>
    <n v="306"/>
    <s v="CA-2011-130960"/>
    <x v="0"/>
    <x v="7"/>
    <d v="2018-06-27T00:00:00"/>
    <x v="2"/>
    <x v="0"/>
    <s v="Wednesday"/>
    <s v="Shaily"/>
    <x v="1"/>
    <s v="Mumbai"/>
    <x v="0"/>
    <x v="1"/>
    <n v="9.84"/>
    <n v="2.8536000000000001"/>
    <n v="9"/>
    <n v="88.56"/>
  </r>
  <r>
    <n v="307"/>
    <s v="CA-2011-111003"/>
    <x v="1"/>
    <x v="5"/>
    <d v="2018-06-27T00:00:00"/>
    <x v="2"/>
    <x v="0"/>
    <s v="Wednesday"/>
    <s v="Shaily"/>
    <x v="1"/>
    <s v="Mumbai"/>
    <x v="0"/>
    <x v="2"/>
    <n v="45.48"/>
    <n v="20.9208"/>
    <n v="4"/>
    <n v="181.92"/>
  </r>
  <r>
    <n v="308"/>
    <s v="CA-2011-111003"/>
    <x v="0"/>
    <x v="12"/>
    <d v="2018-06-27T00:00:00"/>
    <x v="2"/>
    <x v="0"/>
    <s v="Wednesday"/>
    <s v="Shaily"/>
    <x v="1"/>
    <s v="Mumbai"/>
    <x v="0"/>
    <x v="2"/>
    <n v="289.2"/>
    <n v="83.867999999999995"/>
    <n v="3"/>
    <n v="867.59999999999991"/>
  </r>
  <r>
    <n v="309"/>
    <s v="CA-2014-126774"/>
    <x v="1"/>
    <x v="5"/>
    <d v="2018-06-27T00:00:00"/>
    <x v="2"/>
    <x v="0"/>
    <s v="Wednesday"/>
    <s v="Shaily"/>
    <x v="1"/>
    <s v="Mumbai"/>
    <x v="0"/>
    <x v="0"/>
    <n v="4.8899999999999997"/>
    <n v="2.0049000000000001"/>
    <n v="3"/>
    <n v="14.669999999999998"/>
  </r>
  <r>
    <n v="310"/>
    <s v="CA-2013-142902"/>
    <x v="0"/>
    <x v="15"/>
    <d v="2018-06-28T00:00:00"/>
    <x v="2"/>
    <x v="0"/>
    <s v="Thursday"/>
    <s v="Ekta"/>
    <x v="2"/>
    <s v="Indore"/>
    <x v="1"/>
    <x v="1"/>
    <n v="15.135999999999999"/>
    <n v="3.5948000000000002"/>
    <n v="2"/>
    <n v="30.271999999999998"/>
  </r>
  <r>
    <n v="311"/>
    <s v="CA-2013-142902"/>
    <x v="1"/>
    <x v="1"/>
    <d v="2018-06-28T00:00:00"/>
    <x v="2"/>
    <x v="0"/>
    <s v="Thursday"/>
    <s v="Ekta"/>
    <x v="2"/>
    <s v="Indore"/>
    <x v="1"/>
    <x v="1"/>
    <n v="466.76799999999997"/>
    <n v="52.511400000000002"/>
    <n v="2"/>
    <n v="933.53599999999994"/>
  </r>
  <r>
    <n v="312"/>
    <s v="CA-2013-142902"/>
    <x v="1"/>
    <x v="2"/>
    <d v="2018-06-28T00:00:00"/>
    <x v="2"/>
    <x v="0"/>
    <s v="Thursday"/>
    <s v="Ekta"/>
    <x v="2"/>
    <s v="Indore"/>
    <x v="1"/>
    <x v="1"/>
    <n v="15.231999999999999"/>
    <n v="1.7136"/>
    <n v="5"/>
    <n v="76.16"/>
  </r>
  <r>
    <n v="313"/>
    <s v="CA-2013-142902"/>
    <x v="1"/>
    <x v="2"/>
    <d v="2018-06-28T00:00:00"/>
    <x v="2"/>
    <x v="0"/>
    <s v="Thursday"/>
    <s v="Ekta"/>
    <x v="2"/>
    <s v="Indore"/>
    <x v="1"/>
    <x v="1"/>
    <n v="6.2640000000000002"/>
    <n v="2.0358000000000001"/>
    <n v="9"/>
    <n v="56.376000000000005"/>
  </r>
  <r>
    <n v="314"/>
    <s v="CA-2011-120887"/>
    <x v="1"/>
    <x v="8"/>
    <d v="2018-06-28T00:00:00"/>
    <x v="2"/>
    <x v="0"/>
    <s v="Thursday"/>
    <s v="Ekta"/>
    <x v="2"/>
    <s v="Indore"/>
    <x v="1"/>
    <x v="1"/>
    <n v="87.54"/>
    <n v="37.642200000000003"/>
    <n v="4"/>
    <n v="350.16"/>
  </r>
  <r>
    <n v="315"/>
    <s v="CA-2011-167850"/>
    <x v="1"/>
    <x v="5"/>
    <d v="2018-06-28T00:00:00"/>
    <x v="2"/>
    <x v="0"/>
    <s v="Thursday"/>
    <s v="Ekta"/>
    <x v="2"/>
    <s v="Indore"/>
    <x v="1"/>
    <x v="1"/>
    <n v="178.38399999999999"/>
    <n v="22.297999999999998"/>
    <n v="4"/>
    <n v="713.53599999999994"/>
  </r>
  <r>
    <n v="316"/>
    <s v="CA-2011-167850"/>
    <x v="1"/>
    <x v="5"/>
    <d v="2018-06-28T00:00:00"/>
    <x v="2"/>
    <x v="0"/>
    <s v="Thursday"/>
    <s v="Ekta"/>
    <x v="2"/>
    <s v="Indore"/>
    <x v="1"/>
    <x v="1"/>
    <n v="15.552"/>
    <n v="5.4432"/>
    <n v="4"/>
    <n v="62.207999999999998"/>
  </r>
  <r>
    <n v="317"/>
    <s v="CA-2011-164259"/>
    <x v="1"/>
    <x v="10"/>
    <d v="2018-06-28T00:00:00"/>
    <x v="2"/>
    <x v="0"/>
    <s v="Thursday"/>
    <s v="Ekta"/>
    <x v="2"/>
    <s v="Indore"/>
    <x v="1"/>
    <x v="1"/>
    <n v="99.135999999999996"/>
    <n v="8.6744000000000003"/>
    <n v="9"/>
    <n v="892.22399999999993"/>
  </r>
  <r>
    <n v="318"/>
    <s v="CA-2011-164973"/>
    <x v="2"/>
    <x v="14"/>
    <d v="2018-06-29T00:00:00"/>
    <x v="2"/>
    <x v="0"/>
    <s v="Friday"/>
    <s v="Riya"/>
    <x v="1"/>
    <s v="Mumbai"/>
    <x v="0"/>
    <x v="2"/>
    <n v="135.88200000000001"/>
    <n v="24.1568"/>
    <n v="3"/>
    <n v="407.64600000000002"/>
  </r>
  <r>
    <n v="319"/>
    <s v="CA-2011-164973"/>
    <x v="2"/>
    <x v="4"/>
    <d v="2018-06-29T00:00:00"/>
    <x v="2"/>
    <x v="0"/>
    <s v="Friday"/>
    <s v="Riya"/>
    <x v="1"/>
    <s v="Mumbai"/>
    <x v="0"/>
    <x v="2"/>
    <n v="3991.98"/>
    <n v="1995.99"/>
    <n v="3"/>
    <n v="11975.94"/>
  </r>
  <r>
    <n v="320"/>
    <s v="CA-2011-164973"/>
    <x v="2"/>
    <x v="3"/>
    <d v="2018-06-30T00:00:00"/>
    <x v="2"/>
    <x v="0"/>
    <s v="Saturday"/>
    <s v="Shweta"/>
    <x v="2"/>
    <s v="Indore"/>
    <x v="1"/>
    <x v="2"/>
    <n v="275.94"/>
    <n v="80.022599999999997"/>
    <n v="2"/>
    <n v="551.88"/>
  </r>
  <r>
    <n v="321"/>
    <s v="CA-2011-164973"/>
    <x v="1"/>
    <x v="1"/>
    <d v="2018-07-01T00:00:00"/>
    <x v="3"/>
    <x v="0"/>
    <s v="Sunday"/>
    <s v="Swetlana"/>
    <x v="15"/>
    <s v="Goa"/>
    <x v="0"/>
    <x v="2"/>
    <n v="360"/>
    <n v="129.6"/>
    <n v="4"/>
    <n v="1440"/>
  </r>
  <r>
    <n v="322"/>
    <s v="CA-2011-164973"/>
    <x v="1"/>
    <x v="1"/>
    <d v="2018-07-01T00:00:00"/>
    <x v="3"/>
    <x v="0"/>
    <s v="Sunday"/>
    <s v="Shivani"/>
    <x v="1"/>
    <s v="Mumbai"/>
    <x v="0"/>
    <x v="2"/>
    <n v="43.57"/>
    <n v="13.071"/>
    <n v="1"/>
    <n v="43.57"/>
  </r>
  <r>
    <n v="323"/>
    <s v="CA-2011-156601"/>
    <x v="0"/>
    <x v="15"/>
    <d v="2018-07-01T00:00:00"/>
    <x v="3"/>
    <x v="0"/>
    <s v="Sunday"/>
    <s v="Kishwar"/>
    <x v="2"/>
    <s v="Indore"/>
    <x v="1"/>
    <x v="1"/>
    <n v="7.16"/>
    <n v="3.58"/>
    <n v="8"/>
    <n v="57.28"/>
  </r>
  <r>
    <n v="324"/>
    <s v="CA-2013-162138"/>
    <x v="2"/>
    <x v="4"/>
    <d v="2018-07-01T00:00:00"/>
    <x v="3"/>
    <x v="0"/>
    <s v="Sunday"/>
    <s v="Kishwar"/>
    <x v="2"/>
    <s v="Indore"/>
    <x v="1"/>
    <x v="1"/>
    <n v="251.52"/>
    <n v="81.744"/>
    <n v="5"/>
    <n v="1257.6000000000001"/>
  </r>
  <r>
    <n v="325"/>
    <s v="CA-2013-162138"/>
    <x v="1"/>
    <x v="1"/>
    <d v="2018-07-01T00:00:00"/>
    <x v="3"/>
    <x v="0"/>
    <s v="Sunday"/>
    <s v="Kishwar"/>
    <x v="2"/>
    <s v="Indore"/>
    <x v="1"/>
    <x v="1"/>
    <n v="99.99"/>
    <n v="34.996499999999997"/>
    <n v="7"/>
    <n v="699.93"/>
  </r>
  <r>
    <n v="326"/>
    <s v="CA-2014-153339"/>
    <x v="1"/>
    <x v="1"/>
    <d v="2018-07-01T00:00:00"/>
    <x v="3"/>
    <x v="0"/>
    <s v="Sunday"/>
    <s v="Kishwar"/>
    <x v="2"/>
    <s v="Indore"/>
    <x v="1"/>
    <x v="1"/>
    <n v="15.992000000000001"/>
    <n v="0.99950000000000006"/>
    <n v="2"/>
    <n v="31.984000000000002"/>
  </r>
  <r>
    <n v="327"/>
    <s v="US-2013-141544"/>
    <x v="1"/>
    <x v="5"/>
    <d v="2018-07-01T00:00:00"/>
    <x v="3"/>
    <x v="0"/>
    <s v="Sunday"/>
    <s v="Aakanksha"/>
    <x v="2"/>
    <s v="Indore"/>
    <x v="1"/>
    <x v="0"/>
    <n v="290.89800000000002"/>
    <n v="-67.876199999999997"/>
    <n v="7"/>
    <n v="2036.2860000000001"/>
  </r>
  <r>
    <n v="328"/>
    <s v="US-2013-141544"/>
    <x v="0"/>
    <x v="7"/>
    <d v="2018-07-01T00:00:00"/>
    <x v="3"/>
    <x v="0"/>
    <s v="Sunday"/>
    <s v="Aakanksha"/>
    <x v="2"/>
    <s v="Indore"/>
    <x v="1"/>
    <x v="0"/>
    <n v="54.223999999999997"/>
    <n v="3.3889999999999998"/>
    <n v="1"/>
    <n v="54.223999999999997"/>
  </r>
  <r>
    <n v="329"/>
    <s v="US-2013-141544"/>
    <x v="0"/>
    <x v="15"/>
    <d v="2018-07-05T00:00:00"/>
    <x v="3"/>
    <x v="0"/>
    <s v="Thursday"/>
    <s v="Megha"/>
    <x v="1"/>
    <s v="Pune"/>
    <x v="0"/>
    <x v="0"/>
    <n v="786.74400000000003"/>
    <n v="-258.5016"/>
    <n v="6"/>
    <n v="4720.4639999999999"/>
  </r>
  <r>
    <n v="330"/>
    <s v="US-2013-141544"/>
    <x v="0"/>
    <x v="15"/>
    <d v="2018-07-05T00:00:00"/>
    <x v="3"/>
    <x v="0"/>
    <s v="Thursday"/>
    <s v="Megha"/>
    <x v="1"/>
    <s v="Pune"/>
    <x v="0"/>
    <x v="0"/>
    <n v="100.24"/>
    <n v="33.831000000000003"/>
    <n v="7"/>
    <n v="701.68"/>
  </r>
  <r>
    <n v="331"/>
    <s v="US-2013-141544"/>
    <x v="1"/>
    <x v="11"/>
    <d v="2018-07-05T00:00:00"/>
    <x v="3"/>
    <x v="0"/>
    <s v="Thursday"/>
    <s v="Megha"/>
    <x v="1"/>
    <s v="Pune"/>
    <x v="0"/>
    <x v="0"/>
    <n v="37.764000000000003"/>
    <n v="-27.6936"/>
    <n v="1"/>
    <n v="37.764000000000003"/>
  </r>
  <r>
    <n v="332"/>
    <s v="US-2013-150147"/>
    <x v="1"/>
    <x v="16"/>
    <d v="2018-07-05T00:00:00"/>
    <x v="3"/>
    <x v="0"/>
    <s v="Thursday"/>
    <s v="Megha"/>
    <x v="1"/>
    <s v="Pune"/>
    <x v="0"/>
    <x v="0"/>
    <n v="82.8"/>
    <n v="-20.7"/>
    <n v="4"/>
    <n v="331.2"/>
  </r>
  <r>
    <n v="333"/>
    <s v="US-2013-150147"/>
    <x v="1"/>
    <x v="9"/>
    <d v="2018-07-05T00:00:00"/>
    <x v="3"/>
    <x v="0"/>
    <s v="Thursday"/>
    <s v="Megha"/>
    <x v="1"/>
    <s v="Pune"/>
    <x v="0"/>
    <x v="0"/>
    <n v="20.724"/>
    <n v="-13.816000000000001"/>
    <n v="4"/>
    <n v="82.896000000000001"/>
  </r>
  <r>
    <n v="334"/>
    <s v="US-2013-150147"/>
    <x v="1"/>
    <x v="9"/>
    <d v="2018-07-05T00:00:00"/>
    <x v="3"/>
    <x v="0"/>
    <s v="Thursday"/>
    <s v="Megha"/>
    <x v="1"/>
    <s v="Pune"/>
    <x v="0"/>
    <x v="0"/>
    <n v="4.8959999999999999"/>
    <n v="-3.4272"/>
    <n v="1"/>
    <n v="4.8959999999999999"/>
  </r>
  <r>
    <n v="335"/>
    <s v="CA-2012-137946"/>
    <x v="1"/>
    <x v="2"/>
    <d v="2018-07-06T00:00:00"/>
    <x v="3"/>
    <x v="0"/>
    <s v="Friday"/>
    <s v="Sakshi"/>
    <x v="2"/>
    <s v="Bhopal"/>
    <x v="1"/>
    <x v="0"/>
    <n v="4.7519999999999998"/>
    <n v="1.6037999999999999"/>
    <n v="4"/>
    <n v="19.007999999999999"/>
  </r>
  <r>
    <n v="336"/>
    <s v="CA-2012-137946"/>
    <x v="2"/>
    <x v="4"/>
    <d v="2018-07-07T00:00:00"/>
    <x v="3"/>
    <x v="0"/>
    <s v="Saturday"/>
    <s v="Adhvaita"/>
    <x v="3"/>
    <s v="Jaipur"/>
    <x v="0"/>
    <x v="0"/>
    <n v="959.98400000000004"/>
    <n v="335.99439999999998"/>
    <n v="3"/>
    <n v="2879.9520000000002"/>
  </r>
  <r>
    <n v="337"/>
    <s v="CA-2012-137946"/>
    <x v="0"/>
    <x v="7"/>
    <d v="2018-07-08T00:00:00"/>
    <x v="3"/>
    <x v="0"/>
    <s v="Sunday"/>
    <s v="Raksha"/>
    <x v="4"/>
    <s v="Kolkata"/>
    <x v="2"/>
    <x v="0"/>
    <n v="14.368"/>
    <n v="4.49"/>
    <n v="4"/>
    <n v="57.472000000000001"/>
  </r>
  <r>
    <n v="338"/>
    <s v="CA-2011-129924"/>
    <x v="1"/>
    <x v="2"/>
    <d v="2018-07-09T00:00:00"/>
    <x v="3"/>
    <x v="0"/>
    <s v="Monday"/>
    <s v="Stuti"/>
    <x v="5"/>
    <s v="Bangalore"/>
    <x v="3"/>
    <x v="1"/>
    <n v="7.7119999999999997"/>
    <n v="2.7955999999999999"/>
    <n v="2"/>
    <n v="15.423999999999999"/>
  </r>
  <r>
    <n v="339"/>
    <s v="CA-2011-129924"/>
    <x v="1"/>
    <x v="10"/>
    <d v="2018-07-09T00:00:00"/>
    <x v="3"/>
    <x v="0"/>
    <s v="Monday"/>
    <s v="Stuti"/>
    <x v="5"/>
    <s v="Bangalore"/>
    <x v="3"/>
    <x v="1"/>
    <n v="698.35199999999998"/>
    <n v="-17.4588"/>
    <n v="7"/>
    <n v="4888.4639999999999"/>
  </r>
  <r>
    <n v="340"/>
    <s v="CA-2012-128167"/>
    <x v="2"/>
    <x v="4"/>
    <d v="2018-07-10T00:00:00"/>
    <x v="3"/>
    <x v="0"/>
    <s v="Tuesday"/>
    <s v="Srishti"/>
    <x v="6"/>
    <s v="Kashmir"/>
    <x v="4"/>
    <x v="0"/>
    <n v="4.96"/>
    <n v="2.3311999999999999"/>
    <n v="3"/>
    <n v="14.879999999999999"/>
  </r>
  <r>
    <n v="341"/>
    <s v="CA-2011-122336"/>
    <x v="1"/>
    <x v="5"/>
    <d v="2018-07-11T00:00:00"/>
    <x v="3"/>
    <x v="0"/>
    <s v="Wednesday"/>
    <s v="Surabhi"/>
    <x v="7"/>
    <s v="Chennai"/>
    <x v="3"/>
    <x v="1"/>
    <n v="17.856000000000002"/>
    <n v="1.1160000000000001"/>
    <n v="4"/>
    <n v="71.424000000000007"/>
  </r>
  <r>
    <n v="342"/>
    <s v="CA-2011-122336"/>
    <x v="1"/>
    <x v="5"/>
    <d v="2018-07-12T00:00:00"/>
    <x v="3"/>
    <x v="0"/>
    <s v="Thursday"/>
    <s v="Manshul"/>
    <x v="8"/>
    <s v="Lucknow"/>
    <x v="1"/>
    <x v="1"/>
    <n v="509.97"/>
    <n v="-407.976"/>
    <n v="3"/>
    <n v="1529.91"/>
  </r>
  <r>
    <n v="343"/>
    <s v="CA-2011-122336"/>
    <x v="1"/>
    <x v="5"/>
    <d v="2018-07-12T00:00:00"/>
    <x v="3"/>
    <x v="0"/>
    <s v="Thursday"/>
    <s v="Manshul"/>
    <x v="8"/>
    <s v="Lucknow"/>
    <x v="1"/>
    <x v="1"/>
    <n v="30.992000000000001"/>
    <n v="10.0724"/>
    <n v="5"/>
    <n v="154.96"/>
  </r>
  <r>
    <n v="344"/>
    <s v="CA-2011-122336"/>
    <x v="1"/>
    <x v="10"/>
    <d v="2018-07-12T00:00:00"/>
    <x v="3"/>
    <x v="0"/>
    <s v="Thursday"/>
    <s v="Manshul"/>
    <x v="8"/>
    <s v="Lucknow"/>
    <x v="1"/>
    <x v="1"/>
    <n v="71.927999999999997"/>
    <n v="8.3916000000000004"/>
    <n v="3"/>
    <n v="215.78399999999999"/>
  </r>
  <r>
    <n v="345"/>
    <s v="US-2012-120712"/>
    <x v="0"/>
    <x v="7"/>
    <d v="2018-07-12T00:00:00"/>
    <x v="3"/>
    <x v="0"/>
    <s v="Thursday"/>
    <s v="Manshul"/>
    <x v="8"/>
    <s v="Lucknow"/>
    <x v="1"/>
    <x v="0"/>
    <n v="88.8"/>
    <n v="-2.2200000000000002"/>
    <n v="2"/>
    <n v="177.6"/>
  </r>
  <r>
    <n v="346"/>
    <s v="CA-2014-169901"/>
    <x v="0"/>
    <x v="0"/>
    <d v="2018-07-12T00:00:00"/>
    <x v="3"/>
    <x v="0"/>
    <s v="Thursday"/>
    <s v="Anjali"/>
    <x v="1"/>
    <s v="Mumbai"/>
    <x v="0"/>
    <x v="0"/>
    <n v="47.975999999999999"/>
    <n v="4.7976000000000001"/>
    <n v="1"/>
    <n v="47.975999999999999"/>
  </r>
  <r>
    <n v="347"/>
    <s v="CA-2014-134306"/>
    <x v="0"/>
    <x v="0"/>
    <d v="2018-07-12T00:00:00"/>
    <x v="3"/>
    <x v="0"/>
    <s v="Thursday"/>
    <s v="Anjali"/>
    <x v="1"/>
    <s v="Mumbai"/>
    <x v="0"/>
    <x v="0"/>
    <n v="7.56"/>
    <n v="3.0996000000000001"/>
    <n v="3"/>
    <n v="22.68"/>
  </r>
  <r>
    <n v="348"/>
    <s v="CA-2014-134306"/>
    <x v="1"/>
    <x v="1"/>
    <d v="2018-07-12T00:00:00"/>
    <x v="3"/>
    <x v="0"/>
    <s v="Thursday"/>
    <s v="Rashmi"/>
    <x v="2"/>
    <s v="Indore"/>
    <x v="1"/>
    <x v="0"/>
    <n v="24.56"/>
    <n v="11.543200000000001"/>
    <n v="2"/>
    <n v="49.12"/>
  </r>
  <r>
    <n v="349"/>
    <s v="CA-2014-134306"/>
    <x v="0"/>
    <x v="7"/>
    <d v="2018-07-15T00:00:00"/>
    <x v="3"/>
    <x v="0"/>
    <s v="Sunday"/>
    <s v="Namrata"/>
    <x v="11"/>
    <s v="Chandigarh"/>
    <x v="4"/>
    <x v="0"/>
    <n v="12.96"/>
    <n v="4.1471999999999998"/>
    <n v="1"/>
    <n v="12.96"/>
  </r>
  <r>
    <n v="350"/>
    <s v="CA-2013-129714"/>
    <x v="1"/>
    <x v="16"/>
    <d v="2018-07-16T00:00:00"/>
    <x v="3"/>
    <x v="0"/>
    <s v="Monday"/>
    <s v="Anchal"/>
    <x v="12"/>
    <s v="Chandigarh"/>
    <x v="4"/>
    <x v="2"/>
    <n v="6.79"/>
    <n v="2.3086000000000002"/>
    <n v="7"/>
    <n v="47.53"/>
  </r>
  <r>
    <n v="351"/>
    <s v="CA-2013-129714"/>
    <x v="1"/>
    <x v="10"/>
    <d v="2018-07-16T00:00:00"/>
    <x v="3"/>
    <x v="0"/>
    <s v="Monday"/>
    <s v="Anchal"/>
    <x v="12"/>
    <s v="Chandigarh"/>
    <x v="4"/>
    <x v="2"/>
    <n v="24.56"/>
    <n v="11.543200000000001"/>
    <n v="5"/>
    <n v="122.8"/>
  </r>
  <r>
    <n v="352"/>
    <s v="CA-2013-129714"/>
    <x v="2"/>
    <x v="4"/>
    <d v="2018-07-16T00:00:00"/>
    <x v="3"/>
    <x v="0"/>
    <s v="Monday"/>
    <s v="Anchal"/>
    <x v="12"/>
    <s v="Chandigarh"/>
    <x v="4"/>
    <x v="2"/>
    <n v="3.048"/>
    <n v="1.0668"/>
    <n v="2"/>
    <n v="6.0960000000000001"/>
  </r>
  <r>
    <n v="353"/>
    <s v="CA-2013-129714"/>
    <x v="1"/>
    <x v="1"/>
    <d v="2018-07-17T00:00:00"/>
    <x v="3"/>
    <x v="0"/>
    <s v="Tuesday"/>
    <s v="Inderpreet"/>
    <x v="13"/>
    <s v="Simla"/>
    <x v="4"/>
    <x v="2"/>
    <n v="49.12"/>
    <n v="23.086400000000001"/>
    <n v="8"/>
    <n v="392.96"/>
  </r>
  <r>
    <n v="354"/>
    <s v="CA-2013-129714"/>
    <x v="1"/>
    <x v="1"/>
    <d v="2018-07-18T00:00:00"/>
    <x v="3"/>
    <x v="0"/>
    <s v="Wednesday"/>
    <s v="Wale"/>
    <x v="1"/>
    <s v="Mumbai"/>
    <x v="0"/>
    <x v="2"/>
    <n v="4355.1679999999997"/>
    <n v="1415.4295999999999"/>
    <n v="1"/>
    <n v="4355.1679999999997"/>
  </r>
  <r>
    <n v="355"/>
    <s v="CA-2013-138520"/>
    <x v="1"/>
    <x v="1"/>
    <d v="2018-07-18T00:00:00"/>
    <x v="3"/>
    <x v="0"/>
    <s v="Wednesday"/>
    <s v="Wale"/>
    <x v="1"/>
    <s v="Mumbai"/>
    <x v="0"/>
    <x v="0"/>
    <n v="388.70400000000001"/>
    <n v="-4.8587999999999996"/>
    <n v="2"/>
    <n v="777.40800000000002"/>
  </r>
  <r>
    <n v="356"/>
    <s v="CA-2013-138520"/>
    <x v="1"/>
    <x v="11"/>
    <d v="2018-07-18T00:00:00"/>
    <x v="3"/>
    <x v="0"/>
    <s v="Wednesday"/>
    <s v="Wale"/>
    <x v="1"/>
    <s v="Mumbai"/>
    <x v="0"/>
    <x v="0"/>
    <n v="8.26"/>
    <n v="3.7995999999999999"/>
    <n v="2"/>
    <n v="16.52"/>
  </r>
  <r>
    <n v="357"/>
    <s v="CA-2013-138520"/>
    <x v="2"/>
    <x v="3"/>
    <d v="2018-07-18T00:00:00"/>
    <x v="3"/>
    <x v="0"/>
    <s v="Wednesday"/>
    <s v="Wale"/>
    <x v="1"/>
    <s v="Mumbai"/>
    <x v="0"/>
    <x v="0"/>
    <n v="17.04"/>
    <n v="6.9863999999999997"/>
    <n v="3"/>
    <n v="51.12"/>
  </r>
  <r>
    <n v="358"/>
    <s v="CA-2013-138520"/>
    <x v="0"/>
    <x v="0"/>
    <d v="2018-07-19T00:00:00"/>
    <x v="3"/>
    <x v="0"/>
    <s v="Thursday"/>
    <s v="Sheetal"/>
    <x v="2"/>
    <s v="Indore"/>
    <x v="1"/>
    <x v="0"/>
    <n v="34.4"/>
    <n v="15.824"/>
    <n v="2"/>
    <n v="68.8"/>
  </r>
  <r>
    <n v="359"/>
    <s v="CA-2013-130001"/>
    <x v="1"/>
    <x v="2"/>
    <d v="2018-07-20T00:00:00"/>
    <x v="3"/>
    <x v="0"/>
    <s v="Friday"/>
    <s v="Anisha"/>
    <x v="16"/>
    <s v="Kohima"/>
    <x v="4"/>
    <x v="1"/>
    <n v="36.24"/>
    <n v="11.324999999999999"/>
    <n v="7"/>
    <n v="253.68"/>
  </r>
  <r>
    <n v="360"/>
    <s v="CA-2014-155698"/>
    <x v="1"/>
    <x v="1"/>
    <d v="2018-07-20T00:00:00"/>
    <x v="3"/>
    <x v="0"/>
    <s v="Friday"/>
    <s v="Anisha"/>
    <x v="16"/>
    <s v="Kohima"/>
    <x v="4"/>
    <x v="1"/>
    <n v="647.84"/>
    <n v="168.4384"/>
    <n v="2"/>
    <n v="1295.68"/>
  </r>
  <r>
    <n v="361"/>
    <s v="CA-2014-155698"/>
    <x v="2"/>
    <x v="3"/>
    <d v="2018-07-20T00:00:00"/>
    <x v="3"/>
    <x v="0"/>
    <s v="Friday"/>
    <s v="Anisha"/>
    <x v="16"/>
    <s v="Kohima"/>
    <x v="4"/>
    <x v="1"/>
    <n v="20.7"/>
    <n v="9.9359999999999999"/>
    <n v="4"/>
    <n v="82.8"/>
  </r>
  <r>
    <n v="362"/>
    <s v="CA-2014-144904"/>
    <x v="0"/>
    <x v="0"/>
    <d v="2018-07-21T00:00:00"/>
    <x v="3"/>
    <x v="0"/>
    <s v="Saturday"/>
    <s v="Kiran"/>
    <x v="1"/>
    <s v="Mumbai"/>
    <x v="0"/>
    <x v="0"/>
    <n v="20.7"/>
    <n v="9.9359999999999999"/>
    <n v="8"/>
    <n v="165.6"/>
  </r>
  <r>
    <n v="363"/>
    <s v="CA-2014-144904"/>
    <x v="1"/>
    <x v="11"/>
    <d v="2018-07-22T00:00:00"/>
    <x v="3"/>
    <x v="0"/>
    <s v="Sunday"/>
    <s v="Turumella"/>
    <x v="2"/>
    <s v="Indore"/>
    <x v="1"/>
    <x v="0"/>
    <n v="488.64600000000002"/>
    <n v="86.870400000000004"/>
    <n v="6"/>
    <n v="2931.8760000000002"/>
  </r>
  <r>
    <n v="364"/>
    <s v="CA-2014-144904"/>
    <x v="1"/>
    <x v="6"/>
    <d v="2018-07-22T00:00:00"/>
    <x v="3"/>
    <x v="0"/>
    <s v="Sunday"/>
    <s v="Turumella"/>
    <x v="2"/>
    <s v="Indore"/>
    <x v="1"/>
    <x v="0"/>
    <n v="5.56"/>
    <n v="1.4456"/>
    <n v="4"/>
    <n v="22.24"/>
  </r>
  <r>
    <n v="365"/>
    <s v="CA-2014-144904"/>
    <x v="2"/>
    <x v="13"/>
    <d v="2018-07-22T00:00:00"/>
    <x v="3"/>
    <x v="0"/>
    <s v="Sunday"/>
    <s v="Ameesha"/>
    <x v="1"/>
    <s v="Pune"/>
    <x v="0"/>
    <x v="0"/>
    <n v="47.12"/>
    <n v="20.732800000000001"/>
    <n v="4"/>
    <n v="188.48"/>
  </r>
  <r>
    <n v="366"/>
    <s v="CA-2011-123344"/>
    <x v="2"/>
    <x v="4"/>
    <d v="2018-07-22T00:00:00"/>
    <x v="3"/>
    <x v="0"/>
    <s v="Sunday"/>
    <s v="Ameesha"/>
    <x v="1"/>
    <s v="Pune"/>
    <x v="0"/>
    <x v="0"/>
    <n v="211.96"/>
    <n v="8.4784000000000006"/>
    <n v="2"/>
    <n v="423.92"/>
  </r>
  <r>
    <n v="367"/>
    <s v="CA-2013-155516"/>
    <x v="1"/>
    <x v="5"/>
    <d v="2018-07-22T00:00:00"/>
    <x v="3"/>
    <x v="0"/>
    <s v="Sunday"/>
    <s v="Ameesha"/>
    <x v="1"/>
    <s v="Pune"/>
    <x v="0"/>
    <x v="1"/>
    <n v="23.2"/>
    <n v="10.44"/>
    <n v="4"/>
    <n v="92.8"/>
  </r>
  <r>
    <n v="368"/>
    <s v="CA-2013-155516"/>
    <x v="2"/>
    <x v="4"/>
    <d v="2018-07-22T00:00:00"/>
    <x v="3"/>
    <x v="0"/>
    <s v="Sunday"/>
    <s v="Madhulika"/>
    <x v="2"/>
    <s v="Bhopal"/>
    <x v="1"/>
    <x v="1"/>
    <n v="7.36"/>
    <n v="0.1472"/>
    <n v="4"/>
    <n v="29.44"/>
  </r>
  <r>
    <n v="369"/>
    <s v="CA-2013-155516"/>
    <x v="2"/>
    <x v="4"/>
    <d v="2018-07-22T00:00:00"/>
    <x v="3"/>
    <x v="0"/>
    <s v="Sunday"/>
    <s v="Rishabh"/>
    <x v="3"/>
    <s v="Jaipur"/>
    <x v="0"/>
    <x v="1"/>
    <n v="104.79"/>
    <n v="29.341200000000001"/>
    <n v="3"/>
    <n v="314.37"/>
  </r>
  <r>
    <n v="370"/>
    <s v="CA-2013-155516"/>
    <x v="0"/>
    <x v="7"/>
    <d v="2018-07-22T00:00:00"/>
    <x v="3"/>
    <x v="0"/>
    <s v="Sunday"/>
    <s v="Rishabh"/>
    <x v="3"/>
    <s v="Jaipur"/>
    <x v="0"/>
    <x v="1"/>
    <n v="1043.92"/>
    <n v="271.41919999999999"/>
    <n v="4"/>
    <n v="4175.68"/>
  </r>
  <r>
    <n v="371"/>
    <s v="CA-2014-104745"/>
    <x v="1"/>
    <x v="1"/>
    <d v="2018-07-22T00:00:00"/>
    <x v="3"/>
    <x v="0"/>
    <s v="Sunday"/>
    <s v="Rishabh"/>
    <x v="3"/>
    <s v="Jaipur"/>
    <x v="0"/>
    <x v="0"/>
    <n v="25.92"/>
    <n v="9.3960000000000008"/>
    <n v="5"/>
    <n v="129.60000000000002"/>
  </r>
  <r>
    <n v="372"/>
    <s v="CA-2014-104745"/>
    <x v="1"/>
    <x v="2"/>
    <d v="2018-07-22T00:00:00"/>
    <x v="3"/>
    <x v="0"/>
    <s v="Sunday"/>
    <s v="Rishabh"/>
    <x v="3"/>
    <s v="Jaipur"/>
    <x v="0"/>
    <x v="0"/>
    <n v="53.423999999999999"/>
    <n v="4.6745999999999999"/>
    <n v="2"/>
    <n v="106.848"/>
  </r>
  <r>
    <n v="373"/>
    <s v="US-2011-119137"/>
    <x v="2"/>
    <x v="14"/>
    <d v="2018-07-22T00:00:00"/>
    <x v="3"/>
    <x v="0"/>
    <s v="Sunday"/>
    <s v="Rishabh"/>
    <x v="3"/>
    <s v="Jaipur"/>
    <x v="0"/>
    <x v="0"/>
    <n v="8.16"/>
    <n v="-5.7119999999999997"/>
    <n v="4"/>
    <n v="32.64"/>
  </r>
  <r>
    <n v="374"/>
    <s v="US-2011-119137"/>
    <x v="0"/>
    <x v="7"/>
    <d v="2018-07-22T00:00:00"/>
    <x v="3"/>
    <x v="0"/>
    <s v="Sunday"/>
    <s v="Rishabh"/>
    <x v="3"/>
    <s v="Jaipur"/>
    <x v="0"/>
    <x v="0"/>
    <n v="1023.936"/>
    <n v="179.18879999999999"/>
    <n v="3"/>
    <n v="3071.808"/>
  </r>
  <r>
    <n v="375"/>
    <s v="US-2011-119137"/>
    <x v="0"/>
    <x v="15"/>
    <d v="2018-07-26T00:00:00"/>
    <x v="3"/>
    <x v="0"/>
    <s v="Thursday"/>
    <s v="Akash"/>
    <x v="4"/>
    <s v="Kolkata"/>
    <x v="2"/>
    <x v="0"/>
    <n v="9.24"/>
    <n v="0.92400000000000004"/>
    <n v="8"/>
    <n v="73.92"/>
  </r>
  <r>
    <n v="376"/>
    <s v="US-2011-119137"/>
    <x v="1"/>
    <x v="1"/>
    <d v="2018-07-27T00:00:00"/>
    <x v="3"/>
    <x v="0"/>
    <s v="Friday"/>
    <s v="Anubhaw"/>
    <x v="5"/>
    <s v="Bangalore"/>
    <x v="3"/>
    <x v="0"/>
    <n v="479.04"/>
    <n v="-29.94"/>
    <n v="2"/>
    <n v="958.08"/>
  </r>
  <r>
    <n v="377"/>
    <s v="US-2013-134656"/>
    <x v="1"/>
    <x v="1"/>
    <d v="2018-07-28T00:00:00"/>
    <x v="3"/>
    <x v="0"/>
    <s v="Saturday"/>
    <s v="Dhirajendu"/>
    <x v="1"/>
    <s v="Mumbai"/>
    <x v="0"/>
    <x v="1"/>
    <n v="99.135999999999996"/>
    <n v="30.98"/>
    <n v="7"/>
    <n v="693.952"/>
  </r>
  <r>
    <n v="378"/>
    <s v="US-2014-134481"/>
    <x v="1"/>
    <x v="1"/>
    <d v="2018-07-28T00:00:00"/>
    <x v="3"/>
    <x v="0"/>
    <s v="Saturday"/>
    <s v="Dhirajendu"/>
    <x v="1"/>
    <s v="Mumbai"/>
    <x v="0"/>
    <x v="1"/>
    <n v="1488.424"/>
    <n v="-297.6848"/>
    <n v="2"/>
    <n v="2976.848"/>
  </r>
  <r>
    <n v="379"/>
    <s v="CA-2012-130792"/>
    <x v="1"/>
    <x v="2"/>
    <d v="2018-07-28T00:00:00"/>
    <x v="3"/>
    <x v="0"/>
    <s v="Saturday"/>
    <s v="Dhirajendu"/>
    <x v="1"/>
    <s v="Mumbai"/>
    <x v="0"/>
    <x v="0"/>
    <n v="8.6519999999999992"/>
    <n v="-20.3322"/>
    <n v="4"/>
    <n v="34.607999999999997"/>
  </r>
  <r>
    <n v="380"/>
    <s v="CA-2012-130792"/>
    <x v="2"/>
    <x v="3"/>
    <d v="2018-07-29T00:00:00"/>
    <x v="3"/>
    <x v="0"/>
    <s v="Sunday"/>
    <s v="Pranav"/>
    <x v="2"/>
    <s v="Indore"/>
    <x v="1"/>
    <x v="0"/>
    <n v="23.832000000000001"/>
    <n v="2.6810999999999998"/>
    <n v="3"/>
    <n v="71.496000000000009"/>
  </r>
  <r>
    <n v="381"/>
    <s v="CA-2012-130792"/>
    <x v="1"/>
    <x v="2"/>
    <d v="2018-07-30T00:00:00"/>
    <x v="3"/>
    <x v="0"/>
    <s v="Monday"/>
    <s v="Arindam"/>
    <x v="8"/>
    <s v="Lucknow"/>
    <x v="1"/>
    <x v="0"/>
    <n v="12.176"/>
    <n v="-18.872800000000002"/>
    <n v="3"/>
    <n v="36.527999999999999"/>
  </r>
  <r>
    <n v="382"/>
    <s v="CA-2013-134775"/>
    <x v="1"/>
    <x v="16"/>
    <d v="2018-07-30T00:00:00"/>
    <x v="3"/>
    <x v="0"/>
    <s v="Monday"/>
    <s v="Arindam"/>
    <x v="8"/>
    <s v="Lucknow"/>
    <x v="1"/>
    <x v="1"/>
    <n v="50.96"/>
    <n v="25.48"/>
    <n v="2"/>
    <n v="101.92"/>
  </r>
  <r>
    <n v="383"/>
    <s v="CA-2013-134775"/>
    <x v="1"/>
    <x v="2"/>
    <d v="2018-07-30T00:00:00"/>
    <x v="3"/>
    <x v="0"/>
    <s v="Monday"/>
    <s v="Arindam"/>
    <x v="8"/>
    <s v="Lucknow"/>
    <x v="1"/>
    <x v="1"/>
    <n v="49.536000000000001"/>
    <n v="17.337599999999998"/>
    <n v="1"/>
    <n v="49.536000000000001"/>
  </r>
  <r>
    <n v="384"/>
    <s v="CA-2012-125395"/>
    <x v="1"/>
    <x v="16"/>
    <d v="2018-07-31T00:00:00"/>
    <x v="3"/>
    <x v="0"/>
    <s v="Tuesday"/>
    <s v="Akshat"/>
    <x v="1"/>
    <s v="Mumbai"/>
    <x v="0"/>
    <x v="1"/>
    <n v="41.9"/>
    <n v="8.7989999999999995"/>
    <n v="5"/>
    <n v="209.5"/>
  </r>
  <r>
    <n v="385"/>
    <s v="US-2012-168935"/>
    <x v="1"/>
    <x v="6"/>
    <d v="2018-08-01T00:00:00"/>
    <x v="4"/>
    <x v="0"/>
    <s v="Wednesday"/>
    <s v="Shubham"/>
    <x v="2"/>
    <s v="Indore"/>
    <x v="1"/>
    <x v="0"/>
    <n v="375.45749999999998"/>
    <n v="-157.0095"/>
    <n v="3"/>
    <n v="1126.3724999999999"/>
  </r>
  <r>
    <n v="386"/>
    <s v="US-2012-168935"/>
    <x v="0"/>
    <x v="15"/>
    <d v="2018-08-02T00:00:00"/>
    <x v="4"/>
    <x v="0"/>
    <s v="Thursday"/>
    <s v="Ayush"/>
    <x v="11"/>
    <s v="Chandigarh"/>
    <x v="4"/>
    <x v="0"/>
    <n v="83.975999999999999"/>
    <n v="-1.0497000000000001"/>
    <n v="2"/>
    <n v="167.952"/>
  </r>
  <r>
    <n v="387"/>
    <s v="CA-2012-122756"/>
    <x v="1"/>
    <x v="5"/>
    <d v="2018-08-02T00:00:00"/>
    <x v="4"/>
    <x v="0"/>
    <s v="Thursday"/>
    <s v="Ayush"/>
    <x v="11"/>
    <s v="Chandigarh"/>
    <x v="4"/>
    <x v="1"/>
    <n v="482.34"/>
    <n v="-337.63799999999998"/>
    <n v="3"/>
    <n v="1447.02"/>
  </r>
  <r>
    <n v="388"/>
    <s v="CA-2012-122756"/>
    <x v="1"/>
    <x v="5"/>
    <d v="2018-08-02T00:00:00"/>
    <x v="4"/>
    <x v="0"/>
    <s v="Thursday"/>
    <s v="Ayush"/>
    <x v="11"/>
    <s v="Chandigarh"/>
    <x v="4"/>
    <x v="1"/>
    <n v="2.96"/>
    <n v="0.77700000000000002"/>
    <n v="6"/>
    <n v="17.759999999999998"/>
  </r>
  <r>
    <n v="389"/>
    <s v="CA-2011-115973"/>
    <x v="2"/>
    <x v="4"/>
    <d v="2018-08-02T00:00:00"/>
    <x v="4"/>
    <x v="0"/>
    <s v="Thursday"/>
    <s v="Ayush"/>
    <x v="11"/>
    <s v="Chandigarh"/>
    <x v="4"/>
    <x v="0"/>
    <n v="2.6240000000000001"/>
    <n v="0.4264"/>
    <n v="2"/>
    <n v="5.2480000000000002"/>
  </r>
  <r>
    <n v="390"/>
    <s v="CA-2014-101798"/>
    <x v="0"/>
    <x v="7"/>
    <d v="2018-08-03T00:00:00"/>
    <x v="4"/>
    <x v="0"/>
    <s v="Friday"/>
    <s v="Daksh"/>
    <x v="12"/>
    <s v="Chandigarh"/>
    <x v="4"/>
    <x v="0"/>
    <n v="23.36"/>
    <n v="7.8840000000000003"/>
    <n v="2"/>
    <n v="46.72"/>
  </r>
  <r>
    <n v="391"/>
    <s v="CA-2014-101798"/>
    <x v="1"/>
    <x v="1"/>
    <d v="2018-08-03T00:00:00"/>
    <x v="4"/>
    <x v="0"/>
    <s v="Friday"/>
    <s v="Rane"/>
    <x v="1"/>
    <s v="Mumbai"/>
    <x v="0"/>
    <x v="0"/>
    <n v="39.979999999999997"/>
    <n v="13.5932"/>
    <n v="3"/>
    <n v="119.94"/>
  </r>
  <r>
    <n v="392"/>
    <s v="US-2011-135972"/>
    <x v="1"/>
    <x v="16"/>
    <d v="2018-08-03T00:00:00"/>
    <x v="4"/>
    <x v="0"/>
    <s v="Friday"/>
    <s v="Rane"/>
    <x v="1"/>
    <s v="Mumbai"/>
    <x v="0"/>
    <x v="0"/>
    <n v="246.38399999999999"/>
    <n v="27.7182"/>
    <n v="2"/>
    <n v="492.76799999999997"/>
  </r>
  <r>
    <n v="393"/>
    <s v="US-2011-135972"/>
    <x v="1"/>
    <x v="5"/>
    <d v="2018-08-03T00:00:00"/>
    <x v="4"/>
    <x v="0"/>
    <s v="Friday"/>
    <s v="Rane"/>
    <x v="1"/>
    <s v="Mumbai"/>
    <x v="0"/>
    <x v="0"/>
    <n v="1799.97"/>
    <n v="701.98829999999998"/>
    <n v="2"/>
    <n v="3599.94"/>
  </r>
  <r>
    <n v="394"/>
    <s v="US-2011-134971"/>
    <x v="2"/>
    <x v="3"/>
    <d v="2018-08-03T00:00:00"/>
    <x v="4"/>
    <x v="0"/>
    <s v="Friday"/>
    <s v="Navdeep"/>
    <x v="2"/>
    <s v="Indore"/>
    <x v="1"/>
    <x v="1"/>
    <n v="12.462"/>
    <n v="-20.5623"/>
    <n v="7"/>
    <n v="87.233999999999995"/>
  </r>
  <r>
    <n v="395"/>
    <s v="CA-2014-102946"/>
    <x v="1"/>
    <x v="16"/>
    <d v="2018-08-03T00:00:00"/>
    <x v="4"/>
    <x v="0"/>
    <s v="Friday"/>
    <s v="Ashwin"/>
    <x v="15"/>
    <s v="Goa"/>
    <x v="0"/>
    <x v="2"/>
    <n v="75.792000000000002"/>
    <n v="25.579799999999999"/>
    <n v="2"/>
    <n v="151.584"/>
  </r>
  <r>
    <n v="396"/>
    <s v="CA-2014-165603"/>
    <x v="1"/>
    <x v="5"/>
    <d v="2018-08-07T00:00:00"/>
    <x v="4"/>
    <x v="0"/>
    <s v="Tuesday"/>
    <s v="Aman"/>
    <x v="16"/>
    <s v="Kohima"/>
    <x v="4"/>
    <x v="1"/>
    <n v="49.96"/>
    <n v="9.4923999999999999"/>
    <n v="5"/>
    <n v="249.8"/>
  </r>
  <r>
    <n v="397"/>
    <s v="CA-2014-165603"/>
    <x v="1"/>
    <x v="5"/>
    <d v="2018-08-07T00:00:00"/>
    <x v="4"/>
    <x v="0"/>
    <s v="Tuesday"/>
    <s v="Aman"/>
    <x v="16"/>
    <s v="Kohima"/>
    <x v="4"/>
    <x v="1"/>
    <n v="12.96"/>
    <n v="6.2207999999999997"/>
    <n v="1"/>
    <n v="12.96"/>
  </r>
  <r>
    <n v="398"/>
    <s v="CA-2012-122259"/>
    <x v="1"/>
    <x v="6"/>
    <d v="2018-08-07T00:00:00"/>
    <x v="4"/>
    <x v="0"/>
    <s v="Tuesday"/>
    <s v="Aman"/>
    <x v="16"/>
    <s v="Kohima"/>
    <x v="4"/>
    <x v="2"/>
    <n v="70.12"/>
    <n v="21.036000000000001"/>
    <n v="2"/>
    <n v="140.24"/>
  </r>
  <r>
    <n v="399"/>
    <s v="CA-2013-108987"/>
    <x v="1"/>
    <x v="1"/>
    <d v="2018-08-07T00:00:00"/>
    <x v="4"/>
    <x v="0"/>
    <s v="Tuesday"/>
    <s v="Aman"/>
    <x v="16"/>
    <s v="Kohima"/>
    <x v="4"/>
    <x v="0"/>
    <n v="35.951999999999998"/>
    <n v="3.5952000000000002"/>
    <n v="3"/>
    <n v="107.85599999999999"/>
  </r>
  <r>
    <n v="400"/>
    <s v="CA-2013-108987"/>
    <x v="1"/>
    <x v="2"/>
    <d v="2018-08-07T00:00:00"/>
    <x v="4"/>
    <x v="0"/>
    <s v="Tuesday"/>
    <s v="Aman"/>
    <x v="16"/>
    <s v="Kohima"/>
    <x v="4"/>
    <x v="0"/>
    <n v="2396.2656000000002"/>
    <n v="-317.15280000000001"/>
    <n v="4"/>
    <n v="9585.0624000000007"/>
  </r>
  <r>
    <n v="401"/>
    <s v="CA-2013-108987"/>
    <x v="2"/>
    <x v="13"/>
    <d v="2018-08-08T00:00:00"/>
    <x v="4"/>
    <x v="0"/>
    <s v="Wednesday"/>
    <s v="Devendra"/>
    <x v="17"/>
    <s v="Hyderabad"/>
    <x v="3"/>
    <x v="0"/>
    <n v="131.136"/>
    <n v="-32.783999999999999"/>
    <n v="6"/>
    <n v="786.81600000000003"/>
  </r>
  <r>
    <n v="402"/>
    <s v="CA-2013-108987"/>
    <x v="1"/>
    <x v="1"/>
    <d v="2018-08-09T00:00:00"/>
    <x v="4"/>
    <x v="0"/>
    <s v="Thursday"/>
    <s v="Kartik"/>
    <x v="0"/>
    <s v="Ahmedabad"/>
    <x v="0"/>
    <x v="0"/>
    <n v="57.584000000000003"/>
    <n v="0.7198"/>
    <n v="3"/>
    <n v="172.75200000000001"/>
  </r>
  <r>
    <n v="403"/>
    <s v="CA-2011-113166"/>
    <x v="1"/>
    <x v="5"/>
    <d v="2018-08-09T00:00:00"/>
    <x v="4"/>
    <x v="0"/>
    <s v="Thursday"/>
    <s v="Kartik"/>
    <x v="0"/>
    <s v="Ahmedabad"/>
    <x v="0"/>
    <x v="0"/>
    <n v="9.5679999999999996"/>
    <n v="3.4683999999999999"/>
    <n v="11"/>
    <n v="105.24799999999999"/>
  </r>
  <r>
    <n v="404"/>
    <s v="CA-2011-155208"/>
    <x v="0"/>
    <x v="0"/>
    <d v="2018-08-09T00:00:00"/>
    <x v="4"/>
    <x v="0"/>
    <s v="Thursday"/>
    <s v="Kartik"/>
    <x v="0"/>
    <s v="Ahmedabad"/>
    <x v="0"/>
    <x v="1"/>
    <n v="39.072000000000003"/>
    <n v="9.7680000000000007"/>
    <n v="5"/>
    <n v="195.36"/>
  </r>
  <r>
    <n v="405"/>
    <s v="CA-2014-117933"/>
    <x v="0"/>
    <x v="15"/>
    <d v="2018-08-09T00:00:00"/>
    <x v="4"/>
    <x v="0"/>
    <s v="Thursday"/>
    <s v="Kartik"/>
    <x v="0"/>
    <s v="Ahmedabad"/>
    <x v="0"/>
    <x v="0"/>
    <n v="35.909999999999997"/>
    <n v="9.6957000000000004"/>
    <n v="5"/>
    <n v="179.54999999999998"/>
  </r>
  <r>
    <n v="406"/>
    <s v="CA-2014-117457"/>
    <x v="1"/>
    <x v="5"/>
    <d v="2018-08-10T00:00:00"/>
    <x v="4"/>
    <x v="0"/>
    <s v="Friday"/>
    <s v="Shivam"/>
    <x v="1"/>
    <s v="Pune"/>
    <x v="0"/>
    <x v="0"/>
    <n v="179.95"/>
    <n v="37.789499999999997"/>
    <n v="2"/>
    <n v="359.9"/>
  </r>
  <r>
    <n v="407"/>
    <s v="CA-2014-117457"/>
    <x v="0"/>
    <x v="0"/>
    <d v="2018-08-11T00:00:00"/>
    <x v="4"/>
    <x v="0"/>
    <s v="Saturday"/>
    <s v="Harsh"/>
    <x v="2"/>
    <s v="Bhopal"/>
    <x v="1"/>
    <x v="0"/>
    <n v="1199.9760000000001"/>
    <n v="434.99130000000002"/>
    <n v="2"/>
    <n v="2399.9520000000002"/>
  </r>
  <r>
    <n v="408"/>
    <s v="CA-2014-117457"/>
    <x v="1"/>
    <x v="10"/>
    <d v="2018-08-12T00:00:00"/>
    <x v="4"/>
    <x v="0"/>
    <s v="Sunday"/>
    <s v="Nitant"/>
    <x v="3"/>
    <s v="Jaipur"/>
    <x v="0"/>
    <x v="0"/>
    <n v="27.15"/>
    <n v="13.3035"/>
    <n v="4"/>
    <n v="108.6"/>
  </r>
  <r>
    <n v="409"/>
    <s v="CA-2014-117457"/>
    <x v="2"/>
    <x v="4"/>
    <d v="2018-08-12T00:00:00"/>
    <x v="4"/>
    <x v="0"/>
    <s v="Sunday"/>
    <s v="Nitant"/>
    <x v="3"/>
    <s v="Jaipur"/>
    <x v="0"/>
    <x v="0"/>
    <n v="1004.024"/>
    <n v="-112.95269999999999"/>
    <n v="3"/>
    <n v="3012.0720000000001"/>
  </r>
  <r>
    <n v="410"/>
    <s v="CA-2014-117457"/>
    <x v="1"/>
    <x v="11"/>
    <d v="2018-08-12T00:00:00"/>
    <x v="4"/>
    <x v="0"/>
    <s v="Sunday"/>
    <s v="Nitant"/>
    <x v="3"/>
    <s v="Jaipur"/>
    <x v="0"/>
    <x v="0"/>
    <n v="9.68"/>
    <n v="4.6463999999999999"/>
    <n v="2"/>
    <n v="19.36"/>
  </r>
  <r>
    <n v="411"/>
    <s v="CA-2014-117457"/>
    <x v="2"/>
    <x v="3"/>
    <d v="2018-08-12T00:00:00"/>
    <x v="4"/>
    <x v="0"/>
    <s v="Sunday"/>
    <s v="Nitant"/>
    <x v="3"/>
    <s v="Jaipur"/>
    <x v="0"/>
    <x v="0"/>
    <n v="28.35"/>
    <n v="13.608000000000001"/>
    <n v="2"/>
    <n v="56.7"/>
  </r>
  <r>
    <n v="412"/>
    <s v="CA-2014-117457"/>
    <x v="0"/>
    <x v="0"/>
    <d v="2018-08-13T00:00:00"/>
    <x v="4"/>
    <x v="0"/>
    <s v="Monday"/>
    <s v="Ayush"/>
    <x v="1"/>
    <s v="Mumbai"/>
    <x v="0"/>
    <x v="0"/>
    <n v="55.98"/>
    <n v="27.430199999999999"/>
    <n v="3"/>
    <n v="167.94"/>
  </r>
  <r>
    <n v="413"/>
    <s v="CA-2014-117457"/>
    <x v="0"/>
    <x v="7"/>
    <d v="2018-08-14T00:00:00"/>
    <x v="4"/>
    <x v="0"/>
    <s v="Tuesday"/>
    <s v="Priyanshu"/>
    <x v="2"/>
    <s v="Indore"/>
    <x v="1"/>
    <x v="0"/>
    <n v="1336.829"/>
    <n v="31.454799999999999"/>
    <n v="2"/>
    <n v="2673.6579999999999"/>
  </r>
  <r>
    <n v="414"/>
    <s v="CA-2014-117457"/>
    <x v="1"/>
    <x v="16"/>
    <d v="2018-08-14T00:00:00"/>
    <x v="4"/>
    <x v="0"/>
    <s v="Tuesday"/>
    <s v="Priyanshu"/>
    <x v="2"/>
    <s v="Indore"/>
    <x v="1"/>
    <x v="0"/>
    <n v="113.568"/>
    <n v="-18.454799999999999"/>
    <n v="12"/>
    <n v="1362.816"/>
  </r>
  <r>
    <n v="415"/>
    <s v="CA-2014-142636"/>
    <x v="1"/>
    <x v="5"/>
    <d v="2018-08-14T00:00:00"/>
    <x v="4"/>
    <x v="0"/>
    <s v="Tuesday"/>
    <s v="Priyanshu"/>
    <x v="2"/>
    <s v="Indore"/>
    <x v="1"/>
    <x v="1"/>
    <n v="139.86000000000001"/>
    <n v="65.734200000000001"/>
    <n v="2"/>
    <n v="279.72000000000003"/>
  </r>
  <r>
    <n v="416"/>
    <s v="CA-2014-142636"/>
    <x v="1"/>
    <x v="1"/>
    <d v="2018-08-14T00:00:00"/>
    <x v="4"/>
    <x v="0"/>
    <s v="Tuesday"/>
    <s v="Priyanshu"/>
    <x v="2"/>
    <s v="Indore"/>
    <x v="1"/>
    <x v="1"/>
    <n v="307.13600000000002"/>
    <n v="26.874400000000001"/>
    <n v="3"/>
    <n v="921.40800000000013"/>
  </r>
  <r>
    <n v="417"/>
    <s v="CA-2014-122105"/>
    <x v="0"/>
    <x v="15"/>
    <d v="2018-08-14T00:00:00"/>
    <x v="4"/>
    <x v="0"/>
    <s v="Tuesday"/>
    <s v="Priyanshu"/>
    <x v="2"/>
    <s v="Indore"/>
    <x v="1"/>
    <x v="0"/>
    <n v="95.92"/>
    <n v="25.898399999999999"/>
    <n v="7"/>
    <n v="671.44"/>
  </r>
  <r>
    <n v="418"/>
    <s v="CA-2013-148796"/>
    <x v="0"/>
    <x v="15"/>
    <d v="2018-08-14T00:00:00"/>
    <x v="4"/>
    <x v="0"/>
    <s v="Tuesday"/>
    <s v="Priyanshu"/>
    <x v="2"/>
    <s v="Indore"/>
    <x v="1"/>
    <x v="0"/>
    <n v="383.8"/>
    <n v="38.380000000000003"/>
    <n v="2"/>
    <n v="767.6"/>
  </r>
  <r>
    <n v="419"/>
    <s v="CA-2014-154816"/>
    <x v="1"/>
    <x v="5"/>
    <d v="2018-08-14T00:00:00"/>
    <x v="4"/>
    <x v="0"/>
    <s v="Tuesday"/>
    <s v="Priyanshu"/>
    <x v="2"/>
    <s v="Indore"/>
    <x v="1"/>
    <x v="1"/>
    <n v="5.78"/>
    <n v="2.8321999999999998"/>
    <n v="2"/>
    <n v="11.56"/>
  </r>
  <r>
    <n v="420"/>
    <s v="CA-2014-110478"/>
    <x v="1"/>
    <x v="10"/>
    <d v="2018-08-14T00:00:00"/>
    <x v="4"/>
    <x v="0"/>
    <s v="Tuesday"/>
    <s v="Priyanshu"/>
    <x v="2"/>
    <s v="Indore"/>
    <x v="1"/>
    <x v="1"/>
    <n v="9.32"/>
    <n v="2.7027999999999999"/>
    <n v="1"/>
    <n v="9.32"/>
  </r>
  <r>
    <n v="421"/>
    <s v="CA-2014-110478"/>
    <x v="0"/>
    <x v="0"/>
    <d v="2018-08-14T00:00:00"/>
    <x v="4"/>
    <x v="0"/>
    <s v="Tuesday"/>
    <s v="Priyanshu"/>
    <x v="2"/>
    <s v="Indore"/>
    <x v="1"/>
    <x v="1"/>
    <n v="15.25"/>
    <n v="7.0149999999999997"/>
    <n v="1"/>
    <n v="15.25"/>
  </r>
  <r>
    <n v="422"/>
    <s v="CA-2011-142048"/>
    <x v="1"/>
    <x v="8"/>
    <d v="2018-08-14T00:00:00"/>
    <x v="4"/>
    <x v="0"/>
    <s v="Tuesday"/>
    <s v="Nishant"/>
    <x v="1"/>
    <s v="Mumbai"/>
    <x v="0"/>
    <x v="0"/>
    <n v="196.75200000000001"/>
    <n v="56.566200000000002"/>
    <n v="1"/>
    <n v="196.75200000000001"/>
  </r>
  <r>
    <n v="423"/>
    <s v="CA-2014-125388"/>
    <x v="1"/>
    <x v="11"/>
    <d v="2018-08-14T00:00:00"/>
    <x v="4"/>
    <x v="0"/>
    <s v="Tuesday"/>
    <s v="Nishant"/>
    <x v="1"/>
    <s v="Mumbai"/>
    <x v="0"/>
    <x v="1"/>
    <n v="56.56"/>
    <n v="14.7056"/>
    <n v="2"/>
    <n v="113.12"/>
  </r>
  <r>
    <n v="424"/>
    <s v="CA-2014-125388"/>
    <x v="2"/>
    <x v="4"/>
    <d v="2018-08-14T00:00:00"/>
    <x v="4"/>
    <x v="0"/>
    <s v="Tuesday"/>
    <s v="Nishant"/>
    <x v="1"/>
    <s v="Mumbai"/>
    <x v="0"/>
    <x v="1"/>
    <n v="32.700000000000003"/>
    <n v="8.5020000000000007"/>
    <n v="2"/>
    <n v="65.400000000000006"/>
  </r>
  <r>
    <n v="425"/>
    <s v="CA-2014-155705"/>
    <x v="2"/>
    <x v="4"/>
    <d v="2018-08-14T00:00:00"/>
    <x v="4"/>
    <x v="0"/>
    <s v="Tuesday"/>
    <s v="Nishant"/>
    <x v="1"/>
    <s v="Mumbai"/>
    <x v="0"/>
    <x v="0"/>
    <n v="866.4"/>
    <n v="225.26400000000001"/>
    <n v="2"/>
    <n v="1732.8"/>
  </r>
  <r>
    <n v="426"/>
    <s v="CA-2014-149160"/>
    <x v="1"/>
    <x v="5"/>
    <d v="2018-08-14T00:00:00"/>
    <x v="4"/>
    <x v="0"/>
    <s v="Tuesday"/>
    <s v="Nishant"/>
    <x v="1"/>
    <s v="Mumbai"/>
    <x v="0"/>
    <x v="1"/>
    <n v="28.4"/>
    <n v="11.076000000000001"/>
    <n v="2"/>
    <n v="56.8"/>
  </r>
  <r>
    <n v="427"/>
    <s v="CA-2014-149160"/>
    <x v="1"/>
    <x v="10"/>
    <d v="2018-08-14T00:00:00"/>
    <x v="4"/>
    <x v="0"/>
    <s v="Tuesday"/>
    <s v="Nishant"/>
    <x v="1"/>
    <s v="Mumbai"/>
    <x v="0"/>
    <x v="1"/>
    <n v="287.92"/>
    <n v="138.20160000000001"/>
    <n v="3"/>
    <n v="863.76"/>
  </r>
  <r>
    <n v="428"/>
    <s v="CA-2011-101476"/>
    <x v="2"/>
    <x v="3"/>
    <d v="2018-08-14T00:00:00"/>
    <x v="4"/>
    <x v="0"/>
    <s v="Tuesday"/>
    <s v="Nishant"/>
    <x v="1"/>
    <s v="Mumbai"/>
    <x v="0"/>
    <x v="2"/>
    <n v="69.989999999999995"/>
    <n v="30.095700000000001"/>
    <n v="2"/>
    <n v="139.97999999999999"/>
  </r>
  <r>
    <n v="429"/>
    <s v="CA-2014-152275"/>
    <x v="1"/>
    <x v="2"/>
    <d v="2018-08-14T00:00:00"/>
    <x v="4"/>
    <x v="0"/>
    <s v="Tuesday"/>
    <s v="Nishant"/>
    <x v="1"/>
    <s v="Mumbai"/>
    <x v="0"/>
    <x v="1"/>
    <n v="6.6719999999999997"/>
    <n v="0.50039999999999996"/>
    <n v="3"/>
    <n v="20.015999999999998"/>
  </r>
  <r>
    <n v="430"/>
    <s v="US-2013-123750"/>
    <x v="1"/>
    <x v="2"/>
    <d v="2018-08-14T00:00:00"/>
    <x v="4"/>
    <x v="0"/>
    <s v="Tuesday"/>
    <s v="Nishant"/>
    <x v="1"/>
    <s v="Mumbai"/>
    <x v="0"/>
    <x v="2"/>
    <n v="189.58799999999999"/>
    <n v="-145.35079999999999"/>
    <n v="6"/>
    <n v="1137.528"/>
  </r>
  <r>
    <n v="431"/>
    <s v="US-2013-123750"/>
    <x v="2"/>
    <x v="3"/>
    <d v="2018-08-14T00:00:00"/>
    <x v="4"/>
    <x v="0"/>
    <s v="Tuesday"/>
    <s v="Nishant"/>
    <x v="1"/>
    <s v="Mumbai"/>
    <x v="0"/>
    <x v="2"/>
    <n v="408.74400000000003"/>
    <n v="76.639499999999998"/>
    <n v="2"/>
    <n v="817.48800000000006"/>
  </r>
  <r>
    <n v="432"/>
    <s v="US-2013-123750"/>
    <x v="0"/>
    <x v="0"/>
    <d v="2018-08-14T00:00:00"/>
    <x v="4"/>
    <x v="0"/>
    <s v="Tuesday"/>
    <s v="Vaibhav"/>
    <x v="2"/>
    <s v="Indore"/>
    <x v="1"/>
    <x v="2"/>
    <n v="291.95999999999998"/>
    <n v="54.7425"/>
    <n v="9"/>
    <n v="2627.64"/>
  </r>
  <r>
    <n v="433"/>
    <s v="US-2013-123750"/>
    <x v="2"/>
    <x v="3"/>
    <d v="2018-08-14T00:00:00"/>
    <x v="4"/>
    <x v="0"/>
    <s v="Tuesday"/>
    <s v="Vaibhav"/>
    <x v="2"/>
    <s v="Indore"/>
    <x v="1"/>
    <x v="2"/>
    <n v="4.7679999999999998"/>
    <n v="-0.77480000000000004"/>
    <n v="9"/>
    <n v="42.911999999999999"/>
  </r>
  <r>
    <n v="434"/>
    <s v="CA-2013-127369"/>
    <x v="1"/>
    <x v="1"/>
    <d v="2018-08-14T00:00:00"/>
    <x v="4"/>
    <x v="0"/>
    <s v="Tuesday"/>
    <s v="Vaibhav"/>
    <x v="2"/>
    <s v="Indore"/>
    <x v="1"/>
    <x v="0"/>
    <n v="714.3"/>
    <n v="207.14699999999999"/>
    <n v="5"/>
    <n v="3571.5"/>
  </r>
  <r>
    <n v="435"/>
    <s v="US-2011-150574"/>
    <x v="1"/>
    <x v="9"/>
    <d v="2018-08-14T00:00:00"/>
    <x v="4"/>
    <x v="0"/>
    <s v="Tuesday"/>
    <s v="Vaibhav"/>
    <x v="2"/>
    <s v="Indore"/>
    <x v="1"/>
    <x v="0"/>
    <n v="4.8120000000000003"/>
    <n v="-3.6892"/>
    <n v="6"/>
    <n v="28.872"/>
  </r>
  <r>
    <n v="436"/>
    <s v="US-2011-150574"/>
    <x v="1"/>
    <x v="2"/>
    <d v="2018-08-14T00:00:00"/>
    <x v="4"/>
    <x v="0"/>
    <s v="Tuesday"/>
    <s v="Vaibhav"/>
    <x v="2"/>
    <s v="Indore"/>
    <x v="1"/>
    <x v="0"/>
    <n v="247.8"/>
    <n v="-18.585000000000001"/>
    <n v="2"/>
    <n v="495.6"/>
  </r>
  <r>
    <n v="437"/>
    <s v="CA-2013-147375"/>
    <x v="2"/>
    <x v="13"/>
    <d v="2018-08-14T00:00:00"/>
    <x v="4"/>
    <x v="0"/>
    <s v="Tuesday"/>
    <s v="Vaibhav"/>
    <x v="2"/>
    <s v="Indore"/>
    <x v="1"/>
    <x v="2"/>
    <n v="1007.979"/>
    <n v="43.199100000000001"/>
    <n v="6"/>
    <n v="6047.8739999999998"/>
  </r>
  <r>
    <n v="438"/>
    <s v="CA-2013-147375"/>
    <x v="0"/>
    <x v="7"/>
    <d v="2018-08-14T00:00:00"/>
    <x v="4"/>
    <x v="0"/>
    <s v="Tuesday"/>
    <s v="Vaibhav"/>
    <x v="2"/>
    <s v="Indore"/>
    <x v="1"/>
    <x v="2"/>
    <n v="313.488"/>
    <n v="113.63939999999999"/>
    <n v="1"/>
    <n v="313.488"/>
  </r>
  <r>
    <n v="439"/>
    <s v="CA-2014-130043"/>
    <x v="1"/>
    <x v="8"/>
    <d v="2018-08-17T00:00:00"/>
    <x v="4"/>
    <x v="0"/>
    <s v="Friday"/>
    <s v="Shivam"/>
    <x v="8"/>
    <s v="Lucknow"/>
    <x v="1"/>
    <x v="1"/>
    <n v="31.872"/>
    <n v="11.553599999999999"/>
    <n v="5"/>
    <n v="159.36000000000001"/>
  </r>
  <r>
    <n v="440"/>
    <s v="CA-2014-157252"/>
    <x v="1"/>
    <x v="2"/>
    <d v="2018-08-17T00:00:00"/>
    <x v="4"/>
    <x v="0"/>
    <s v="Friday"/>
    <s v="Shivam"/>
    <x v="8"/>
    <s v="Lucknow"/>
    <x v="1"/>
    <x v="1"/>
    <n v="207.846"/>
    <n v="2.3094000000000001"/>
    <n v="2"/>
    <n v="415.69200000000001"/>
  </r>
  <r>
    <n v="441"/>
    <s v="CA-2013-115756"/>
    <x v="2"/>
    <x v="14"/>
    <d v="2018-08-17T00:00:00"/>
    <x v="4"/>
    <x v="0"/>
    <s v="Friday"/>
    <s v="Shivam"/>
    <x v="8"/>
    <s v="Lucknow"/>
    <x v="1"/>
    <x v="0"/>
    <n v="12.22"/>
    <n v="3.6659999999999999"/>
    <n v="3"/>
    <n v="36.660000000000004"/>
  </r>
  <r>
    <n v="442"/>
    <s v="CA-2013-115756"/>
    <x v="0"/>
    <x v="15"/>
    <d v="2018-08-17T00:00:00"/>
    <x v="4"/>
    <x v="0"/>
    <s v="Friday"/>
    <s v="Shivam"/>
    <x v="8"/>
    <s v="Lucknow"/>
    <x v="1"/>
    <x v="0"/>
    <n v="194.94"/>
    <n v="23.392800000000001"/>
    <n v="5"/>
    <n v="974.7"/>
  </r>
  <r>
    <n v="443"/>
    <s v="CA-2013-115756"/>
    <x v="1"/>
    <x v="6"/>
    <d v="2018-08-17T00:00:00"/>
    <x v="4"/>
    <x v="0"/>
    <s v="Friday"/>
    <s v="Shivam"/>
    <x v="8"/>
    <s v="Lucknow"/>
    <x v="1"/>
    <x v="0"/>
    <n v="70.95"/>
    <n v="20.575500000000002"/>
    <n v="6"/>
    <n v="425.70000000000005"/>
  </r>
  <r>
    <n v="444"/>
    <s v="CA-2013-115756"/>
    <x v="1"/>
    <x v="9"/>
    <d v="2018-08-17T00:00:00"/>
    <x v="4"/>
    <x v="0"/>
    <s v="Friday"/>
    <s v="Shivam"/>
    <x v="8"/>
    <s v="Lucknow"/>
    <x v="1"/>
    <x v="0"/>
    <n v="91.36"/>
    <n v="42.025599999999997"/>
    <n v="5"/>
    <n v="456.8"/>
  </r>
  <r>
    <n v="445"/>
    <s v="CA-2013-115756"/>
    <x v="1"/>
    <x v="9"/>
    <d v="2018-08-17T00:00:00"/>
    <x v="4"/>
    <x v="0"/>
    <s v="Friday"/>
    <s v="Shivam"/>
    <x v="8"/>
    <s v="Lucknow"/>
    <x v="1"/>
    <x v="0"/>
    <n v="242.94"/>
    <n v="29.152799999999999"/>
    <n v="7"/>
    <n v="1700.58"/>
  </r>
  <r>
    <n v="446"/>
    <s v="CA-2013-115756"/>
    <x v="2"/>
    <x v="14"/>
    <d v="2018-08-17T00:00:00"/>
    <x v="4"/>
    <x v="0"/>
    <s v="Friday"/>
    <s v="Shivam"/>
    <x v="8"/>
    <s v="Lucknow"/>
    <x v="1"/>
    <x v="0"/>
    <n v="22.05"/>
    <n v="10.584"/>
    <n v="6"/>
    <n v="132.30000000000001"/>
  </r>
  <r>
    <n v="447"/>
    <s v="CA-2014-154214"/>
    <x v="1"/>
    <x v="1"/>
    <d v="2018-08-17T00:00:00"/>
    <x v="4"/>
    <x v="0"/>
    <s v="Friday"/>
    <s v="Shivam"/>
    <x v="8"/>
    <s v="Lucknow"/>
    <x v="1"/>
    <x v="0"/>
    <n v="2.91"/>
    <n v="1.3676999999999999"/>
    <n v="8"/>
    <n v="23.28"/>
  </r>
  <r>
    <n v="448"/>
    <s v="CA-2013-166674"/>
    <x v="1"/>
    <x v="8"/>
    <d v="2018-08-18T00:00:00"/>
    <x v="4"/>
    <x v="0"/>
    <s v="Saturday"/>
    <s v="Akshay"/>
    <x v="9"/>
    <s v="Patna"/>
    <x v="2"/>
    <x v="0"/>
    <n v="59.52"/>
    <n v="15.475199999999999"/>
    <n v="7"/>
    <n v="416.64000000000004"/>
  </r>
  <r>
    <n v="449"/>
    <s v="CA-2013-166674"/>
    <x v="1"/>
    <x v="11"/>
    <d v="2018-08-18T00:00:00"/>
    <x v="4"/>
    <x v="0"/>
    <s v="Saturday"/>
    <s v="Akshay"/>
    <x v="9"/>
    <s v="Patna"/>
    <x v="2"/>
    <x v="0"/>
    <n v="161.94"/>
    <n v="9.7164000000000001"/>
    <n v="5"/>
    <n v="809.7"/>
  </r>
  <r>
    <n v="450"/>
    <s v="CA-2013-166674"/>
    <x v="1"/>
    <x v="5"/>
    <d v="2018-08-18T00:00:00"/>
    <x v="4"/>
    <x v="0"/>
    <s v="Saturday"/>
    <s v="Akshay"/>
    <x v="9"/>
    <s v="Patna"/>
    <x v="2"/>
    <x v="0"/>
    <n v="263.88"/>
    <n v="71.247600000000006"/>
    <n v="2"/>
    <n v="527.76"/>
  </r>
  <r>
    <n v="451"/>
    <s v="CA-2013-166674"/>
    <x v="1"/>
    <x v="1"/>
    <d v="2018-08-18T00:00:00"/>
    <x v="4"/>
    <x v="0"/>
    <s v="Saturday"/>
    <s v="Akshay"/>
    <x v="9"/>
    <s v="Patna"/>
    <x v="2"/>
    <x v="0"/>
    <n v="30.48"/>
    <n v="7.9248000000000003"/>
    <n v="4"/>
    <n v="121.92"/>
  </r>
  <r>
    <n v="452"/>
    <s v="CA-2013-166674"/>
    <x v="1"/>
    <x v="16"/>
    <d v="2018-08-18T00:00:00"/>
    <x v="4"/>
    <x v="0"/>
    <s v="Saturday"/>
    <s v="Akshay"/>
    <x v="9"/>
    <s v="Patna"/>
    <x v="2"/>
    <x v="0"/>
    <n v="9.84"/>
    <n v="2.8536000000000001"/>
    <n v="3"/>
    <n v="29.52"/>
  </r>
  <r>
    <n v="453"/>
    <s v="CA-2013-166674"/>
    <x v="1"/>
    <x v="16"/>
    <d v="2018-08-18T00:00:00"/>
    <x v="4"/>
    <x v="0"/>
    <s v="Saturday"/>
    <s v="Akshay"/>
    <x v="9"/>
    <s v="Patna"/>
    <x v="2"/>
    <x v="0"/>
    <n v="35.119999999999997"/>
    <n v="9.1311999999999998"/>
    <n v="3"/>
    <n v="105.35999999999999"/>
  </r>
  <r>
    <n v="454"/>
    <s v="CA-2014-147277"/>
    <x v="1"/>
    <x v="5"/>
    <d v="2018-08-18T00:00:00"/>
    <x v="4"/>
    <x v="0"/>
    <s v="Saturday"/>
    <s v="Akshay"/>
    <x v="9"/>
    <s v="Patna"/>
    <x v="2"/>
    <x v="1"/>
    <n v="284.36399999999998"/>
    <n v="-75.830399999999997"/>
    <n v="5"/>
    <n v="1421.82"/>
  </r>
  <r>
    <n v="455"/>
    <s v="CA-2014-147277"/>
    <x v="2"/>
    <x v="13"/>
    <d v="2018-08-18T00:00:00"/>
    <x v="4"/>
    <x v="0"/>
    <s v="Saturday"/>
    <s v="Akshay"/>
    <x v="9"/>
    <s v="Patna"/>
    <x v="2"/>
    <x v="1"/>
    <n v="665.40800000000002"/>
    <n v="66.540800000000004"/>
    <n v="2"/>
    <n v="1330.816"/>
  </r>
  <r>
    <n v="456"/>
    <s v="CA-2013-100153"/>
    <x v="1"/>
    <x v="5"/>
    <d v="2018-08-19T00:00:00"/>
    <x v="4"/>
    <x v="0"/>
    <s v="Sunday"/>
    <s v="Shourya"/>
    <x v="10"/>
    <s v="Thiruvananthapuram"/>
    <x v="3"/>
    <x v="1"/>
    <n v="63.88"/>
    <n v="24.9132"/>
    <n v="3"/>
    <n v="191.64000000000001"/>
  </r>
  <r>
    <n v="457"/>
    <s v="US-2011-110674"/>
    <x v="0"/>
    <x v="0"/>
    <d v="2018-08-19T00:00:00"/>
    <x v="4"/>
    <x v="0"/>
    <s v="Sunday"/>
    <s v="Shourya"/>
    <x v="10"/>
    <s v="Thiruvananthapuram"/>
    <x v="3"/>
    <x v="0"/>
    <n v="129.56800000000001"/>
    <n v="-24.294"/>
    <n v="2"/>
    <n v="259.13600000000002"/>
  </r>
  <r>
    <n v="458"/>
    <s v="US-2013-157945"/>
    <x v="1"/>
    <x v="1"/>
    <d v="2018-08-19T00:00:00"/>
    <x v="4"/>
    <x v="0"/>
    <s v="Sunday"/>
    <s v="Shourya"/>
    <x v="10"/>
    <s v="Thiruvananthapuram"/>
    <x v="3"/>
    <x v="0"/>
    <n v="747.55799999999999"/>
    <n v="-96.114599999999996"/>
    <n v="5"/>
    <n v="3737.79"/>
  </r>
  <r>
    <n v="459"/>
    <s v="US-2013-157945"/>
    <x v="1"/>
    <x v="5"/>
    <d v="2018-08-19T00:00:00"/>
    <x v="4"/>
    <x v="0"/>
    <s v="Sunday"/>
    <s v="Shourya"/>
    <x v="10"/>
    <s v="Thiruvananthapuram"/>
    <x v="3"/>
    <x v="0"/>
    <n v="8.9280000000000008"/>
    <n v="3.3479999999999999"/>
    <n v="5"/>
    <n v="44.64"/>
  </r>
  <r>
    <n v="460"/>
    <s v="CA-2012-109638"/>
    <x v="1"/>
    <x v="1"/>
    <d v="2018-08-19T00:00:00"/>
    <x v="4"/>
    <x v="0"/>
    <s v="Sunday"/>
    <s v="Shourya"/>
    <x v="10"/>
    <s v="Thiruvananthapuram"/>
    <x v="3"/>
    <x v="0"/>
    <n v="103.92"/>
    <n v="36.372"/>
    <n v="2"/>
    <n v="207.84"/>
  </r>
  <r>
    <n v="461"/>
    <s v="CA-2012-109638"/>
    <x v="0"/>
    <x v="0"/>
    <d v="2018-08-19T00:00:00"/>
    <x v="4"/>
    <x v="0"/>
    <s v="Sunday"/>
    <s v="Shourya"/>
    <x v="10"/>
    <s v="Thiruvananthapuram"/>
    <x v="3"/>
    <x v="0"/>
    <n v="899.91"/>
    <n v="377.9622"/>
    <n v="4"/>
    <n v="3599.64"/>
  </r>
  <r>
    <n v="462"/>
    <s v="CA-2012-109638"/>
    <x v="0"/>
    <x v="7"/>
    <d v="2018-08-19T00:00:00"/>
    <x v="4"/>
    <x v="0"/>
    <s v="Sunday"/>
    <s v="Shourya"/>
    <x v="10"/>
    <s v="Thiruvananthapuram"/>
    <x v="3"/>
    <x v="0"/>
    <n v="51.311999999999998"/>
    <n v="18.6006"/>
    <n v="2"/>
    <n v="102.624"/>
  </r>
  <r>
    <n v="463"/>
    <s v="CA-2013-109869"/>
    <x v="1"/>
    <x v="6"/>
    <d v="2018-08-19T00:00:00"/>
    <x v="4"/>
    <x v="0"/>
    <s v="Sunday"/>
    <s v="Shourya"/>
    <x v="10"/>
    <s v="Thiruvananthapuram"/>
    <x v="3"/>
    <x v="2"/>
    <n v="23.56"/>
    <n v="7.0679999999999996"/>
    <n v="3"/>
    <n v="70.679999999999993"/>
  </r>
  <r>
    <n v="464"/>
    <s v="CA-2013-109869"/>
    <x v="1"/>
    <x v="5"/>
    <d v="2018-08-19T00:00:00"/>
    <x v="4"/>
    <x v="0"/>
    <s v="Sunday"/>
    <s v="Shourya"/>
    <x v="10"/>
    <s v="Thiruvananthapuram"/>
    <x v="3"/>
    <x v="2"/>
    <n v="1272.6300000000001"/>
    <n v="-814.48320000000001"/>
    <n v="2"/>
    <n v="2545.2600000000002"/>
  </r>
  <r>
    <n v="465"/>
    <s v="CA-2013-109869"/>
    <x v="2"/>
    <x v="4"/>
    <d v="2018-08-20T00:00:00"/>
    <x v="4"/>
    <x v="0"/>
    <s v="Monday"/>
    <s v="Mohan"/>
    <x v="1"/>
    <s v="Mumbai"/>
    <x v="0"/>
    <x v="2"/>
    <n v="28.484999999999999"/>
    <n v="-20.888999999999999"/>
    <n v="4"/>
    <n v="113.94"/>
  </r>
  <r>
    <n v="466"/>
    <s v="CA-2013-109869"/>
    <x v="2"/>
    <x v="13"/>
    <d v="2018-08-20T00:00:00"/>
    <x v="4"/>
    <x v="0"/>
    <s v="Monday"/>
    <s v="Mohan"/>
    <x v="1"/>
    <s v="Mumbai"/>
    <x v="0"/>
    <x v="2"/>
    <n v="185.376"/>
    <n v="-34.758000000000003"/>
    <n v="2"/>
    <n v="370.75200000000001"/>
  </r>
  <r>
    <n v="467"/>
    <s v="CA-2013-109869"/>
    <x v="0"/>
    <x v="0"/>
    <d v="2018-08-20T00:00:00"/>
    <x v="4"/>
    <x v="0"/>
    <s v="Monday"/>
    <s v="Mohan"/>
    <x v="1"/>
    <s v="Mumbai"/>
    <x v="0"/>
    <x v="2"/>
    <n v="78.272000000000006"/>
    <n v="5.8704000000000001"/>
    <n v="3"/>
    <n v="234.81600000000003"/>
  </r>
  <r>
    <n v="468"/>
    <s v="US-2012-101399"/>
    <x v="0"/>
    <x v="0"/>
    <d v="2018-08-20T00:00:00"/>
    <x v="4"/>
    <x v="0"/>
    <s v="Monday"/>
    <s v="Mohan"/>
    <x v="1"/>
    <s v="Mumbai"/>
    <x v="0"/>
    <x v="2"/>
    <n v="254.744"/>
    <n v="-312.06139999999999"/>
    <n v="5"/>
    <n v="1273.72"/>
  </r>
  <r>
    <n v="469"/>
    <s v="CA-2014-154907"/>
    <x v="1"/>
    <x v="11"/>
    <d v="2018-08-20T00:00:00"/>
    <x v="4"/>
    <x v="0"/>
    <s v="Monday"/>
    <s v="Mohan"/>
    <x v="1"/>
    <s v="Mumbai"/>
    <x v="0"/>
    <x v="1"/>
    <n v="205.33279999999999"/>
    <n v="-36.235199999999999"/>
    <n v="4"/>
    <n v="821.33119999999997"/>
  </r>
  <r>
    <n v="470"/>
    <s v="US-2013-100419"/>
    <x v="1"/>
    <x v="16"/>
    <d v="2018-08-21T00:00:00"/>
    <x v="4"/>
    <x v="0"/>
    <s v="Tuesday"/>
    <s v="Mohit"/>
    <x v="2"/>
    <s v="Indore"/>
    <x v="1"/>
    <x v="0"/>
    <n v="4.7880000000000003"/>
    <n v="-7.9001999999999999"/>
    <n v="4"/>
    <n v="19.152000000000001"/>
  </r>
  <r>
    <n v="471"/>
    <s v="CA-2012-154144"/>
    <x v="1"/>
    <x v="9"/>
    <d v="2018-08-21T00:00:00"/>
    <x v="4"/>
    <x v="0"/>
    <s v="Tuesday"/>
    <s v="Mohit"/>
    <x v="2"/>
    <s v="Indore"/>
    <x v="1"/>
    <x v="1"/>
    <n v="55.48"/>
    <n v="26.630400000000002"/>
    <n v="5"/>
    <n v="277.39999999999998"/>
  </r>
  <r>
    <n v="472"/>
    <s v="CA-2011-144666"/>
    <x v="0"/>
    <x v="15"/>
    <d v="2018-08-21T00:00:00"/>
    <x v="4"/>
    <x v="0"/>
    <s v="Tuesday"/>
    <s v="Mohit"/>
    <x v="2"/>
    <s v="Indore"/>
    <x v="1"/>
    <x v="0"/>
    <n v="340.92"/>
    <n v="3.4091999999999998"/>
    <n v="2"/>
    <n v="681.84"/>
  </r>
  <r>
    <n v="473"/>
    <s v="CA-2011-144666"/>
    <x v="1"/>
    <x v="6"/>
    <d v="2018-08-21T00:00:00"/>
    <x v="4"/>
    <x v="0"/>
    <s v="Tuesday"/>
    <s v="Mohit"/>
    <x v="2"/>
    <s v="Indore"/>
    <x v="1"/>
    <x v="0"/>
    <n v="222.666"/>
    <n v="10.478400000000001"/>
    <n v="7"/>
    <n v="1558.662"/>
  </r>
  <r>
    <n v="474"/>
    <s v="CA-2011-144666"/>
    <x v="1"/>
    <x v="1"/>
    <d v="2018-08-21T00:00:00"/>
    <x v="4"/>
    <x v="0"/>
    <s v="Tuesday"/>
    <s v="Mohit"/>
    <x v="2"/>
    <s v="Indore"/>
    <x v="1"/>
    <x v="0"/>
    <n v="703.96799999999996"/>
    <n v="87.995999999999995"/>
    <n v="2"/>
    <n v="1407.9359999999999"/>
  </r>
  <r>
    <n v="475"/>
    <s v="CA-2011-144666"/>
    <x v="1"/>
    <x v="1"/>
    <d v="2018-08-21T00:00:00"/>
    <x v="4"/>
    <x v="0"/>
    <s v="Tuesday"/>
    <s v="Mohit"/>
    <x v="2"/>
    <s v="Indore"/>
    <x v="1"/>
    <x v="0"/>
    <n v="92.52"/>
    <n v="24.980399999999999"/>
    <n v="3"/>
    <n v="277.56"/>
  </r>
  <r>
    <n v="476"/>
    <s v="CA-2011-144666"/>
    <x v="1"/>
    <x v="1"/>
    <d v="2018-08-21T00:00:00"/>
    <x v="4"/>
    <x v="0"/>
    <s v="Tuesday"/>
    <s v="Mohit"/>
    <x v="2"/>
    <s v="Indore"/>
    <x v="1"/>
    <x v="0"/>
    <n v="62.65"/>
    <n v="28.818999999999999"/>
    <n v="8"/>
    <n v="501.2"/>
  </r>
  <r>
    <n v="477"/>
    <s v="CA-2011-144666"/>
    <x v="1"/>
    <x v="2"/>
    <d v="2018-08-21T00:00:00"/>
    <x v="4"/>
    <x v="0"/>
    <s v="Tuesday"/>
    <s v="Mohit"/>
    <x v="2"/>
    <s v="Indore"/>
    <x v="1"/>
    <x v="0"/>
    <n v="94.85"/>
    <n v="45.527999999999999"/>
    <n v="7"/>
    <n v="663.94999999999993"/>
  </r>
  <r>
    <n v="478"/>
    <s v="CA-2013-103891"/>
    <x v="1"/>
    <x v="2"/>
    <d v="2018-08-21T00:00:00"/>
    <x v="4"/>
    <x v="0"/>
    <s v="Tuesday"/>
    <s v="Mohit"/>
    <x v="2"/>
    <s v="Indore"/>
    <x v="1"/>
    <x v="1"/>
    <n v="95.76"/>
    <n v="7.1820000000000004"/>
    <n v="1"/>
    <n v="95.76"/>
  </r>
  <r>
    <n v="479"/>
    <s v="CA-2013-152632"/>
    <x v="1"/>
    <x v="2"/>
    <d v="2018-08-21T00:00:00"/>
    <x v="4"/>
    <x v="0"/>
    <s v="Tuesday"/>
    <s v="Mohit"/>
    <x v="2"/>
    <s v="Indore"/>
    <x v="1"/>
    <x v="0"/>
    <n v="40.200000000000003"/>
    <n v="19.295999999999999"/>
    <n v="3"/>
    <n v="120.60000000000001"/>
  </r>
  <r>
    <n v="480"/>
    <s v="CA-2013-100790"/>
    <x v="1"/>
    <x v="16"/>
    <d v="2018-08-21T00:00:00"/>
    <x v="4"/>
    <x v="0"/>
    <s v="Tuesday"/>
    <s v="Mohit"/>
    <x v="2"/>
    <s v="Indore"/>
    <x v="1"/>
    <x v="1"/>
    <n v="14.7"/>
    <n v="6.6150000000000002"/>
    <n v="5"/>
    <n v="73.5"/>
  </r>
  <r>
    <n v="481"/>
    <s v="CA-2013-100790"/>
    <x v="1"/>
    <x v="1"/>
    <d v="2018-08-22T00:00:00"/>
    <x v="4"/>
    <x v="0"/>
    <s v="Wednesday"/>
    <s v="Shubham"/>
    <x v="13"/>
    <s v="Simla"/>
    <x v="4"/>
    <x v="1"/>
    <n v="704.25"/>
    <n v="84.51"/>
    <n v="1"/>
    <n v="704.25"/>
  </r>
  <r>
    <n v="482"/>
    <s v="CA-2011-134677"/>
    <x v="1"/>
    <x v="2"/>
    <d v="2018-08-23T00:00:00"/>
    <x v="4"/>
    <x v="0"/>
    <s v="Thursday"/>
    <s v="Soumya"/>
    <x v="14"/>
    <s v="Gangtok"/>
    <x v="4"/>
    <x v="0"/>
    <n v="9.09"/>
    <n v="1.9089"/>
    <n v="6"/>
    <n v="54.54"/>
  </r>
  <r>
    <n v="483"/>
    <s v="CA-2011-127691"/>
    <x v="2"/>
    <x v="13"/>
    <d v="2018-08-24T00:00:00"/>
    <x v="4"/>
    <x v="0"/>
    <s v="Friday"/>
    <s v="Pooja"/>
    <x v="15"/>
    <s v="Goa"/>
    <x v="0"/>
    <x v="0"/>
    <n v="5.96"/>
    <n v="1.6688000000000001"/>
    <n v="5"/>
    <n v="29.8"/>
  </r>
  <r>
    <n v="484"/>
    <s v="CA-2011-127691"/>
    <x v="0"/>
    <x v="0"/>
    <d v="2018-08-25T00:00:00"/>
    <x v="4"/>
    <x v="0"/>
    <s v="Saturday"/>
    <s v="Surabhi"/>
    <x v="1"/>
    <s v="Mumbai"/>
    <x v="0"/>
    <x v="0"/>
    <n v="159.97999999999999"/>
    <n v="57.592799999999997"/>
    <n v="5"/>
    <n v="799.9"/>
  </r>
  <r>
    <n v="485"/>
    <s v="CA-2014-140963"/>
    <x v="2"/>
    <x v="3"/>
    <d v="2018-08-25T00:00:00"/>
    <x v="4"/>
    <x v="0"/>
    <s v="Saturday"/>
    <s v="Surabhi"/>
    <x v="1"/>
    <s v="Mumbai"/>
    <x v="0"/>
    <x v="2"/>
    <n v="29.6"/>
    <n v="14.8"/>
    <n v="3"/>
    <n v="88.800000000000011"/>
  </r>
  <r>
    <n v="486"/>
    <s v="CA-2014-140963"/>
    <x v="2"/>
    <x v="4"/>
    <d v="2018-08-25T00:00:00"/>
    <x v="4"/>
    <x v="0"/>
    <s v="Saturday"/>
    <s v="Surabhi"/>
    <x v="1"/>
    <s v="Mumbai"/>
    <x v="0"/>
    <x v="2"/>
    <n v="514.16499999999996"/>
    <n v="-30.245000000000001"/>
    <n v="7"/>
    <n v="3599.1549999999997"/>
  </r>
  <r>
    <n v="487"/>
    <s v="CA-2014-140963"/>
    <x v="1"/>
    <x v="5"/>
    <d v="2018-08-25T00:00:00"/>
    <x v="4"/>
    <x v="0"/>
    <s v="Saturday"/>
    <s v="Surabhi"/>
    <x v="1"/>
    <s v="Mumbai"/>
    <x v="0"/>
    <x v="2"/>
    <n v="279.95999999999998"/>
    <n v="17.497499999999999"/>
    <n v="3"/>
    <n v="839.87999999999988"/>
  </r>
  <r>
    <n v="488"/>
    <s v="CA-2011-154627"/>
    <x v="1"/>
    <x v="5"/>
    <d v="2018-08-25T00:00:00"/>
    <x v="4"/>
    <x v="0"/>
    <s v="Saturday"/>
    <s v="Surabhi"/>
    <x v="1"/>
    <s v="Mumbai"/>
    <x v="0"/>
    <x v="0"/>
    <n v="2735.9520000000002"/>
    <n v="341.99400000000003"/>
    <n v="1"/>
    <n v="2735.9520000000002"/>
  </r>
  <r>
    <n v="489"/>
    <s v="CA-2011-133753"/>
    <x v="2"/>
    <x v="3"/>
    <d v="2018-08-25T00:00:00"/>
    <x v="4"/>
    <x v="0"/>
    <s v="Saturday"/>
    <s v="Surabhi"/>
    <x v="1"/>
    <s v="Mumbai"/>
    <x v="0"/>
    <x v="2"/>
    <n v="7.992"/>
    <n v="0.59940000000000004"/>
    <n v="9"/>
    <n v="71.927999999999997"/>
  </r>
  <r>
    <n v="490"/>
    <s v="CA-2011-133753"/>
    <x v="2"/>
    <x v="3"/>
    <d v="2018-08-26T00:00:00"/>
    <x v="4"/>
    <x v="0"/>
    <s v="Sunday"/>
    <s v="Anudeep"/>
    <x v="2"/>
    <s v="Indore"/>
    <x v="1"/>
    <x v="2"/>
    <n v="63.984000000000002"/>
    <n v="10.397399999999999"/>
    <n v="7"/>
    <n v="447.88800000000003"/>
  </r>
  <r>
    <n v="491"/>
    <s v="CA-2011-133753"/>
    <x v="1"/>
    <x v="16"/>
    <d v="2018-08-26T00:00:00"/>
    <x v="4"/>
    <x v="0"/>
    <s v="Sunday"/>
    <s v="Anudeep"/>
    <x v="2"/>
    <s v="Indore"/>
    <x v="1"/>
    <x v="2"/>
    <n v="70.367999999999995"/>
    <n v="6.1571999999999996"/>
    <n v="3"/>
    <n v="211.10399999999998"/>
  </r>
  <r>
    <n v="492"/>
    <s v="CA-2011-113362"/>
    <x v="1"/>
    <x v="5"/>
    <d v="2018-08-26T00:00:00"/>
    <x v="4"/>
    <x v="0"/>
    <s v="Sunday"/>
    <s v="Anudeep"/>
    <x v="2"/>
    <s v="Indore"/>
    <x v="1"/>
    <x v="0"/>
    <n v="449.15"/>
    <n v="8.9830000000000005"/>
    <n v="2"/>
    <n v="898.3"/>
  </r>
  <r>
    <n v="493"/>
    <s v="CA-2011-113362"/>
    <x v="0"/>
    <x v="7"/>
    <d v="2018-08-27T00:00:00"/>
    <x v="4"/>
    <x v="0"/>
    <s v="Monday"/>
    <s v="Noshiba"/>
    <x v="0"/>
    <s v="Ahmedabad"/>
    <x v="0"/>
    <x v="0"/>
    <n v="11.07"/>
    <n v="5.0922000000000001"/>
    <n v="3"/>
    <n v="33.21"/>
  </r>
  <r>
    <n v="494"/>
    <s v="CA-2013-169166"/>
    <x v="1"/>
    <x v="9"/>
    <d v="2018-08-28T00:00:00"/>
    <x v="4"/>
    <x v="0"/>
    <s v="Tuesday"/>
    <s v="Sanjova"/>
    <x v="1"/>
    <s v="Pune"/>
    <x v="0"/>
    <x v="0"/>
    <n v="93.98"/>
    <n v="13.1572"/>
    <n v="5"/>
    <n v="469.90000000000003"/>
  </r>
  <r>
    <n v="495"/>
    <s v="US-2013-120929"/>
    <x v="2"/>
    <x v="4"/>
    <d v="2018-08-28T00:00:00"/>
    <x v="4"/>
    <x v="0"/>
    <s v="Tuesday"/>
    <s v="Sanjova"/>
    <x v="1"/>
    <s v="Pune"/>
    <x v="0"/>
    <x v="0"/>
    <n v="189.88200000000001"/>
    <n v="-94.941000000000003"/>
    <n v="2"/>
    <n v="379.76400000000001"/>
  </r>
  <r>
    <n v="496"/>
    <s v="CA-2012-134782"/>
    <x v="1"/>
    <x v="8"/>
    <d v="2018-08-28T00:00:00"/>
    <x v="4"/>
    <x v="0"/>
    <s v="Tuesday"/>
    <s v="Sanjova"/>
    <x v="1"/>
    <s v="Pune"/>
    <x v="0"/>
    <x v="0"/>
    <n v="105.42"/>
    <n v="51.655799999999999"/>
    <n v="2"/>
    <n v="210.84"/>
  </r>
  <r>
    <n v="497"/>
    <s v="CA-2013-126158"/>
    <x v="1"/>
    <x v="5"/>
    <d v="2018-08-28T00:00:00"/>
    <x v="4"/>
    <x v="0"/>
    <s v="Tuesday"/>
    <s v="Sanjova"/>
    <x v="1"/>
    <s v="Pune"/>
    <x v="0"/>
    <x v="0"/>
    <n v="119.616"/>
    <n v="40.370399999999997"/>
    <n v="2"/>
    <n v="239.232"/>
  </r>
  <r>
    <n v="498"/>
    <s v="CA-2013-126158"/>
    <x v="1"/>
    <x v="1"/>
    <d v="2018-08-29T00:00:00"/>
    <x v="4"/>
    <x v="0"/>
    <s v="Wednesday"/>
    <s v="Meghana"/>
    <x v="2"/>
    <s v="Bhopal"/>
    <x v="1"/>
    <x v="0"/>
    <n v="255.76"/>
    <n v="81.843199999999996"/>
    <n v="3"/>
    <n v="767.28"/>
  </r>
  <r>
    <n v="499"/>
    <s v="CA-2013-126158"/>
    <x v="1"/>
    <x v="5"/>
    <d v="2018-08-30T00:00:00"/>
    <x v="4"/>
    <x v="0"/>
    <s v="Thursday"/>
    <s v="Surabhi"/>
    <x v="3"/>
    <s v="Jaipur"/>
    <x v="0"/>
    <x v="0"/>
    <n v="241.56800000000001"/>
    <n v="18.117599999999999"/>
    <n v="2"/>
    <n v="483.13600000000002"/>
  </r>
  <r>
    <n v="500"/>
    <s v="CA-2013-126158"/>
    <x v="2"/>
    <x v="3"/>
    <d v="2018-08-31T00:00:00"/>
    <x v="4"/>
    <x v="0"/>
    <s v="Friday"/>
    <s v="Ashmeet"/>
    <x v="4"/>
    <s v="Kolkata"/>
    <x v="2"/>
    <x v="0"/>
    <n v="69.3"/>
    <n v="22.869"/>
    <n v="3"/>
    <n v="207.89999999999998"/>
  </r>
  <r>
    <n v="501"/>
    <s v="US-2013-105578"/>
    <x v="1"/>
    <x v="8"/>
    <d v="2018-08-31T00:00:00"/>
    <x v="4"/>
    <x v="0"/>
    <s v="Friday"/>
    <s v="Ashmeet"/>
    <x v="4"/>
    <s v="Kolkata"/>
    <x v="2"/>
    <x v="1"/>
    <n v="22.62"/>
    <n v="-15.08"/>
    <n v="2"/>
    <n v="45.24"/>
  </r>
  <r>
    <n v="502"/>
    <s v="US-2013-105578"/>
    <x v="2"/>
    <x v="14"/>
    <d v="2018-08-31T00:00:00"/>
    <x v="4"/>
    <x v="0"/>
    <s v="Friday"/>
    <s v="Ashmeet"/>
    <x v="4"/>
    <s v="Kolkata"/>
    <x v="2"/>
    <x v="1"/>
    <n v="14.952"/>
    <n v="-11.961600000000001"/>
    <n v="2"/>
    <n v="29.904"/>
  </r>
  <r>
    <n v="503"/>
    <s v="US-2013-105578"/>
    <x v="1"/>
    <x v="5"/>
    <d v="2018-08-31T00:00:00"/>
    <x v="4"/>
    <x v="0"/>
    <s v="Friday"/>
    <s v="Ashmeet"/>
    <x v="4"/>
    <s v="Kolkata"/>
    <x v="2"/>
    <x v="1"/>
    <n v="801.56799999999998"/>
    <n v="50.097999999999999"/>
    <n v="3"/>
    <n v="2404.7039999999997"/>
  </r>
  <r>
    <n v="504"/>
    <s v="US-2013-105578"/>
    <x v="1"/>
    <x v="5"/>
    <d v="2018-08-31T00:00:00"/>
    <x v="4"/>
    <x v="0"/>
    <s v="Friday"/>
    <s v="Ashmeet"/>
    <x v="4"/>
    <s v="Kolkata"/>
    <x v="2"/>
    <x v="1"/>
    <n v="2.3759999999999999"/>
    <n v="-1.9008"/>
    <n v="2"/>
    <n v="4.7519999999999998"/>
  </r>
  <r>
    <n v="505"/>
    <s v="US-2013-105578"/>
    <x v="1"/>
    <x v="6"/>
    <d v="2018-09-01T00:00:00"/>
    <x v="5"/>
    <x v="0"/>
    <s v="Saturday"/>
    <s v="Shreyoshe"/>
    <x v="5"/>
    <s v="Bangalore"/>
    <x v="3"/>
    <x v="1"/>
    <n v="32.792000000000002"/>
    <n v="11.8871"/>
    <n v="6"/>
    <n v="196.75200000000001"/>
  </r>
  <r>
    <n v="506"/>
    <s v="CA-2014-134978"/>
    <x v="1"/>
    <x v="5"/>
    <d v="2018-09-02T00:00:00"/>
    <x v="5"/>
    <x v="0"/>
    <s v="Sunday"/>
    <s v="Surbhi"/>
    <x v="1"/>
    <s v="Mumbai"/>
    <x v="0"/>
    <x v="1"/>
    <n v="15.92"/>
    <n v="5.3730000000000002"/>
    <n v="2"/>
    <n v="31.84"/>
  </r>
  <r>
    <n v="507"/>
    <s v="CA-2012-145352"/>
    <x v="0"/>
    <x v="0"/>
    <d v="2018-09-02T00:00:00"/>
    <x v="5"/>
    <x v="0"/>
    <s v="Sunday"/>
    <s v="Sakshi"/>
    <x v="2"/>
    <s v="Indore"/>
    <x v="1"/>
    <x v="0"/>
    <n v="2.74"/>
    <n v="0.73980000000000001"/>
    <n v="3"/>
    <n v="8.2200000000000006"/>
  </r>
  <r>
    <n v="508"/>
    <s v="CA-2012-145352"/>
    <x v="0"/>
    <x v="0"/>
    <d v="2018-09-02T00:00:00"/>
    <x v="5"/>
    <x v="0"/>
    <s v="Sunday"/>
    <s v="Sakshi"/>
    <x v="2"/>
    <s v="Indore"/>
    <x v="1"/>
    <x v="0"/>
    <n v="8.34"/>
    <n v="2.1684000000000001"/>
    <n v="2"/>
    <n v="16.68"/>
  </r>
  <r>
    <n v="509"/>
    <s v="CA-2012-145352"/>
    <x v="0"/>
    <x v="7"/>
    <d v="2018-09-02T00:00:00"/>
    <x v="5"/>
    <x v="0"/>
    <s v="Sunday"/>
    <s v="Sakshi"/>
    <x v="2"/>
    <s v="Indore"/>
    <x v="1"/>
    <x v="0"/>
    <n v="46.74"/>
    <n v="11.685"/>
    <n v="12"/>
    <n v="560.88"/>
  </r>
  <r>
    <n v="510"/>
    <s v="CA-2012-145352"/>
    <x v="0"/>
    <x v="15"/>
    <d v="2018-09-02T00:00:00"/>
    <x v="5"/>
    <x v="0"/>
    <s v="Sunday"/>
    <s v="Sakshi"/>
    <x v="2"/>
    <s v="Indore"/>
    <x v="1"/>
    <x v="0"/>
    <n v="6354.95"/>
    <n v="3177.4749999999999"/>
    <n v="1"/>
    <n v="6354.95"/>
  </r>
  <r>
    <n v="511"/>
    <s v="CA-2014-135307"/>
    <x v="1"/>
    <x v="2"/>
    <d v="2018-09-02T00:00:00"/>
    <x v="5"/>
    <x v="0"/>
    <s v="Sunday"/>
    <s v="Vaibhavi"/>
    <x v="8"/>
    <s v="Lucknow"/>
    <x v="1"/>
    <x v="0"/>
    <n v="126.3"/>
    <n v="40.415999999999997"/>
    <n v="3"/>
    <n v="378.9"/>
  </r>
  <r>
    <n v="512"/>
    <s v="CA-2014-135307"/>
    <x v="2"/>
    <x v="13"/>
    <d v="2018-09-02T00:00:00"/>
    <x v="5"/>
    <x v="0"/>
    <s v="Sunday"/>
    <s v="Sanjana"/>
    <x v="9"/>
    <s v="Patna"/>
    <x v="2"/>
    <x v="0"/>
    <n v="38.04"/>
    <n v="12.172800000000001"/>
    <n v="4"/>
    <n v="152.16"/>
  </r>
  <r>
    <n v="513"/>
    <s v="CA-2013-106341"/>
    <x v="0"/>
    <x v="7"/>
    <d v="2018-09-06T00:00:00"/>
    <x v="5"/>
    <x v="0"/>
    <s v="Thursday"/>
    <s v="Shreya"/>
    <x v="10"/>
    <s v="Thiruvananthapuram"/>
    <x v="3"/>
    <x v="0"/>
    <n v="7.1520000000000001"/>
    <n v="0.71519999999999995"/>
    <n v="3"/>
    <n v="21.456"/>
  </r>
  <r>
    <n v="514"/>
    <s v="CA-2014-163405"/>
    <x v="1"/>
    <x v="5"/>
    <d v="2018-09-06T00:00:00"/>
    <x v="5"/>
    <x v="0"/>
    <s v="Thursday"/>
    <s v="Shreya"/>
    <x v="10"/>
    <s v="Thiruvananthapuram"/>
    <x v="3"/>
    <x v="0"/>
    <n v="6.63"/>
    <n v="1.7901"/>
    <n v="4"/>
    <n v="26.52"/>
  </r>
  <r>
    <n v="515"/>
    <s v="CA-2014-163405"/>
    <x v="1"/>
    <x v="5"/>
    <d v="2018-09-06T00:00:00"/>
    <x v="5"/>
    <x v="0"/>
    <s v="Thursday"/>
    <s v="Shreya"/>
    <x v="10"/>
    <s v="Thiruvananthapuram"/>
    <x v="3"/>
    <x v="0"/>
    <n v="5.88"/>
    <n v="1.7052"/>
    <n v="2"/>
    <n v="11.76"/>
  </r>
  <r>
    <n v="516"/>
    <s v="CA-2014-127432"/>
    <x v="2"/>
    <x v="3"/>
    <d v="2018-09-06T00:00:00"/>
    <x v="5"/>
    <x v="0"/>
    <s v="Thursday"/>
    <s v="Shreya"/>
    <x v="10"/>
    <s v="Thiruvananthapuram"/>
    <x v="3"/>
    <x v="2"/>
    <n v="2999.95"/>
    <n v="1379.9770000000001"/>
    <n v="2"/>
    <n v="5999.9"/>
  </r>
  <r>
    <n v="517"/>
    <s v="CA-2014-127432"/>
    <x v="0"/>
    <x v="7"/>
    <d v="2018-09-06T00:00:00"/>
    <x v="5"/>
    <x v="0"/>
    <s v="Thursday"/>
    <s v="Shreya"/>
    <x v="10"/>
    <s v="Thiruvananthapuram"/>
    <x v="3"/>
    <x v="2"/>
    <n v="51.45"/>
    <n v="13.891500000000001"/>
    <n v="3"/>
    <n v="154.35000000000002"/>
  </r>
  <r>
    <n v="518"/>
    <s v="CA-2014-127432"/>
    <x v="0"/>
    <x v="15"/>
    <d v="2018-09-07T00:00:00"/>
    <x v="5"/>
    <x v="0"/>
    <s v="Friday"/>
    <s v="Snehal"/>
    <x v="11"/>
    <s v="Chandigarh"/>
    <x v="4"/>
    <x v="2"/>
    <n v="11.96"/>
    <n v="5.3819999999999997"/>
    <n v="2"/>
    <n v="23.92"/>
  </r>
  <r>
    <n v="519"/>
    <s v="CA-2014-127432"/>
    <x v="1"/>
    <x v="1"/>
    <d v="2018-09-08T00:00:00"/>
    <x v="5"/>
    <x v="0"/>
    <s v="Saturday"/>
    <s v="Duhita"/>
    <x v="12"/>
    <s v="Chandigarh"/>
    <x v="4"/>
    <x v="2"/>
    <n v="1126.02"/>
    <n v="56.301000000000002"/>
    <n v="2"/>
    <n v="2252.04"/>
  </r>
  <r>
    <n v="520"/>
    <s v="CA-2012-157812"/>
    <x v="1"/>
    <x v="8"/>
    <d v="2018-09-09T00:00:00"/>
    <x v="5"/>
    <x v="0"/>
    <s v="Sunday"/>
    <s v="Mousam"/>
    <x v="1"/>
    <s v="Mumbai"/>
    <x v="0"/>
    <x v="0"/>
    <n v="18.391999999999999"/>
    <n v="5.2877000000000001"/>
    <n v="2"/>
    <n v="36.783999999999999"/>
  </r>
  <r>
    <n v="521"/>
    <s v="CA-2012-157812"/>
    <x v="2"/>
    <x v="14"/>
    <d v="2018-09-10T00:00:00"/>
    <x v="5"/>
    <x v="0"/>
    <s v="Monday"/>
    <s v="Aditi"/>
    <x v="2"/>
    <s v="Indore"/>
    <x v="1"/>
    <x v="0"/>
    <n v="129.56800000000001"/>
    <n v="-25.913599999999999"/>
    <n v="4"/>
    <n v="518.27200000000005"/>
  </r>
  <r>
    <n v="522"/>
    <s v="CA-2012-157812"/>
    <x v="1"/>
    <x v="8"/>
    <d v="2018-09-10T00:00:00"/>
    <x v="5"/>
    <x v="0"/>
    <s v="Monday"/>
    <s v="Aditi"/>
    <x v="2"/>
    <s v="Indore"/>
    <x v="1"/>
    <x v="0"/>
    <n v="14.112"/>
    <n v="-21.167999999999999"/>
    <n v="4"/>
    <n v="56.448"/>
  </r>
  <r>
    <n v="523"/>
    <s v="CA-2014-145142"/>
    <x v="1"/>
    <x v="9"/>
    <d v="2018-09-10T00:00:00"/>
    <x v="5"/>
    <x v="0"/>
    <s v="Monday"/>
    <s v="Aditi"/>
    <x v="2"/>
    <s v="Indore"/>
    <x v="1"/>
    <x v="1"/>
    <n v="210.98"/>
    <n v="21.097999999999999"/>
    <n v="7"/>
    <n v="1476.86"/>
  </r>
  <r>
    <n v="524"/>
    <s v="US-2013-139486"/>
    <x v="1"/>
    <x v="8"/>
    <d v="2018-09-10T00:00:00"/>
    <x v="5"/>
    <x v="0"/>
    <s v="Monday"/>
    <s v="Aditi"/>
    <x v="2"/>
    <s v="Indore"/>
    <x v="1"/>
    <x v="0"/>
    <n v="55.176000000000002"/>
    <n v="-12.4146"/>
    <n v="6"/>
    <n v="331.05600000000004"/>
  </r>
  <r>
    <n v="525"/>
    <s v="US-2013-139486"/>
    <x v="2"/>
    <x v="13"/>
    <d v="2018-09-10T00:00:00"/>
    <x v="5"/>
    <x v="0"/>
    <s v="Monday"/>
    <s v="Aditi"/>
    <x v="2"/>
    <s v="Indore"/>
    <x v="1"/>
    <x v="0"/>
    <n v="66.260000000000005"/>
    <n v="27.166599999999999"/>
    <n v="4"/>
    <n v="265.04000000000002"/>
  </r>
  <r>
    <n v="526"/>
    <s v="CA-2012-158792"/>
    <x v="2"/>
    <x v="13"/>
    <d v="2018-09-11T00:00:00"/>
    <x v="5"/>
    <x v="0"/>
    <s v="Tuesday"/>
    <s v="Surabhi"/>
    <x v="1"/>
    <s v="Mumbai"/>
    <x v="0"/>
    <x v="0"/>
    <n v="22.2"/>
    <n v="10.433999999999999"/>
    <n v="6"/>
    <n v="133.19999999999999"/>
  </r>
  <r>
    <n v="527"/>
    <s v="CA-2014-113558"/>
    <x v="1"/>
    <x v="5"/>
    <d v="2018-09-11T00:00:00"/>
    <x v="5"/>
    <x v="0"/>
    <s v="Tuesday"/>
    <s v="Surabhi"/>
    <x v="1"/>
    <s v="Mumbai"/>
    <x v="0"/>
    <x v="2"/>
    <n v="683.952"/>
    <n v="42.747"/>
    <n v="6"/>
    <n v="4103.7119999999995"/>
  </r>
  <r>
    <n v="528"/>
    <s v="CA-2014-113558"/>
    <x v="1"/>
    <x v="5"/>
    <d v="2018-09-11T00:00:00"/>
    <x v="5"/>
    <x v="0"/>
    <s v="Tuesday"/>
    <s v="Surabhi"/>
    <x v="1"/>
    <s v="Mumbai"/>
    <x v="0"/>
    <x v="2"/>
    <n v="45.695999999999998"/>
    <n v="5.1407999999999996"/>
    <n v="5"/>
    <n v="228.48"/>
  </r>
  <r>
    <n v="529"/>
    <s v="US-2012-138303"/>
    <x v="2"/>
    <x v="3"/>
    <d v="2018-09-11T00:00:00"/>
    <x v="5"/>
    <x v="0"/>
    <s v="Tuesday"/>
    <s v="Surabhi"/>
    <x v="1"/>
    <s v="Mumbai"/>
    <x v="0"/>
    <x v="0"/>
    <n v="36.335999999999999"/>
    <n v="-7.2671999999999999"/>
    <n v="4"/>
    <n v="145.34399999999999"/>
  </r>
  <r>
    <n v="530"/>
    <s v="US-2012-138303"/>
    <x v="0"/>
    <x v="12"/>
    <d v="2018-09-12T00:00:00"/>
    <x v="5"/>
    <x v="0"/>
    <s v="Wednesday"/>
    <s v="Savi"/>
    <x v="2"/>
    <s v="Indore"/>
    <x v="1"/>
    <x v="0"/>
    <n v="666.24800000000005"/>
    <n v="-149.9058"/>
    <n v="3"/>
    <n v="1998.7440000000001"/>
  </r>
  <r>
    <n v="531"/>
    <s v="US-2012-138303"/>
    <x v="2"/>
    <x v="4"/>
    <d v="2018-09-13T00:00:00"/>
    <x v="5"/>
    <x v="0"/>
    <s v="Thursday"/>
    <s v="Teena"/>
    <x v="17"/>
    <s v="Hyderabad"/>
    <x v="3"/>
    <x v="0"/>
    <n v="52.512"/>
    <n v="19.692"/>
    <n v="3"/>
    <n v="157.536"/>
  </r>
  <r>
    <n v="532"/>
    <s v="CA-2012-102848"/>
    <x v="1"/>
    <x v="2"/>
    <d v="2018-09-14T00:00:00"/>
    <x v="5"/>
    <x v="0"/>
    <s v="Friday"/>
    <s v="Rutuja"/>
    <x v="0"/>
    <s v="Ahmedabad"/>
    <x v="0"/>
    <x v="1"/>
    <n v="190.72"/>
    <n v="11.92"/>
    <n v="8"/>
    <n v="1525.76"/>
  </r>
  <r>
    <n v="533"/>
    <s v="US-2014-129441"/>
    <x v="1"/>
    <x v="9"/>
    <d v="2018-09-14T00:00:00"/>
    <x v="5"/>
    <x v="0"/>
    <s v="Friday"/>
    <s v="Rutuja"/>
    <x v="0"/>
    <s v="Ahmedabad"/>
    <x v="0"/>
    <x v="0"/>
    <n v="47.94"/>
    <n v="2.3969999999999998"/>
    <n v="2"/>
    <n v="95.88"/>
  </r>
  <r>
    <n v="534"/>
    <s v="CA-2013-168753"/>
    <x v="1"/>
    <x v="6"/>
    <d v="2018-09-14T00:00:00"/>
    <x v="5"/>
    <x v="0"/>
    <s v="Friday"/>
    <s v="Rutuja"/>
    <x v="0"/>
    <s v="Ahmedabad"/>
    <x v="0"/>
    <x v="0"/>
    <n v="979.95"/>
    <n v="274.38600000000002"/>
    <n v="5"/>
    <n v="4899.75"/>
  </r>
  <r>
    <n v="535"/>
    <s v="CA-2013-168753"/>
    <x v="1"/>
    <x v="1"/>
    <d v="2018-09-14T00:00:00"/>
    <x v="5"/>
    <x v="0"/>
    <s v="Friday"/>
    <s v="Rutuja"/>
    <x v="0"/>
    <s v="Ahmedabad"/>
    <x v="0"/>
    <x v="0"/>
    <n v="22.75"/>
    <n v="11.375"/>
    <n v="2"/>
    <n v="45.5"/>
  </r>
  <r>
    <n v="536"/>
    <s v="CA-2013-126613"/>
    <x v="1"/>
    <x v="8"/>
    <d v="2018-09-14T00:00:00"/>
    <x v="5"/>
    <x v="0"/>
    <s v="Friday"/>
    <s v="Rutuja"/>
    <x v="0"/>
    <s v="Ahmedabad"/>
    <x v="0"/>
    <x v="0"/>
    <n v="16.768000000000001"/>
    <n v="1.4672000000000001"/>
    <n v="4"/>
    <n v="67.072000000000003"/>
  </r>
  <r>
    <n v="537"/>
    <s v="US-2014-122637"/>
    <x v="2"/>
    <x v="13"/>
    <d v="2018-09-14T00:00:00"/>
    <x v="5"/>
    <x v="0"/>
    <s v="Friday"/>
    <s v="Rutuja"/>
    <x v="0"/>
    <s v="Ahmedabad"/>
    <x v="0"/>
    <x v="0"/>
    <n v="42.616"/>
    <n v="-68.185599999999994"/>
    <n v="7"/>
    <n v="298.31200000000001"/>
  </r>
  <r>
    <n v="538"/>
    <s v="CA-2012-147851"/>
    <x v="0"/>
    <x v="7"/>
    <d v="2018-09-15T00:00:00"/>
    <x v="5"/>
    <x v="0"/>
    <s v="Saturday"/>
    <s v="Aayushi"/>
    <x v="1"/>
    <s v="Mumbai"/>
    <x v="0"/>
    <x v="2"/>
    <n v="10.752000000000001"/>
    <n v="3.36"/>
    <n v="7"/>
    <n v="75.26400000000001"/>
  </r>
  <r>
    <n v="539"/>
    <s v="CA-2012-134894"/>
    <x v="1"/>
    <x v="1"/>
    <d v="2018-09-15T00:00:00"/>
    <x v="5"/>
    <x v="0"/>
    <s v="Saturday"/>
    <s v="Shivangi"/>
    <x v="2"/>
    <s v="Indore"/>
    <x v="1"/>
    <x v="0"/>
    <n v="152.94"/>
    <n v="41.293799999999997"/>
    <n v="1"/>
    <n v="152.94"/>
  </r>
  <r>
    <n v="540"/>
    <s v="CA-2012-134894"/>
    <x v="1"/>
    <x v="2"/>
    <d v="2018-09-15T00:00:00"/>
    <x v="5"/>
    <x v="0"/>
    <s v="Saturday"/>
    <s v="Shivangi"/>
    <x v="2"/>
    <s v="Indore"/>
    <x v="1"/>
    <x v="0"/>
    <n v="283.92"/>
    <n v="70.98"/>
    <n v="2"/>
    <n v="567.84"/>
  </r>
  <r>
    <n v="541"/>
    <s v="CA-2011-140795"/>
    <x v="1"/>
    <x v="11"/>
    <d v="2018-09-15T00:00:00"/>
    <x v="5"/>
    <x v="0"/>
    <s v="Saturday"/>
    <s v="Shivangi"/>
    <x v="2"/>
    <s v="Indore"/>
    <x v="1"/>
    <x v="0"/>
    <n v="468.9"/>
    <n v="206.316"/>
    <n v="6"/>
    <n v="2813.3999999999996"/>
  </r>
  <r>
    <n v="542"/>
    <s v="CA-2013-136924"/>
    <x v="1"/>
    <x v="10"/>
    <d v="2018-09-15T00:00:00"/>
    <x v="5"/>
    <x v="0"/>
    <s v="Saturday"/>
    <s v="Shivangi"/>
    <x v="2"/>
    <s v="Indore"/>
    <x v="1"/>
    <x v="1"/>
    <n v="380.86399999999998"/>
    <n v="38.086399999999998"/>
    <n v="3"/>
    <n v="1142.5919999999999"/>
  </r>
  <r>
    <n v="543"/>
    <s v="US-2012-120131"/>
    <x v="1"/>
    <x v="2"/>
    <d v="2018-09-15T00:00:00"/>
    <x v="5"/>
    <x v="0"/>
    <s v="Saturday"/>
    <s v="Shivangi"/>
    <x v="2"/>
    <s v="Indore"/>
    <x v="1"/>
    <x v="0"/>
    <n v="646.77599999999995"/>
    <n v="-145.52459999999999"/>
    <n v="2"/>
    <n v="1293.5519999999999"/>
  </r>
  <r>
    <n v="544"/>
    <s v="CA-2011-103849"/>
    <x v="1"/>
    <x v="2"/>
    <d v="2018-09-15T00:00:00"/>
    <x v="5"/>
    <x v="0"/>
    <s v="Saturday"/>
    <s v="Rohit"/>
    <x v="3"/>
    <s v="Jaipur"/>
    <x v="0"/>
    <x v="0"/>
    <n v="58.112000000000002"/>
    <n v="7.2640000000000002"/>
    <n v="1"/>
    <n v="58.112000000000002"/>
  </r>
  <r>
    <n v="545"/>
    <s v="CA-2011-103849"/>
    <x v="1"/>
    <x v="5"/>
    <d v="2018-09-15T00:00:00"/>
    <x v="5"/>
    <x v="0"/>
    <s v="Saturday"/>
    <s v="Ayush"/>
    <x v="4"/>
    <s v="Kolkata"/>
    <x v="2"/>
    <x v="0"/>
    <n v="100.792"/>
    <n v="6.2995000000000001"/>
    <n v="3"/>
    <n v="302.37599999999998"/>
  </r>
  <r>
    <n v="546"/>
    <s v="CA-2011-103849"/>
    <x v="1"/>
    <x v="9"/>
    <d v="2018-09-15T00:00:00"/>
    <x v="5"/>
    <x v="0"/>
    <s v="Saturday"/>
    <s v="Ayush"/>
    <x v="4"/>
    <s v="Kolkata"/>
    <x v="2"/>
    <x v="0"/>
    <n v="66.111999999999995"/>
    <n v="-84.2928"/>
    <n v="2"/>
    <n v="132.22399999999999"/>
  </r>
  <r>
    <n v="547"/>
    <s v="CA-2014-162929"/>
    <x v="1"/>
    <x v="5"/>
    <d v="2018-09-15T00:00:00"/>
    <x v="5"/>
    <x v="0"/>
    <s v="Saturday"/>
    <s v="Ayush"/>
    <x v="4"/>
    <s v="Kolkata"/>
    <x v="2"/>
    <x v="2"/>
    <n v="41.28"/>
    <n v="13.932"/>
    <n v="3"/>
    <n v="123.84"/>
  </r>
  <r>
    <n v="548"/>
    <s v="CA-2014-162929"/>
    <x v="1"/>
    <x v="5"/>
    <d v="2018-09-15T00:00:00"/>
    <x v="5"/>
    <x v="0"/>
    <s v="Saturday"/>
    <s v="Ayush"/>
    <x v="4"/>
    <s v="Kolkata"/>
    <x v="2"/>
    <x v="2"/>
    <n v="13.36"/>
    <n v="6.4127999999999998"/>
    <n v="3"/>
    <n v="40.08"/>
  </r>
  <r>
    <n v="549"/>
    <s v="CA-2012-113173"/>
    <x v="0"/>
    <x v="0"/>
    <d v="2018-09-19T00:00:00"/>
    <x v="5"/>
    <x v="0"/>
    <s v="Wednesday"/>
    <s v="Abhishek"/>
    <x v="5"/>
    <s v="Bangalore"/>
    <x v="3"/>
    <x v="1"/>
    <n v="250.27199999999999"/>
    <n v="15.641999999999999"/>
    <n v="5"/>
    <n v="1251.3599999999999"/>
  </r>
  <r>
    <n v="550"/>
    <s v="CA-2012-113173"/>
    <x v="0"/>
    <x v="12"/>
    <d v="2018-09-19T00:00:00"/>
    <x v="5"/>
    <x v="0"/>
    <s v="Wednesday"/>
    <s v="Abhishek"/>
    <x v="5"/>
    <s v="Bangalore"/>
    <x v="3"/>
    <x v="1"/>
    <n v="11.364000000000001"/>
    <n v="-17.045999999999999"/>
    <n v="3"/>
    <n v="34.091999999999999"/>
  </r>
  <r>
    <n v="551"/>
    <s v="CA-2012-113173"/>
    <x v="1"/>
    <x v="1"/>
    <d v="2018-09-19T00:00:00"/>
    <x v="5"/>
    <x v="0"/>
    <s v="Wednesday"/>
    <s v="Abhishek"/>
    <x v="5"/>
    <s v="Bangalore"/>
    <x v="3"/>
    <x v="1"/>
    <n v="8.7200000000000006"/>
    <n v="-1.744"/>
    <n v="3"/>
    <n v="26.160000000000004"/>
  </r>
  <r>
    <n v="552"/>
    <s v="CA-2013-136406"/>
    <x v="1"/>
    <x v="16"/>
    <d v="2018-09-19T00:00:00"/>
    <x v="5"/>
    <x v="0"/>
    <s v="Wednesday"/>
    <s v="Abhishek"/>
    <x v="5"/>
    <s v="Bangalore"/>
    <x v="3"/>
    <x v="0"/>
    <n v="1121.568"/>
    <n v="0"/>
    <n v="3"/>
    <n v="3364.7039999999997"/>
  </r>
  <r>
    <n v="553"/>
    <s v="CA-2014-112774"/>
    <x v="1"/>
    <x v="5"/>
    <d v="2018-09-20T00:00:00"/>
    <x v="5"/>
    <x v="0"/>
    <s v="Thursday"/>
    <s v="Asish"/>
    <x v="6"/>
    <s v="Kashmir"/>
    <x v="4"/>
    <x v="0"/>
    <n v="34.503999999999998"/>
    <n v="6.0381999999999998"/>
    <n v="7"/>
    <n v="241.52799999999999"/>
  </r>
  <r>
    <n v="554"/>
    <s v="CA-2014-101945"/>
    <x v="1"/>
    <x v="10"/>
    <d v="2018-09-20T00:00:00"/>
    <x v="5"/>
    <x v="0"/>
    <s v="Thursday"/>
    <s v="Asish"/>
    <x v="6"/>
    <s v="Kashmir"/>
    <x v="4"/>
    <x v="0"/>
    <n v="10.824"/>
    <n v="2.5707"/>
    <n v="3"/>
    <n v="32.472000000000001"/>
  </r>
  <r>
    <n v="555"/>
    <s v="CA-2014-100650"/>
    <x v="2"/>
    <x v="14"/>
    <d v="2018-09-20T00:00:00"/>
    <x v="5"/>
    <x v="0"/>
    <s v="Thursday"/>
    <s v="Asish"/>
    <x v="6"/>
    <s v="Kashmir"/>
    <x v="4"/>
    <x v="1"/>
    <n v="1295.78"/>
    <n v="310.98719999999997"/>
    <n v="8"/>
    <n v="10366.24"/>
  </r>
  <r>
    <n v="556"/>
    <s v="CA-2011-155852"/>
    <x v="0"/>
    <x v="15"/>
    <d v="2018-09-20T00:00:00"/>
    <x v="5"/>
    <x v="0"/>
    <s v="Thursday"/>
    <s v="Asish"/>
    <x v="6"/>
    <s v="Kashmir"/>
    <x v="4"/>
    <x v="0"/>
    <n v="19.456"/>
    <n v="3.4047999999999998"/>
    <n v="4"/>
    <n v="77.823999999999998"/>
  </r>
  <r>
    <n v="557"/>
    <s v="CA-2013-113243"/>
    <x v="1"/>
    <x v="1"/>
    <d v="2018-09-21T00:00:00"/>
    <x v="5"/>
    <x v="0"/>
    <s v="Friday"/>
    <s v="Dinesh"/>
    <x v="7"/>
    <s v="Chennai"/>
    <x v="3"/>
    <x v="0"/>
    <n v="20.7"/>
    <n v="9.9359999999999999"/>
    <n v="1"/>
    <n v="20.7"/>
  </r>
  <r>
    <n v="558"/>
    <s v="CA-2013-113243"/>
    <x v="1"/>
    <x v="8"/>
    <d v="2018-09-22T00:00:00"/>
    <x v="5"/>
    <x v="0"/>
    <s v="Saturday"/>
    <s v="Akshay"/>
    <x v="8"/>
    <s v="Lucknow"/>
    <x v="1"/>
    <x v="0"/>
    <n v="1335.68"/>
    <n v="-217.048"/>
    <n v="1"/>
    <n v="1335.68"/>
  </r>
  <r>
    <n v="559"/>
    <s v="CA-2013-113243"/>
    <x v="0"/>
    <x v="0"/>
    <d v="2018-09-22T00:00:00"/>
    <x v="5"/>
    <x v="0"/>
    <s v="Saturday"/>
    <s v="Akshay"/>
    <x v="8"/>
    <s v="Lucknow"/>
    <x v="1"/>
    <x v="0"/>
    <n v="32.4"/>
    <n v="15.552"/>
    <n v="5"/>
    <n v="162"/>
  </r>
  <r>
    <n v="560"/>
    <s v="CA-2014-118731"/>
    <x v="0"/>
    <x v="15"/>
    <d v="2018-09-22T00:00:00"/>
    <x v="5"/>
    <x v="0"/>
    <s v="Saturday"/>
    <s v="Akshay"/>
    <x v="8"/>
    <s v="Lucknow"/>
    <x v="1"/>
    <x v="0"/>
    <n v="42.6"/>
    <n v="16.614000000000001"/>
    <n v="9"/>
    <n v="383.40000000000003"/>
  </r>
  <r>
    <n v="561"/>
    <s v="CA-2014-118731"/>
    <x v="2"/>
    <x v="3"/>
    <d v="2018-09-23T00:00:00"/>
    <x v="5"/>
    <x v="0"/>
    <s v="Sunday"/>
    <s v="Sajal"/>
    <x v="9"/>
    <s v="Patna"/>
    <x v="2"/>
    <x v="0"/>
    <n v="84.055999999999997"/>
    <n v="27.318200000000001"/>
    <n v="1"/>
    <n v="84.055999999999997"/>
  </r>
  <r>
    <n v="562"/>
    <s v="CA-2011-145576"/>
    <x v="1"/>
    <x v="5"/>
    <d v="2018-09-24T00:00:00"/>
    <x v="5"/>
    <x v="0"/>
    <s v="Monday"/>
    <s v="Avish"/>
    <x v="10"/>
    <s v="Thiruvananthapuram"/>
    <x v="3"/>
    <x v="0"/>
    <n v="13"/>
    <n v="1.3"/>
    <n v="2"/>
    <n v="26"/>
  </r>
  <r>
    <n v="563"/>
    <s v="CA-2011-145576"/>
    <x v="1"/>
    <x v="5"/>
    <d v="2018-09-24T00:00:00"/>
    <x v="5"/>
    <x v="0"/>
    <s v="Monday"/>
    <s v="Avish"/>
    <x v="10"/>
    <s v="Thiruvananthapuram"/>
    <x v="3"/>
    <x v="0"/>
    <n v="13.128"/>
    <n v="3.7743000000000002"/>
    <n v="7"/>
    <n v="91.896000000000001"/>
  </r>
  <r>
    <n v="564"/>
    <s v="CA-2012-130736"/>
    <x v="1"/>
    <x v="5"/>
    <d v="2018-09-24T00:00:00"/>
    <x v="5"/>
    <x v="0"/>
    <s v="Monday"/>
    <s v="Avish"/>
    <x v="10"/>
    <s v="Thiruvananthapuram"/>
    <x v="3"/>
    <x v="0"/>
    <n v="3.96"/>
    <n v="0"/>
    <n v="3"/>
    <n v="11.879999999999999"/>
  </r>
  <r>
    <n v="565"/>
    <s v="CA-2012-130736"/>
    <x v="1"/>
    <x v="1"/>
    <d v="2018-09-24T00:00:00"/>
    <x v="5"/>
    <x v="0"/>
    <s v="Monday"/>
    <s v="Abhishek"/>
    <x v="1"/>
    <s v="Mumbai"/>
    <x v="0"/>
    <x v="0"/>
    <n v="2.61"/>
    <n v="1.2005999999999999"/>
    <n v="3"/>
    <n v="7.83"/>
  </r>
  <r>
    <n v="566"/>
    <s v="CA-2014-137099"/>
    <x v="1"/>
    <x v="2"/>
    <d v="2018-09-24T00:00:00"/>
    <x v="5"/>
    <x v="0"/>
    <s v="Monday"/>
    <s v="Siddharth"/>
    <x v="2"/>
    <s v="Indore"/>
    <x v="1"/>
    <x v="0"/>
    <n v="374.37599999999998"/>
    <n v="46.796999999999997"/>
    <n v="5"/>
    <n v="1871.8799999999999"/>
  </r>
  <r>
    <n v="567"/>
    <s v="CA-2014-156951"/>
    <x v="1"/>
    <x v="8"/>
    <d v="2018-09-24T00:00:00"/>
    <x v="5"/>
    <x v="0"/>
    <s v="Monday"/>
    <s v="Siddharth"/>
    <x v="2"/>
    <s v="Indore"/>
    <x v="1"/>
    <x v="1"/>
    <n v="91.84"/>
    <n v="45.001600000000003"/>
    <n v="6"/>
    <n v="551.04"/>
  </r>
  <r>
    <n v="568"/>
    <s v="CA-2014-156951"/>
    <x v="1"/>
    <x v="2"/>
    <d v="2018-09-24T00:00:00"/>
    <x v="5"/>
    <x v="0"/>
    <s v="Monday"/>
    <s v="Siddharth"/>
    <x v="2"/>
    <s v="Indore"/>
    <x v="1"/>
    <x v="1"/>
    <n v="81.087999999999994"/>
    <n v="27.3672"/>
    <n v="4"/>
    <n v="324.35199999999998"/>
  </r>
  <r>
    <n v="569"/>
    <s v="CA-2014-156951"/>
    <x v="1"/>
    <x v="5"/>
    <d v="2018-09-24T00:00:00"/>
    <x v="5"/>
    <x v="0"/>
    <s v="Monday"/>
    <s v="Siddharth"/>
    <x v="2"/>
    <s v="Indore"/>
    <x v="1"/>
    <x v="1"/>
    <n v="19.440000000000001"/>
    <n v="9.3312000000000008"/>
    <n v="4"/>
    <n v="77.760000000000005"/>
  </r>
  <r>
    <n v="570"/>
    <s v="CA-2014-156951"/>
    <x v="1"/>
    <x v="16"/>
    <d v="2018-09-24T00:00:00"/>
    <x v="5"/>
    <x v="0"/>
    <s v="Monday"/>
    <s v="Siddharth"/>
    <x v="2"/>
    <s v="Indore"/>
    <x v="1"/>
    <x v="1"/>
    <n v="451.15199999999999"/>
    <n v="0"/>
    <n v="4"/>
    <n v="1804.6079999999999"/>
  </r>
  <r>
    <n v="571"/>
    <s v="CA-2014-164826"/>
    <x v="1"/>
    <x v="2"/>
    <d v="2018-09-24T00:00:00"/>
    <x v="5"/>
    <x v="0"/>
    <s v="Monday"/>
    <s v="Siddharth"/>
    <x v="2"/>
    <s v="Indore"/>
    <x v="1"/>
    <x v="0"/>
    <n v="72.45"/>
    <n v="34.776000000000003"/>
    <n v="3"/>
    <n v="217.35000000000002"/>
  </r>
  <r>
    <n v="572"/>
    <s v="CA-2014-164826"/>
    <x v="1"/>
    <x v="5"/>
    <d v="2018-09-24T00:00:00"/>
    <x v="5"/>
    <x v="0"/>
    <s v="Monday"/>
    <s v="Siddharth"/>
    <x v="2"/>
    <s v="Indore"/>
    <x v="1"/>
    <x v="0"/>
    <n v="13.96"/>
    <n v="6.4215999999999998"/>
    <n v="11"/>
    <n v="153.56"/>
  </r>
  <r>
    <n v="573"/>
    <s v="CA-2014-164826"/>
    <x v="2"/>
    <x v="14"/>
    <d v="2018-09-24T00:00:00"/>
    <x v="5"/>
    <x v="0"/>
    <s v="Monday"/>
    <s v="Aditya"/>
    <x v="13"/>
    <s v="Simla"/>
    <x v="4"/>
    <x v="0"/>
    <n v="33.264000000000003"/>
    <n v="11.226599999999999"/>
    <n v="6"/>
    <n v="199.584"/>
  </r>
  <r>
    <n v="574"/>
    <s v="CA-2014-164826"/>
    <x v="2"/>
    <x v="4"/>
    <d v="2018-09-24T00:00:00"/>
    <x v="5"/>
    <x v="0"/>
    <s v="Monday"/>
    <s v="Sukant"/>
    <x v="14"/>
    <s v="Gangtok"/>
    <x v="4"/>
    <x v="0"/>
    <n v="14.85"/>
    <n v="4.0095000000000001"/>
    <n v="2"/>
    <n v="29.7"/>
  </r>
  <r>
    <n v="575"/>
    <s v="CA-2013-127250"/>
    <x v="1"/>
    <x v="5"/>
    <d v="2018-09-24T00:00:00"/>
    <x v="5"/>
    <x v="0"/>
    <s v="Monday"/>
    <s v="Sukrith"/>
    <x v="1"/>
    <s v="Mumbai"/>
    <x v="0"/>
    <x v="0"/>
    <n v="8.82"/>
    <n v="2.3814000000000002"/>
    <n v="1"/>
    <n v="8.82"/>
  </r>
  <r>
    <n v="576"/>
    <s v="CA-2012-149713"/>
    <x v="2"/>
    <x v="14"/>
    <d v="2018-09-24T00:00:00"/>
    <x v="5"/>
    <x v="0"/>
    <s v="Monday"/>
    <s v="Sukrith"/>
    <x v="1"/>
    <s v="Mumbai"/>
    <x v="0"/>
    <x v="0"/>
    <n v="160.72"/>
    <n v="78.752799999999993"/>
    <n v="1"/>
    <n v="160.72"/>
  </r>
  <r>
    <n v="577"/>
    <s v="CA-2012-149713"/>
    <x v="0"/>
    <x v="7"/>
    <d v="2018-09-24T00:00:00"/>
    <x v="5"/>
    <x v="0"/>
    <s v="Monday"/>
    <s v="Sukrith"/>
    <x v="1"/>
    <s v="Mumbai"/>
    <x v="0"/>
    <x v="0"/>
    <n v="19.920000000000002"/>
    <n v="9.7607999999999997"/>
    <n v="5"/>
    <n v="99.600000000000009"/>
  </r>
  <r>
    <n v="578"/>
    <s v="CA-2012-149713"/>
    <x v="1"/>
    <x v="1"/>
    <d v="2018-09-24T00:00:00"/>
    <x v="5"/>
    <x v="0"/>
    <s v="Monday"/>
    <s v="Sukrith"/>
    <x v="1"/>
    <s v="Mumbai"/>
    <x v="0"/>
    <x v="0"/>
    <n v="7.3"/>
    <n v="2.19"/>
    <n v="7"/>
    <n v="51.1"/>
  </r>
  <r>
    <n v="579"/>
    <s v="CA-2014-118640"/>
    <x v="1"/>
    <x v="5"/>
    <d v="2018-09-24T00:00:00"/>
    <x v="5"/>
    <x v="0"/>
    <s v="Monday"/>
    <s v="Sukrith"/>
    <x v="1"/>
    <s v="Mumbai"/>
    <x v="0"/>
    <x v="0"/>
    <n v="69.712000000000003"/>
    <n v="8.7140000000000004"/>
    <n v="6"/>
    <n v="418.27200000000005"/>
  </r>
  <r>
    <n v="580"/>
    <s v="CA-2014-118640"/>
    <x v="1"/>
    <x v="6"/>
    <d v="2018-09-24T00:00:00"/>
    <x v="5"/>
    <x v="0"/>
    <s v="Monday"/>
    <s v="Sukrith"/>
    <x v="1"/>
    <s v="Mumbai"/>
    <x v="0"/>
    <x v="0"/>
    <n v="8.7919999999999998"/>
    <n v="-5.7148000000000003"/>
    <n v="2"/>
    <n v="17.584"/>
  </r>
  <r>
    <n v="581"/>
    <s v="CA-2012-132906"/>
    <x v="1"/>
    <x v="5"/>
    <d v="2018-09-24T00:00:00"/>
    <x v="5"/>
    <x v="0"/>
    <s v="Monday"/>
    <s v="Sukrith"/>
    <x v="1"/>
    <s v="Mumbai"/>
    <x v="0"/>
    <x v="0"/>
    <n v="51.52"/>
    <n v="1.5456000000000001"/>
    <n v="3"/>
    <n v="154.56"/>
  </r>
  <r>
    <n v="582"/>
    <s v="CA-2014-145233"/>
    <x v="2"/>
    <x v="14"/>
    <d v="2018-09-30T00:00:00"/>
    <x v="5"/>
    <x v="0"/>
    <s v="Sunday"/>
    <s v="Sauptik"/>
    <x v="2"/>
    <s v="Indore"/>
    <x v="1"/>
    <x v="0"/>
    <n v="470.37599999999998"/>
    <n v="52.917299999999997"/>
    <n v="4"/>
    <n v="1881.5039999999999"/>
  </r>
  <r>
    <n v="583"/>
    <s v="CA-2014-145233"/>
    <x v="0"/>
    <x v="0"/>
    <d v="2018-09-30T00:00:00"/>
    <x v="5"/>
    <x v="0"/>
    <s v="Sunday"/>
    <s v="Sauptik"/>
    <x v="2"/>
    <s v="Indore"/>
    <x v="1"/>
    <x v="0"/>
    <n v="105.584"/>
    <n v="9.2385999999999999"/>
    <n v="2"/>
    <n v="211.16800000000001"/>
  </r>
  <r>
    <n v="584"/>
    <s v="CA-2014-145233"/>
    <x v="0"/>
    <x v="7"/>
    <d v="2018-09-30T00:00:00"/>
    <x v="5"/>
    <x v="0"/>
    <s v="Sunday"/>
    <s v="Sauptik"/>
    <x v="2"/>
    <s v="Indore"/>
    <x v="1"/>
    <x v="0"/>
    <n v="31.152000000000001"/>
    <n v="3.5045999999999999"/>
    <n v="9"/>
    <n v="280.36799999999999"/>
  </r>
  <r>
    <n v="585"/>
    <s v="CA-2014-145233"/>
    <x v="1"/>
    <x v="5"/>
    <d v="2018-09-30T00:00:00"/>
    <x v="5"/>
    <x v="0"/>
    <s v="Sunday"/>
    <s v="Sauptik"/>
    <x v="2"/>
    <s v="Indore"/>
    <x v="1"/>
    <x v="0"/>
    <n v="6.7830000000000004"/>
    <n v="-4.7481"/>
    <n v="5"/>
    <n v="33.914999999999999"/>
  </r>
  <r>
    <n v="586"/>
    <s v="CA-2014-145233"/>
    <x v="0"/>
    <x v="12"/>
    <d v="2018-09-30T00:00:00"/>
    <x v="5"/>
    <x v="0"/>
    <s v="Sunday"/>
    <s v="Sauptik"/>
    <x v="2"/>
    <s v="Indore"/>
    <x v="1"/>
    <x v="0"/>
    <n v="406.36799999999999"/>
    <n v="30.477599999999999"/>
    <n v="5"/>
    <n v="2031.84"/>
  </r>
  <r>
    <n v="587"/>
    <s v="CA-2012-128139"/>
    <x v="1"/>
    <x v="2"/>
    <d v="2018-09-30T00:00:00"/>
    <x v="5"/>
    <x v="0"/>
    <s v="Sunday"/>
    <s v="Sauptik"/>
    <x v="2"/>
    <s v="Indore"/>
    <x v="1"/>
    <x v="0"/>
    <n v="70.98"/>
    <n v="4.9686000000000003"/>
    <n v="2"/>
    <n v="141.96"/>
  </r>
  <r>
    <n v="588"/>
    <s v="CA-2012-128139"/>
    <x v="1"/>
    <x v="5"/>
    <d v="2018-10-01T00:00:00"/>
    <x v="6"/>
    <x v="0"/>
    <s v="Monday"/>
    <s v="Shishu"/>
    <x v="17"/>
    <s v="Hyderabad"/>
    <x v="3"/>
    <x v="0"/>
    <n v="294.93"/>
    <n v="144.51570000000001"/>
    <n v="2"/>
    <n v="589.86"/>
  </r>
  <r>
    <n v="589"/>
    <s v="US-2013-156986"/>
    <x v="2"/>
    <x v="13"/>
    <d v="2018-10-01T00:00:00"/>
    <x v="6"/>
    <x v="0"/>
    <s v="Monday"/>
    <s v="Shishu"/>
    <x v="17"/>
    <s v="Hyderabad"/>
    <x v="3"/>
    <x v="0"/>
    <n v="84.784000000000006"/>
    <n v="-20.136199999999999"/>
    <n v="2"/>
    <n v="169.56800000000001"/>
  </r>
  <r>
    <n v="590"/>
    <s v="US-2013-156986"/>
    <x v="0"/>
    <x v="0"/>
    <d v="2018-10-01T00:00:00"/>
    <x v="6"/>
    <x v="0"/>
    <s v="Monday"/>
    <s v="Shishu"/>
    <x v="17"/>
    <s v="Hyderabad"/>
    <x v="3"/>
    <x v="0"/>
    <n v="20.736000000000001"/>
    <n v="7.2576000000000001"/>
    <n v="13"/>
    <n v="269.56799999999998"/>
  </r>
  <r>
    <n v="591"/>
    <s v="US-2013-156986"/>
    <x v="1"/>
    <x v="1"/>
    <d v="2018-10-01T00:00:00"/>
    <x v="6"/>
    <x v="0"/>
    <s v="Monday"/>
    <s v="Shishu"/>
    <x v="17"/>
    <s v="Hyderabad"/>
    <x v="3"/>
    <x v="0"/>
    <n v="16.821000000000002"/>
    <n v="-12.896100000000001"/>
    <n v="2"/>
    <n v="33.642000000000003"/>
  </r>
  <r>
    <n v="592"/>
    <s v="US-2013-156986"/>
    <x v="1"/>
    <x v="1"/>
    <d v="2018-10-01T00:00:00"/>
    <x v="6"/>
    <x v="0"/>
    <s v="Monday"/>
    <s v="Shishu"/>
    <x v="17"/>
    <s v="Hyderabad"/>
    <x v="3"/>
    <x v="0"/>
    <n v="10.368"/>
    <n v="3.6288"/>
    <n v="3"/>
    <n v="31.103999999999999"/>
  </r>
  <r>
    <n v="593"/>
    <s v="CA-2011-135405"/>
    <x v="1"/>
    <x v="2"/>
    <d v="2018-10-01T00:00:00"/>
    <x v="6"/>
    <x v="0"/>
    <s v="Monday"/>
    <s v="Shishu"/>
    <x v="17"/>
    <s v="Hyderabad"/>
    <x v="3"/>
    <x v="0"/>
    <n v="9.3439999999999994"/>
    <n v="1.1679999999999999"/>
    <n v="4"/>
    <n v="37.375999999999998"/>
  </r>
  <r>
    <n v="594"/>
    <s v="CA-2011-135405"/>
    <x v="1"/>
    <x v="5"/>
    <d v="2018-10-01T00:00:00"/>
    <x v="6"/>
    <x v="0"/>
    <s v="Monday"/>
    <s v="Divyansh"/>
    <x v="0"/>
    <s v="Ahmedabad"/>
    <x v="0"/>
    <x v="0"/>
    <n v="31.2"/>
    <n v="9.75"/>
    <n v="3"/>
    <n v="93.6"/>
  </r>
  <r>
    <n v="595"/>
    <s v="CA-2011-131450"/>
    <x v="1"/>
    <x v="5"/>
    <d v="2018-10-01T00:00:00"/>
    <x v="6"/>
    <x v="0"/>
    <s v="Monday"/>
    <s v="Divyansh"/>
    <x v="0"/>
    <s v="Ahmedabad"/>
    <x v="0"/>
    <x v="0"/>
    <n v="76.12"/>
    <n v="22.0748"/>
    <n v="4"/>
    <n v="304.48"/>
  </r>
  <r>
    <n v="596"/>
    <s v="CA-2011-131450"/>
    <x v="0"/>
    <x v="7"/>
    <d v="2018-10-01T00:00:00"/>
    <x v="6"/>
    <x v="0"/>
    <s v="Monday"/>
    <s v="Divyansh"/>
    <x v="0"/>
    <s v="Ahmedabad"/>
    <x v="0"/>
    <x v="0"/>
    <n v="1199.9760000000001"/>
    <n v="434.99130000000002"/>
    <n v="2"/>
    <n v="2399.9520000000002"/>
  </r>
  <r>
    <n v="597"/>
    <s v="CA-2011-131450"/>
    <x v="1"/>
    <x v="1"/>
    <d v="2018-10-01T00:00:00"/>
    <x v="6"/>
    <x v="0"/>
    <s v="Monday"/>
    <s v="Divyansh"/>
    <x v="0"/>
    <s v="Ahmedabad"/>
    <x v="0"/>
    <x v="0"/>
    <n v="445.96"/>
    <n v="55.744999999999997"/>
    <n v="5"/>
    <n v="2229.7999999999997"/>
  </r>
  <r>
    <n v="598"/>
    <s v="CA-2011-131450"/>
    <x v="2"/>
    <x v="14"/>
    <d v="2018-10-01T00:00:00"/>
    <x v="6"/>
    <x v="0"/>
    <s v="Monday"/>
    <s v="Ishit"/>
    <x v="1"/>
    <s v="Pune"/>
    <x v="0"/>
    <x v="0"/>
    <n v="327.76"/>
    <n v="91.772800000000004"/>
    <n v="9"/>
    <n v="2949.84"/>
  </r>
  <r>
    <n v="599"/>
    <s v="CA-2013-120180"/>
    <x v="1"/>
    <x v="11"/>
    <d v="2018-10-01T00:00:00"/>
    <x v="6"/>
    <x v="0"/>
    <s v="Monday"/>
    <s v="Ishit"/>
    <x v="1"/>
    <s v="Pune"/>
    <x v="0"/>
    <x v="0"/>
    <n v="11.632"/>
    <n v="1.0178"/>
    <n v="3"/>
    <n v="34.896000000000001"/>
  </r>
  <r>
    <n v="600"/>
    <s v="US-2013-100720"/>
    <x v="1"/>
    <x v="2"/>
    <d v="2018-10-01T00:00:00"/>
    <x v="6"/>
    <x v="0"/>
    <s v="Monday"/>
    <s v="Ishit"/>
    <x v="1"/>
    <s v="Pune"/>
    <x v="0"/>
    <x v="0"/>
    <n v="143.982"/>
    <n v="-28.796399999999998"/>
    <n v="7"/>
    <n v="1007.874"/>
  </r>
  <r>
    <n v="601"/>
    <s v="US-2013-100720"/>
    <x v="1"/>
    <x v="5"/>
    <d v="2018-10-01T00:00:00"/>
    <x v="6"/>
    <x v="0"/>
    <s v="Monday"/>
    <s v="Aryan"/>
    <x v="2"/>
    <s v="Bhopal"/>
    <x v="1"/>
    <x v="0"/>
    <n v="494.37599999999998"/>
    <n v="-115.3544"/>
    <n v="4"/>
    <n v="1977.5039999999999"/>
  </r>
  <r>
    <n v="602"/>
    <s v="US-2013-100720"/>
    <x v="1"/>
    <x v="1"/>
    <d v="2018-10-01T00:00:00"/>
    <x v="6"/>
    <x v="0"/>
    <s v="Monday"/>
    <s v="Aryan"/>
    <x v="2"/>
    <s v="Bhopal"/>
    <x v="1"/>
    <x v="0"/>
    <n v="5.84"/>
    <n v="0.73"/>
    <n v="2"/>
    <n v="11.68"/>
  </r>
  <r>
    <n v="603"/>
    <s v="CA-2011-149958"/>
    <x v="1"/>
    <x v="11"/>
    <d v="2018-10-01T00:00:00"/>
    <x v="6"/>
    <x v="0"/>
    <s v="Monday"/>
    <s v="Aryan"/>
    <x v="2"/>
    <s v="Bhopal"/>
    <x v="1"/>
    <x v="0"/>
    <n v="142.77600000000001"/>
    <n v="17.847000000000001"/>
    <n v="4"/>
    <n v="571.10400000000004"/>
  </r>
  <r>
    <n v="604"/>
    <s v="CA-2011-149958"/>
    <x v="1"/>
    <x v="9"/>
    <d v="2018-10-01T00:00:00"/>
    <x v="6"/>
    <x v="0"/>
    <s v="Monday"/>
    <s v="Aryan"/>
    <x v="2"/>
    <s v="Bhopal"/>
    <x v="1"/>
    <x v="0"/>
    <n v="45.695999999999998"/>
    <n v="5.1407999999999996"/>
    <n v="1"/>
    <n v="45.695999999999998"/>
  </r>
  <r>
    <n v="605"/>
    <s v="CA-2011-149958"/>
    <x v="1"/>
    <x v="5"/>
    <d v="2018-10-05T00:00:00"/>
    <x v="6"/>
    <x v="0"/>
    <s v="Friday"/>
    <s v="Yash"/>
    <x v="1"/>
    <s v="Mumbai"/>
    <x v="0"/>
    <x v="0"/>
    <n v="7.218"/>
    <n v="-5.5338000000000003"/>
    <n v="5"/>
    <n v="36.090000000000003"/>
  </r>
  <r>
    <n v="606"/>
    <s v="CA-2011-149958"/>
    <x v="2"/>
    <x v="14"/>
    <d v="2018-10-05T00:00:00"/>
    <x v="6"/>
    <x v="0"/>
    <s v="Friday"/>
    <s v="Yash"/>
    <x v="1"/>
    <s v="Mumbai"/>
    <x v="0"/>
    <x v="0"/>
    <n v="43.188000000000002"/>
    <n v="-31.671199999999999"/>
    <n v="11"/>
    <n v="475.06800000000004"/>
  </r>
  <r>
    <n v="607"/>
    <s v="CA-2011-149958"/>
    <x v="1"/>
    <x v="16"/>
    <d v="2018-10-05T00:00:00"/>
    <x v="6"/>
    <x v="0"/>
    <s v="Friday"/>
    <s v="Yash"/>
    <x v="1"/>
    <s v="Mumbai"/>
    <x v="0"/>
    <x v="0"/>
    <n v="131.904"/>
    <n v="47.815199999999997"/>
    <n v="2"/>
    <n v="263.80799999999999"/>
  </r>
  <r>
    <n v="608"/>
    <s v="US-2011-105767"/>
    <x v="1"/>
    <x v="10"/>
    <d v="2018-10-05T00:00:00"/>
    <x v="6"/>
    <x v="0"/>
    <s v="Friday"/>
    <s v="Yash"/>
    <x v="1"/>
    <s v="Mumbai"/>
    <x v="0"/>
    <x v="0"/>
    <n v="3.282"/>
    <n v="-2.6255999999999999"/>
    <n v="1"/>
    <n v="3.282"/>
  </r>
  <r>
    <n v="609"/>
    <s v="US-2011-105767"/>
    <x v="1"/>
    <x v="1"/>
    <d v="2018-10-05T00:00:00"/>
    <x v="6"/>
    <x v="0"/>
    <s v="Friday"/>
    <s v="Yash"/>
    <x v="1"/>
    <s v="Mumbai"/>
    <x v="0"/>
    <x v="0"/>
    <n v="21.167999999999999"/>
    <n v="2.3814000000000002"/>
    <n v="2"/>
    <n v="42.335999999999999"/>
  </r>
  <r>
    <n v="610"/>
    <s v="US-2011-105767"/>
    <x v="1"/>
    <x v="6"/>
    <d v="2018-10-05T00:00:00"/>
    <x v="6"/>
    <x v="0"/>
    <s v="Friday"/>
    <s v="Shivanshu"/>
    <x v="2"/>
    <s v="Indore"/>
    <x v="1"/>
    <x v="0"/>
    <n v="55.188000000000002"/>
    <n v="-10.117800000000001"/>
    <n v="3"/>
    <n v="165.56400000000002"/>
  </r>
  <r>
    <n v="611"/>
    <s v="CA-2013-161816"/>
    <x v="2"/>
    <x v="3"/>
    <d v="2018-10-05T00:00:00"/>
    <x v="6"/>
    <x v="0"/>
    <s v="Friday"/>
    <s v="Shivanshu"/>
    <x v="2"/>
    <s v="Indore"/>
    <x v="1"/>
    <x v="1"/>
    <n v="369.57600000000002"/>
    <n v="41.577300000000001"/>
    <n v="1"/>
    <n v="369.57600000000002"/>
  </r>
  <r>
    <n v="612"/>
    <s v="CA-2013-161816"/>
    <x v="1"/>
    <x v="6"/>
    <d v="2018-10-05T00:00:00"/>
    <x v="6"/>
    <x v="0"/>
    <s v="Friday"/>
    <s v="Shivanshu"/>
    <x v="2"/>
    <s v="Indore"/>
    <x v="1"/>
    <x v="1"/>
    <n v="15.712"/>
    <n v="5.6955999999999998"/>
    <n v="1"/>
    <n v="15.712"/>
  </r>
  <r>
    <n v="613"/>
    <s v="CA-2013-121223"/>
    <x v="1"/>
    <x v="10"/>
    <d v="2018-10-05T00:00:00"/>
    <x v="6"/>
    <x v="0"/>
    <s v="Friday"/>
    <s v="Shivanshu"/>
    <x v="2"/>
    <s v="Indore"/>
    <x v="1"/>
    <x v="1"/>
    <n v="8.4480000000000004"/>
    <n v="2.64"/>
    <n v="5"/>
    <n v="42.24"/>
  </r>
  <r>
    <n v="614"/>
    <s v="CA-2013-121223"/>
    <x v="2"/>
    <x v="13"/>
    <d v="2018-10-05T00:00:00"/>
    <x v="6"/>
    <x v="0"/>
    <s v="Friday"/>
    <s v="Shivanshu"/>
    <x v="2"/>
    <s v="Indore"/>
    <x v="1"/>
    <x v="1"/>
    <n v="728.94600000000003"/>
    <n v="-157.9383"/>
    <n v="2"/>
    <n v="1457.8920000000001"/>
  </r>
  <r>
    <n v="615"/>
    <s v="CA-2014-138611"/>
    <x v="0"/>
    <x v="7"/>
    <d v="2018-10-05T00:00:00"/>
    <x v="6"/>
    <x v="0"/>
    <s v="Friday"/>
    <s v="Shivanshu"/>
    <x v="2"/>
    <s v="Indore"/>
    <x v="1"/>
    <x v="0"/>
    <n v="119.94"/>
    <n v="15.992000000000001"/>
    <n v="3"/>
    <n v="359.82"/>
  </r>
  <r>
    <n v="616"/>
    <s v="CA-2014-138611"/>
    <x v="1"/>
    <x v="1"/>
    <d v="2018-10-05T00:00:00"/>
    <x v="6"/>
    <x v="0"/>
    <s v="Friday"/>
    <s v="Shivanshu"/>
    <x v="2"/>
    <s v="Indore"/>
    <x v="1"/>
    <x v="0"/>
    <n v="3.6480000000000001"/>
    <n v="-2.7968000000000002"/>
    <n v="4"/>
    <n v="14.592000000000001"/>
  </r>
  <r>
    <n v="617"/>
    <s v="CA-2014-117947"/>
    <x v="1"/>
    <x v="5"/>
    <d v="2018-10-05T00:00:00"/>
    <x v="6"/>
    <x v="0"/>
    <s v="Friday"/>
    <s v="Shivanshu"/>
    <x v="2"/>
    <s v="Indore"/>
    <x v="1"/>
    <x v="1"/>
    <n v="40.479999999999997"/>
    <n v="15.7872"/>
    <n v="6"/>
    <n v="242.88"/>
  </r>
  <r>
    <n v="618"/>
    <s v="CA-2014-117947"/>
    <x v="1"/>
    <x v="9"/>
    <d v="2018-10-05T00:00:00"/>
    <x v="6"/>
    <x v="0"/>
    <s v="Friday"/>
    <s v="Sudheer"/>
    <x v="5"/>
    <s v="Bangalore"/>
    <x v="3"/>
    <x v="1"/>
    <n v="9.94"/>
    <n v="3.0813999999999999"/>
    <n v="5"/>
    <n v="49.699999999999996"/>
  </r>
  <r>
    <n v="619"/>
    <s v="CA-2014-117947"/>
    <x v="2"/>
    <x v="13"/>
    <d v="2018-10-05T00:00:00"/>
    <x v="6"/>
    <x v="0"/>
    <s v="Friday"/>
    <s v="Sudheer"/>
    <x v="5"/>
    <s v="Bangalore"/>
    <x v="3"/>
    <x v="1"/>
    <n v="107.42400000000001"/>
    <n v="33.57"/>
    <n v="3"/>
    <n v="322.27200000000005"/>
  </r>
  <r>
    <n v="620"/>
    <s v="CA-2014-117947"/>
    <x v="0"/>
    <x v="7"/>
    <d v="2018-10-05T00:00:00"/>
    <x v="6"/>
    <x v="0"/>
    <s v="Friday"/>
    <s v="Ankit"/>
    <x v="1"/>
    <s v="Mumbai"/>
    <x v="0"/>
    <x v="1"/>
    <n v="37.909999999999997"/>
    <n v="10.9939"/>
    <n v="2"/>
    <n v="75.819999999999993"/>
  </r>
  <r>
    <n v="621"/>
    <s v="CA-2014-117947"/>
    <x v="0"/>
    <x v="12"/>
    <d v="2018-10-06T00:00:00"/>
    <x v="6"/>
    <x v="0"/>
    <s v="Saturday"/>
    <s v="Dhanraj"/>
    <x v="2"/>
    <s v="Indore"/>
    <x v="1"/>
    <x v="1"/>
    <n v="88.02"/>
    <n v="27.286200000000001"/>
    <n v="4"/>
    <n v="352.08"/>
  </r>
  <r>
    <n v="622"/>
    <s v="US-2011-111171"/>
    <x v="1"/>
    <x v="1"/>
    <d v="2018-10-07T00:00:00"/>
    <x v="6"/>
    <x v="0"/>
    <s v="Sunday"/>
    <s v="Vipul"/>
    <x v="8"/>
    <s v="Lucknow"/>
    <x v="1"/>
    <x v="0"/>
    <n v="8.69"/>
    <n v="-14.773"/>
    <n v="1"/>
    <n v="8.69"/>
  </r>
  <r>
    <n v="623"/>
    <s v="CA-2012-138009"/>
    <x v="1"/>
    <x v="11"/>
    <d v="2018-10-08T00:00:00"/>
    <x v="6"/>
    <x v="0"/>
    <s v="Monday"/>
    <s v="Apsingekar"/>
    <x v="9"/>
    <s v="Patna"/>
    <x v="2"/>
    <x v="1"/>
    <n v="301.95999999999998"/>
    <n v="87.568399999999997"/>
    <n v="6"/>
    <n v="1811.7599999999998"/>
  </r>
  <r>
    <n v="624"/>
    <s v="CA-2012-138009"/>
    <x v="2"/>
    <x v="3"/>
    <d v="2018-10-08T00:00:00"/>
    <x v="6"/>
    <x v="0"/>
    <s v="Monday"/>
    <s v="Apsingekar"/>
    <x v="9"/>
    <s v="Patna"/>
    <x v="2"/>
    <x v="1"/>
    <n v="555.21"/>
    <n v="178.90100000000001"/>
    <n v="3"/>
    <n v="1665.63"/>
  </r>
  <r>
    <n v="625"/>
    <s v="CA-2012-138009"/>
    <x v="1"/>
    <x v="1"/>
    <d v="2018-10-08T00:00:00"/>
    <x v="6"/>
    <x v="0"/>
    <s v="Monday"/>
    <s v="Apsingekar"/>
    <x v="9"/>
    <s v="Patna"/>
    <x v="2"/>
    <x v="1"/>
    <n v="523.48"/>
    <n v="130.87"/>
    <n v="2"/>
    <n v="1046.96"/>
  </r>
  <r>
    <n v="626"/>
    <s v="CA-2012-138009"/>
    <x v="1"/>
    <x v="2"/>
    <d v="2018-10-08T00:00:00"/>
    <x v="6"/>
    <x v="0"/>
    <s v="Monday"/>
    <s v="Apsingekar"/>
    <x v="9"/>
    <s v="Patna"/>
    <x v="2"/>
    <x v="1"/>
    <n v="161.82"/>
    <n v="46.927799999999998"/>
    <n v="4"/>
    <n v="647.28"/>
  </r>
  <r>
    <n v="627"/>
    <s v="CA-2014-163020"/>
    <x v="1"/>
    <x v="2"/>
    <d v="2018-10-09T00:00:00"/>
    <x v="6"/>
    <x v="0"/>
    <s v="Tuesday"/>
    <s v="Suman"/>
    <x v="10"/>
    <s v="Thiruvananthapuram"/>
    <x v="3"/>
    <x v="2"/>
    <n v="35.56"/>
    <n v="12.090400000000001"/>
    <n v="3"/>
    <n v="106.68"/>
  </r>
  <r>
    <n v="628"/>
    <s v="CA-2014-153787"/>
    <x v="1"/>
    <x v="2"/>
    <d v="2018-10-09T00:00:00"/>
    <x v="6"/>
    <x v="0"/>
    <s v="Tuesday"/>
    <s v="Suman"/>
    <x v="10"/>
    <s v="Thiruvananthapuram"/>
    <x v="3"/>
    <x v="0"/>
    <n v="97.16"/>
    <n v="28.176400000000001"/>
    <n v="1"/>
    <n v="97.16"/>
  </r>
  <r>
    <n v="629"/>
    <s v="CA-2014-133431"/>
    <x v="1"/>
    <x v="2"/>
    <d v="2018-10-10T00:00:00"/>
    <x v="6"/>
    <x v="0"/>
    <s v="Wednesday"/>
    <s v="Nripraj"/>
    <x v="11"/>
    <s v="Chandigarh"/>
    <x v="4"/>
    <x v="0"/>
    <n v="15.24"/>
    <n v="5.1435000000000004"/>
    <n v="4"/>
    <n v="60.96"/>
  </r>
  <r>
    <n v="630"/>
    <s v="CA-2014-133431"/>
    <x v="1"/>
    <x v="5"/>
    <d v="2018-10-10T00:00:00"/>
    <x v="6"/>
    <x v="0"/>
    <s v="Wednesday"/>
    <s v="Nripraj"/>
    <x v="11"/>
    <s v="Chandigarh"/>
    <x v="4"/>
    <x v="0"/>
    <n v="13.23"/>
    <n v="6.0857999999999999"/>
    <n v="6"/>
    <n v="79.38"/>
  </r>
  <r>
    <n v="631"/>
    <s v="US-2013-135720"/>
    <x v="1"/>
    <x v="10"/>
    <d v="2018-10-10T00:00:00"/>
    <x v="6"/>
    <x v="0"/>
    <s v="Wednesday"/>
    <s v="Nripraj"/>
    <x v="11"/>
    <s v="Chandigarh"/>
    <x v="4"/>
    <x v="0"/>
    <n v="243.38399999999999"/>
    <n v="-51.719099999999997"/>
    <n v="3"/>
    <n v="730.15199999999993"/>
  </r>
  <r>
    <n v="632"/>
    <s v="US-2013-135720"/>
    <x v="2"/>
    <x v="14"/>
    <d v="2018-10-10T00:00:00"/>
    <x v="6"/>
    <x v="0"/>
    <s v="Wednesday"/>
    <s v="Nripraj"/>
    <x v="11"/>
    <s v="Chandigarh"/>
    <x v="4"/>
    <x v="0"/>
    <n v="119.8"/>
    <n v="29.95"/>
    <n v="3"/>
    <n v="359.4"/>
  </r>
  <r>
    <n v="633"/>
    <s v="US-2013-135720"/>
    <x v="1"/>
    <x v="1"/>
    <d v="2018-10-10T00:00:00"/>
    <x v="6"/>
    <x v="0"/>
    <s v="Wednesday"/>
    <s v="Nripraj"/>
    <x v="11"/>
    <s v="Chandigarh"/>
    <x v="4"/>
    <x v="0"/>
    <n v="300.76799999999997"/>
    <n v="30.076799999999999"/>
    <n v="2"/>
    <n v="601.53599999999994"/>
  </r>
  <r>
    <n v="634"/>
    <s v="CA-2014-144694"/>
    <x v="1"/>
    <x v="2"/>
    <d v="2018-10-10T00:00:00"/>
    <x v="6"/>
    <x v="0"/>
    <s v="Wednesday"/>
    <s v="Nripraj"/>
    <x v="11"/>
    <s v="Chandigarh"/>
    <x v="4"/>
    <x v="0"/>
    <n v="17.88"/>
    <n v="2.4584999999999999"/>
    <n v="5"/>
    <n v="89.399999999999991"/>
  </r>
  <r>
    <n v="635"/>
    <s v="CA-2014-144694"/>
    <x v="1"/>
    <x v="2"/>
    <d v="2018-10-10T00:00:00"/>
    <x v="6"/>
    <x v="0"/>
    <s v="Wednesday"/>
    <s v="Utsav"/>
    <x v="1"/>
    <s v="Mumbai"/>
    <x v="0"/>
    <x v="0"/>
    <n v="235.94399999999999"/>
    <n v="85.529700000000005"/>
    <n v="4"/>
    <n v="943.77599999999995"/>
  </r>
  <r>
    <n v="636"/>
    <s v="CA-2012-168004"/>
    <x v="1"/>
    <x v="2"/>
    <d v="2018-10-10T00:00:00"/>
    <x v="6"/>
    <x v="0"/>
    <s v="Wednesday"/>
    <s v="Kshitij"/>
    <x v="2"/>
    <s v="Indore"/>
    <x v="1"/>
    <x v="1"/>
    <n v="392.94"/>
    <n v="43.223399999999998"/>
    <n v="5"/>
    <n v="1964.7"/>
  </r>
  <r>
    <n v="637"/>
    <s v="US-2013-123470"/>
    <x v="0"/>
    <x v="7"/>
    <d v="2018-10-10T00:00:00"/>
    <x v="6"/>
    <x v="0"/>
    <s v="Wednesday"/>
    <s v="Hrisheekesh"/>
    <x v="1"/>
    <s v="Mumbai"/>
    <x v="0"/>
    <x v="0"/>
    <n v="18.882000000000001"/>
    <n v="-13.8468"/>
    <n v="7"/>
    <n v="132.17400000000001"/>
  </r>
  <r>
    <n v="638"/>
    <s v="US-2013-123470"/>
    <x v="1"/>
    <x v="9"/>
    <d v="2018-10-10T00:00:00"/>
    <x v="6"/>
    <x v="0"/>
    <s v="Wednesday"/>
    <s v="Swapnil"/>
    <x v="2"/>
    <s v="Indore"/>
    <x v="1"/>
    <x v="0"/>
    <n v="122.328"/>
    <n v="12.232799999999999"/>
    <n v="7"/>
    <n v="856.29600000000005"/>
  </r>
  <r>
    <n v="639"/>
    <s v="CA-2013-115917"/>
    <x v="1"/>
    <x v="5"/>
    <d v="2018-10-10T00:00:00"/>
    <x v="6"/>
    <x v="0"/>
    <s v="Wednesday"/>
    <s v="Swapnil"/>
    <x v="2"/>
    <s v="Indore"/>
    <x v="1"/>
    <x v="2"/>
    <n v="1049.2"/>
    <n v="272.79199999999997"/>
    <n v="4"/>
    <n v="4196.8"/>
  </r>
  <r>
    <n v="640"/>
    <s v="CA-2013-115917"/>
    <x v="1"/>
    <x v="1"/>
    <d v="2018-10-10T00:00:00"/>
    <x v="6"/>
    <x v="0"/>
    <s v="Wednesday"/>
    <s v="Harsh"/>
    <x v="16"/>
    <s v="Kohima"/>
    <x v="4"/>
    <x v="2"/>
    <n v="15.423999999999999"/>
    <n v="5.0128000000000004"/>
    <n v="2"/>
    <n v="30.847999999999999"/>
  </r>
  <r>
    <n v="641"/>
    <s v="CA-2013-147067"/>
    <x v="1"/>
    <x v="1"/>
    <d v="2018-10-12T00:00:00"/>
    <x v="6"/>
    <x v="0"/>
    <s v="Friday"/>
    <s v="Mane"/>
    <x v="17"/>
    <s v="Hyderabad"/>
    <x v="3"/>
    <x v="1"/>
    <n v="18.84"/>
    <n v="6.0288000000000004"/>
    <n v="8"/>
    <n v="150.72"/>
  </r>
  <r>
    <n v="642"/>
    <s v="CA-2014-167913"/>
    <x v="2"/>
    <x v="13"/>
    <d v="2018-10-13T00:00:00"/>
    <x v="6"/>
    <x v="0"/>
    <s v="Saturday"/>
    <s v="Praneet"/>
    <x v="1"/>
    <s v="Mumbai"/>
    <x v="0"/>
    <x v="0"/>
    <n v="330.4"/>
    <n v="85.903999999999996"/>
    <n v="5"/>
    <n v="1652"/>
  </r>
  <r>
    <n v="643"/>
    <s v="CA-2014-167913"/>
    <x v="1"/>
    <x v="2"/>
    <d v="2018-10-14T00:00:00"/>
    <x v="6"/>
    <x v="0"/>
    <s v="Sunday"/>
    <s v="Sandeep"/>
    <x v="2"/>
    <s v="Indore"/>
    <x v="1"/>
    <x v="0"/>
    <n v="26.25"/>
    <n v="12.6"/>
    <n v="9"/>
    <n v="236.25"/>
  </r>
  <r>
    <n v="644"/>
    <s v="CA-2014-106103"/>
    <x v="1"/>
    <x v="8"/>
    <d v="2018-10-14T00:00:00"/>
    <x v="6"/>
    <x v="0"/>
    <s v="Sunday"/>
    <s v="Sandeep"/>
    <x v="2"/>
    <s v="Indore"/>
    <x v="1"/>
    <x v="0"/>
    <n v="132.52000000000001"/>
    <n v="54.333199999999998"/>
    <n v="4"/>
    <n v="530.08000000000004"/>
  </r>
  <r>
    <n v="645"/>
    <s v="US-2014-127719"/>
    <x v="1"/>
    <x v="11"/>
    <d v="2018-10-14T00:00:00"/>
    <x v="6"/>
    <x v="0"/>
    <s v="Sunday"/>
    <s v="Sandeep"/>
    <x v="2"/>
    <s v="Indore"/>
    <x v="1"/>
    <x v="2"/>
    <n v="6.48"/>
    <n v="3.1751999999999998"/>
    <n v="2"/>
    <n v="12.96"/>
  </r>
  <r>
    <n v="646"/>
    <s v="CA-2014-126221"/>
    <x v="0"/>
    <x v="15"/>
    <d v="2018-10-14T00:00:00"/>
    <x v="6"/>
    <x v="0"/>
    <s v="Sunday"/>
    <s v="Sandeep"/>
    <x v="2"/>
    <s v="Indore"/>
    <x v="1"/>
    <x v="2"/>
    <n v="209.3"/>
    <n v="56.511000000000003"/>
    <n v="2"/>
    <n v="418.6"/>
  </r>
  <r>
    <n v="647"/>
    <s v="CA-2013-103947"/>
    <x v="1"/>
    <x v="2"/>
    <d v="2018-10-14T00:00:00"/>
    <x v="6"/>
    <x v="0"/>
    <s v="Sunday"/>
    <s v="Sandeep"/>
    <x v="2"/>
    <s v="Indore"/>
    <x v="1"/>
    <x v="1"/>
    <n v="31.56"/>
    <n v="9.8625000000000007"/>
    <n v="4"/>
    <n v="126.24"/>
  </r>
  <r>
    <n v="648"/>
    <s v="CA-2013-103947"/>
    <x v="2"/>
    <x v="3"/>
    <d v="2018-10-15T00:00:00"/>
    <x v="6"/>
    <x v="0"/>
    <s v="Monday"/>
    <s v="Ankur"/>
    <x v="2"/>
    <s v="Bhopal"/>
    <x v="1"/>
    <x v="1"/>
    <n v="30.143999999999998"/>
    <n v="3.0144000000000002"/>
    <n v="3"/>
    <n v="90.431999999999988"/>
  </r>
  <r>
    <n v="649"/>
    <s v="CA-2013-160745"/>
    <x v="0"/>
    <x v="7"/>
    <d v="2018-10-16T00:00:00"/>
    <x v="6"/>
    <x v="0"/>
    <s v="Tuesday"/>
    <s v="Dheeraj"/>
    <x v="3"/>
    <s v="Jaipur"/>
    <x v="0"/>
    <x v="1"/>
    <n v="14.8"/>
    <n v="6.0679999999999996"/>
    <n v="1"/>
    <n v="14.8"/>
  </r>
  <r>
    <n v="650"/>
    <s v="CA-2013-160745"/>
    <x v="1"/>
    <x v="1"/>
    <d v="2018-10-16T00:00:00"/>
    <x v="6"/>
    <x v="0"/>
    <s v="Tuesday"/>
    <s v="Ajay"/>
    <x v="4"/>
    <s v="Kolkata"/>
    <x v="2"/>
    <x v="1"/>
    <n v="302.37599999999998"/>
    <n v="22.6782"/>
    <n v="4"/>
    <n v="1209.5039999999999"/>
  </r>
  <r>
    <n v="651"/>
    <s v="CA-2013-160745"/>
    <x v="1"/>
    <x v="2"/>
    <d v="2018-10-16T00:00:00"/>
    <x v="6"/>
    <x v="0"/>
    <s v="Tuesday"/>
    <s v="Ajay"/>
    <x v="4"/>
    <s v="Kolkata"/>
    <x v="2"/>
    <x v="1"/>
    <n v="316"/>
    <n v="31.6"/>
    <n v="1"/>
    <n v="316"/>
  </r>
  <r>
    <n v="652"/>
    <s v="CA-2013-132661"/>
    <x v="2"/>
    <x v="14"/>
    <d v="2018-10-16T00:00:00"/>
    <x v="6"/>
    <x v="0"/>
    <s v="Tuesday"/>
    <s v="Ajay"/>
    <x v="4"/>
    <s v="Kolkata"/>
    <x v="2"/>
    <x v="2"/>
    <n v="379.4"/>
    <n v="178.31800000000001"/>
    <n v="3"/>
    <n v="1138.1999999999998"/>
  </r>
  <r>
    <n v="653"/>
    <s v="CA-2014-140844"/>
    <x v="1"/>
    <x v="5"/>
    <d v="2018-10-18T00:00:00"/>
    <x v="6"/>
    <x v="0"/>
    <s v="Thursday"/>
    <s v="Tejas"/>
    <x v="5"/>
    <s v="Bangalore"/>
    <x v="3"/>
    <x v="1"/>
    <n v="97.82"/>
    <n v="45.9754"/>
    <n v="2"/>
    <n v="195.64"/>
  </r>
  <r>
    <n v="654"/>
    <s v="CA-2014-140844"/>
    <x v="2"/>
    <x v="3"/>
    <d v="2018-10-18T00:00:00"/>
    <x v="6"/>
    <x v="0"/>
    <s v="Thursday"/>
    <s v="Rohan"/>
    <x v="1"/>
    <s v="Mumbai"/>
    <x v="0"/>
    <x v="1"/>
    <n v="103.12"/>
    <n v="10.311999999999999"/>
    <n v="8"/>
    <n v="824.96"/>
  </r>
  <r>
    <n v="655"/>
    <s v="CA-2013-137239"/>
    <x v="0"/>
    <x v="15"/>
    <d v="2018-10-18T00:00:00"/>
    <x v="6"/>
    <x v="0"/>
    <s v="Thursday"/>
    <s v="Rohan"/>
    <x v="1"/>
    <s v="Mumbai"/>
    <x v="0"/>
    <x v="0"/>
    <n v="113.55200000000001"/>
    <n v="8.5164000000000009"/>
    <n v="2"/>
    <n v="227.10400000000001"/>
  </r>
  <r>
    <n v="656"/>
    <s v="CA-2013-137239"/>
    <x v="2"/>
    <x v="14"/>
    <d v="2018-10-18T00:00:00"/>
    <x v="6"/>
    <x v="0"/>
    <s v="Thursday"/>
    <s v="Rohan"/>
    <x v="1"/>
    <s v="Mumbai"/>
    <x v="0"/>
    <x v="0"/>
    <n v="3.3180000000000001"/>
    <n v="-2.6543999999999999"/>
    <n v="1"/>
    <n v="3.3180000000000001"/>
  </r>
  <r>
    <n v="657"/>
    <s v="CA-2013-137239"/>
    <x v="0"/>
    <x v="15"/>
    <d v="2018-10-18T00:00:00"/>
    <x v="6"/>
    <x v="0"/>
    <s v="Thursday"/>
    <s v="Rohan"/>
    <x v="1"/>
    <s v="Mumbai"/>
    <x v="0"/>
    <x v="0"/>
    <n v="134.28800000000001"/>
    <n v="45.322200000000002"/>
    <n v="2"/>
    <n v="268.57600000000002"/>
  </r>
  <r>
    <n v="658"/>
    <s v="US-2013-156097"/>
    <x v="0"/>
    <x v="15"/>
    <d v="2018-10-20T00:00:00"/>
    <x v="6"/>
    <x v="0"/>
    <s v="Saturday"/>
    <s v="Shyam"/>
    <x v="2"/>
    <s v="Indore"/>
    <x v="1"/>
    <x v="2"/>
    <n v="701.37199999999996"/>
    <n v="-50.097999999999999"/>
    <n v="2"/>
    <n v="1402.7439999999999"/>
  </r>
  <r>
    <n v="659"/>
    <s v="US-2013-156097"/>
    <x v="2"/>
    <x v="4"/>
    <d v="2018-10-21T00:00:00"/>
    <x v="6"/>
    <x v="0"/>
    <s v="Sunday"/>
    <s v="Kartik"/>
    <x v="2"/>
    <s v="Indore"/>
    <x v="1"/>
    <x v="2"/>
    <n v="2.3079999999999998"/>
    <n v="-3.4620000000000002"/>
    <n v="5"/>
    <n v="11.54"/>
  </r>
  <r>
    <n v="660"/>
    <s v="CA-2012-146563"/>
    <x v="1"/>
    <x v="1"/>
    <d v="2018-10-21T00:00:00"/>
    <x v="6"/>
    <x v="0"/>
    <s v="Sunday"/>
    <s v="Kartik"/>
    <x v="2"/>
    <s v="Indore"/>
    <x v="1"/>
    <x v="0"/>
    <n v="999.43200000000002"/>
    <n v="124.929"/>
    <n v="6"/>
    <n v="5996.5920000000006"/>
  </r>
  <r>
    <n v="661"/>
    <s v="CA-2012-146563"/>
    <x v="1"/>
    <x v="5"/>
    <d v="2018-10-21T00:00:00"/>
    <x v="6"/>
    <x v="0"/>
    <s v="Sunday"/>
    <s v="Kartik"/>
    <x v="2"/>
    <s v="Indore"/>
    <x v="1"/>
    <x v="0"/>
    <n v="724.08"/>
    <n v="-135.76499999999999"/>
    <n v="5"/>
    <n v="3620.4"/>
  </r>
  <r>
    <n v="662"/>
    <s v="CA-2012-146563"/>
    <x v="2"/>
    <x v="13"/>
    <d v="2018-10-22T00:00:00"/>
    <x v="6"/>
    <x v="0"/>
    <s v="Monday"/>
    <s v="Tanushree"/>
    <x v="1"/>
    <s v="Mumbai"/>
    <x v="0"/>
    <x v="0"/>
    <n v="918.78499999999997"/>
    <n v="-118.12949999999999"/>
    <n v="2"/>
    <n v="1837.57"/>
  </r>
  <r>
    <n v="663"/>
    <s v="CA-2012-146563"/>
    <x v="0"/>
    <x v="7"/>
    <d v="2018-10-23T00:00:00"/>
    <x v="6"/>
    <x v="0"/>
    <s v="Tuesday"/>
    <s v="Sheetal"/>
    <x v="2"/>
    <s v="Indore"/>
    <x v="1"/>
    <x v="0"/>
    <n v="2.7240000000000002"/>
    <n v="-4.2222"/>
    <n v="3"/>
    <n v="8.1720000000000006"/>
  </r>
  <r>
    <n v="664"/>
    <s v="CA-2013-123666"/>
    <x v="1"/>
    <x v="5"/>
    <d v="2018-10-24T00:00:00"/>
    <x v="6"/>
    <x v="0"/>
    <s v="Wednesday"/>
    <s v="Nikita"/>
    <x v="11"/>
    <s v="Chandigarh"/>
    <x v="4"/>
    <x v="1"/>
    <n v="459.95"/>
    <n v="18.398"/>
    <n v="3"/>
    <n v="1379.85"/>
  </r>
  <r>
    <n v="665"/>
    <s v="CA-2013-143308"/>
    <x v="1"/>
    <x v="11"/>
    <d v="2018-10-24T00:00:00"/>
    <x v="6"/>
    <x v="0"/>
    <s v="Wednesday"/>
    <s v="Nikita"/>
    <x v="11"/>
    <s v="Chandigarh"/>
    <x v="4"/>
    <x v="0"/>
    <n v="10.74"/>
    <n v="5.2625999999999999"/>
    <n v="1"/>
    <n v="10.74"/>
  </r>
  <r>
    <n v="666"/>
    <s v="CA-2014-132682"/>
    <x v="1"/>
    <x v="5"/>
    <d v="2018-10-24T00:00:00"/>
    <x v="6"/>
    <x v="0"/>
    <s v="Wednesday"/>
    <s v="Nikita"/>
    <x v="11"/>
    <s v="Chandigarh"/>
    <x v="4"/>
    <x v="1"/>
    <n v="23.76"/>
    <n v="2.0790000000000002"/>
    <n v="3"/>
    <n v="71.28"/>
  </r>
  <r>
    <n v="667"/>
    <s v="CA-2014-132682"/>
    <x v="1"/>
    <x v="5"/>
    <d v="2018-10-24T00:00:00"/>
    <x v="6"/>
    <x v="0"/>
    <s v="Wednesday"/>
    <s v="Nikita"/>
    <x v="11"/>
    <s v="Chandigarh"/>
    <x v="4"/>
    <x v="1"/>
    <n v="85.055999999999997"/>
    <n v="28.706399999999999"/>
    <n v="5"/>
    <n v="425.28"/>
  </r>
  <r>
    <n v="668"/>
    <s v="CA-2014-132682"/>
    <x v="1"/>
    <x v="2"/>
    <d v="2018-10-25T00:00:00"/>
    <x v="6"/>
    <x v="0"/>
    <s v="Thursday"/>
    <s v="Apoorva"/>
    <x v="12"/>
    <s v="Chandigarh"/>
    <x v="4"/>
    <x v="1"/>
    <n v="381.57600000000002"/>
    <n v="28.618200000000002"/>
    <n v="7"/>
    <n v="2671.0320000000002"/>
  </r>
  <r>
    <n v="669"/>
    <s v="CA-2011-156314"/>
    <x v="1"/>
    <x v="2"/>
    <d v="2018-10-26T00:00:00"/>
    <x v="6"/>
    <x v="0"/>
    <s v="Friday"/>
    <s v="Aastha"/>
    <x v="13"/>
    <s v="Simla"/>
    <x v="4"/>
    <x v="0"/>
    <n v="30.36"/>
    <n v="8.7285000000000004"/>
    <n v="6"/>
    <n v="182.16"/>
  </r>
  <r>
    <n v="670"/>
    <s v="US-2014-106663"/>
    <x v="1"/>
    <x v="5"/>
    <d v="2018-10-26T00:00:00"/>
    <x v="6"/>
    <x v="0"/>
    <s v="Friday"/>
    <s v="Aastha"/>
    <x v="13"/>
    <s v="Simla"/>
    <x v="4"/>
    <x v="2"/>
    <n v="23.975999999999999"/>
    <n v="-14.3856"/>
    <n v="2"/>
    <n v="47.951999999999998"/>
  </r>
  <r>
    <n v="671"/>
    <s v="US-2014-106663"/>
    <x v="1"/>
    <x v="16"/>
    <d v="2018-10-26T00:00:00"/>
    <x v="6"/>
    <x v="0"/>
    <s v="Friday"/>
    <s v="Aastha"/>
    <x v="13"/>
    <s v="Simla"/>
    <x v="4"/>
    <x v="2"/>
    <n v="108.925"/>
    <n v="-71.890500000000003"/>
    <n v="8"/>
    <n v="871.4"/>
  </r>
  <r>
    <n v="672"/>
    <s v="US-2014-106663"/>
    <x v="2"/>
    <x v="14"/>
    <d v="2018-10-26T00:00:00"/>
    <x v="6"/>
    <x v="0"/>
    <s v="Friday"/>
    <s v="Aastha"/>
    <x v="13"/>
    <s v="Simla"/>
    <x v="4"/>
    <x v="2"/>
    <n v="36.351999999999997"/>
    <n v="11.36"/>
    <n v="2"/>
    <n v="72.703999999999994"/>
  </r>
  <r>
    <n v="673"/>
    <s v="CA-2014-111178"/>
    <x v="2"/>
    <x v="4"/>
    <d v="2018-10-26T00:00:00"/>
    <x v="6"/>
    <x v="0"/>
    <s v="Friday"/>
    <s v="Aastha"/>
    <x v="13"/>
    <s v="Simla"/>
    <x v="4"/>
    <x v="0"/>
    <n v="19.559999999999999"/>
    <n v="1.7115"/>
    <n v="7"/>
    <n v="136.91999999999999"/>
  </r>
  <r>
    <n v="674"/>
    <s v="CA-2014-130351"/>
    <x v="2"/>
    <x v="4"/>
    <d v="2018-10-26T00:00:00"/>
    <x v="6"/>
    <x v="0"/>
    <s v="Friday"/>
    <s v="Aastha"/>
    <x v="13"/>
    <s v="Simla"/>
    <x v="4"/>
    <x v="0"/>
    <n v="61.44"/>
    <n v="16.588799999999999"/>
    <n v="3"/>
    <n v="184.32"/>
  </r>
  <r>
    <n v="675"/>
    <s v="CA-2014-130351"/>
    <x v="1"/>
    <x v="5"/>
    <d v="2018-10-27T00:00:00"/>
    <x v="6"/>
    <x v="0"/>
    <s v="Saturday"/>
    <s v="Mahima"/>
    <x v="14"/>
    <s v="Gangtok"/>
    <x v="4"/>
    <x v="0"/>
    <n v="38.9"/>
    <n v="17.504999999999999"/>
    <n v="6"/>
    <n v="233.39999999999998"/>
  </r>
  <r>
    <n v="676"/>
    <s v="CA-2014-130351"/>
    <x v="0"/>
    <x v="0"/>
    <d v="2018-10-28T00:00:00"/>
    <x v="6"/>
    <x v="0"/>
    <s v="Sunday"/>
    <s v="Harshita"/>
    <x v="1"/>
    <s v="Mumbai"/>
    <x v="0"/>
    <x v="0"/>
    <n v="99.39"/>
    <n v="40.749899999999997"/>
    <n v="3"/>
    <n v="298.17"/>
  </r>
  <r>
    <n v="677"/>
    <s v="US-2014-119438"/>
    <x v="1"/>
    <x v="2"/>
    <d v="2018-10-29T00:00:00"/>
    <x v="6"/>
    <x v="0"/>
    <s v="Monday"/>
    <s v="Krishna"/>
    <x v="2"/>
    <s v="Indore"/>
    <x v="1"/>
    <x v="0"/>
    <n v="2.6880000000000002"/>
    <n v="-7.3920000000000003"/>
    <n v="5"/>
    <n v="13.440000000000001"/>
  </r>
  <r>
    <n v="678"/>
    <s v="US-2014-119438"/>
    <x v="1"/>
    <x v="2"/>
    <d v="2018-10-29T00:00:00"/>
    <x v="6"/>
    <x v="0"/>
    <s v="Monday"/>
    <s v="Krishna"/>
    <x v="2"/>
    <s v="Indore"/>
    <x v="1"/>
    <x v="0"/>
    <n v="27.815999999999999"/>
    <n v="4.5201000000000002"/>
    <n v="9"/>
    <n v="250.34399999999999"/>
  </r>
  <r>
    <n v="679"/>
    <s v="US-2014-119438"/>
    <x v="1"/>
    <x v="1"/>
    <d v="2018-10-29T00:00:00"/>
    <x v="6"/>
    <x v="0"/>
    <s v="Monday"/>
    <s v="Krishna"/>
    <x v="2"/>
    <s v="Indore"/>
    <x v="1"/>
    <x v="0"/>
    <n v="82.524000000000001"/>
    <n v="-41.262"/>
    <n v="3"/>
    <n v="247.572"/>
  </r>
  <r>
    <n v="680"/>
    <s v="US-2014-119438"/>
    <x v="1"/>
    <x v="1"/>
    <d v="2018-10-29T00:00:00"/>
    <x v="6"/>
    <x v="0"/>
    <s v="Monday"/>
    <s v="Ananya"/>
    <x v="17"/>
    <s v="Hyderabad"/>
    <x v="3"/>
    <x v="0"/>
    <n v="182.994"/>
    <n v="-320.23950000000002"/>
    <n v="1"/>
    <n v="182.994"/>
  </r>
  <r>
    <n v="681"/>
    <s v="CA-2013-164511"/>
    <x v="1"/>
    <x v="11"/>
    <d v="2018-10-29T00:00:00"/>
    <x v="6"/>
    <x v="0"/>
    <s v="Monday"/>
    <s v="Moumita"/>
    <x v="0"/>
    <s v="Ahmedabad"/>
    <x v="0"/>
    <x v="0"/>
    <n v="14.352"/>
    <n v="4.6643999999999997"/>
    <n v="5"/>
    <n v="71.760000000000005"/>
  </r>
  <r>
    <n v="682"/>
    <s v="CA-2013-164511"/>
    <x v="1"/>
    <x v="11"/>
    <d v="2018-10-29T00:00:00"/>
    <x v="6"/>
    <x v="0"/>
    <s v="Monday"/>
    <s v="Moumita"/>
    <x v="0"/>
    <s v="Ahmedabad"/>
    <x v="0"/>
    <x v="0"/>
    <n v="64.959999999999994"/>
    <n v="2.5983999999999998"/>
    <n v="2"/>
    <n v="129.91999999999999"/>
  </r>
  <r>
    <n v="683"/>
    <s v="CA-2013-164511"/>
    <x v="1"/>
    <x v="1"/>
    <d v="2018-10-29T00:00:00"/>
    <x v="6"/>
    <x v="0"/>
    <s v="Monday"/>
    <s v="Moumita"/>
    <x v="0"/>
    <s v="Ahmedabad"/>
    <x v="0"/>
    <x v="0"/>
    <n v="68.599999999999994"/>
    <n v="18.521999999999998"/>
    <n v="3"/>
    <n v="205.79999999999998"/>
  </r>
  <r>
    <n v="684"/>
    <s v="US-2014-168116"/>
    <x v="2"/>
    <x v="13"/>
    <d v="2018-10-29T00:00:00"/>
    <x v="6"/>
    <x v="0"/>
    <s v="Monday"/>
    <s v="Arti"/>
    <x v="1"/>
    <s v="Pune"/>
    <x v="0"/>
    <x v="1"/>
    <n v="7999.98"/>
    <n v="-3839.9904000000001"/>
    <n v="9"/>
    <n v="71999.819999999992"/>
  </r>
  <r>
    <n v="685"/>
    <s v="US-2014-168116"/>
    <x v="1"/>
    <x v="1"/>
    <d v="2018-10-29T00:00:00"/>
    <x v="6"/>
    <x v="0"/>
    <s v="Monday"/>
    <s v="Palak"/>
    <x v="1"/>
    <s v="Mumbai"/>
    <x v="0"/>
    <x v="1"/>
    <n v="167.44"/>
    <n v="14.651"/>
    <n v="5"/>
    <n v="837.2"/>
  </r>
  <r>
    <n v="686"/>
    <s v="CA-2011-157784"/>
    <x v="1"/>
    <x v="2"/>
    <d v="2018-10-29T00:00:00"/>
    <x v="6"/>
    <x v="0"/>
    <s v="Monday"/>
    <s v="Sanjana"/>
    <x v="2"/>
    <s v="Indore"/>
    <x v="1"/>
    <x v="0"/>
    <n v="479.97"/>
    <n v="163.18979999999999"/>
    <n v="5"/>
    <n v="2399.8500000000004"/>
  </r>
  <r>
    <n v="687"/>
    <s v="CA-2011-157784"/>
    <x v="1"/>
    <x v="2"/>
    <d v="2018-10-29T00:00:00"/>
    <x v="6"/>
    <x v="0"/>
    <s v="Monday"/>
    <s v="Sanjana"/>
    <x v="2"/>
    <s v="Indore"/>
    <x v="1"/>
    <x v="0"/>
    <n v="14.62"/>
    <n v="6.8714000000000004"/>
    <n v="7"/>
    <n v="102.33999999999999"/>
  </r>
  <r>
    <n v="688"/>
    <s v="CA-2011-157784"/>
    <x v="2"/>
    <x v="13"/>
    <d v="2018-10-29T00:00:00"/>
    <x v="6"/>
    <x v="0"/>
    <s v="Monday"/>
    <s v="Sanjana"/>
    <x v="2"/>
    <s v="Indore"/>
    <x v="1"/>
    <x v="0"/>
    <n v="19.440000000000001"/>
    <n v="9.3312000000000008"/>
    <n v="3"/>
    <n v="58.320000000000007"/>
  </r>
  <r>
    <n v="689"/>
    <s v="CA-2014-161480"/>
    <x v="1"/>
    <x v="1"/>
    <d v="2018-10-29T00:00:00"/>
    <x v="6"/>
    <x v="0"/>
    <s v="Monday"/>
    <s v="Sanjana"/>
    <x v="2"/>
    <s v="Indore"/>
    <x v="1"/>
    <x v="0"/>
    <n v="191.98400000000001"/>
    <n v="4.7995999999999999"/>
    <n v="3"/>
    <n v="575.952"/>
  </r>
  <r>
    <n v="690"/>
    <s v="US-2011-117135"/>
    <x v="1"/>
    <x v="5"/>
    <d v="2018-10-30T00:00:00"/>
    <x v="6"/>
    <x v="0"/>
    <s v="Tuesday"/>
    <s v="Pranjali"/>
    <x v="4"/>
    <s v="Kolkata"/>
    <x v="2"/>
    <x v="0"/>
    <n v="104.01"/>
    <n v="14.561400000000001"/>
    <n v="7"/>
    <n v="728.07"/>
  </r>
  <r>
    <n v="691"/>
    <s v="US-2011-117135"/>
    <x v="0"/>
    <x v="0"/>
    <d v="2018-10-31T00:00:00"/>
    <x v="6"/>
    <x v="0"/>
    <s v="Wednesday"/>
    <s v="Sneha"/>
    <x v="5"/>
    <s v="Bangalore"/>
    <x v="3"/>
    <x v="0"/>
    <n v="284.82"/>
    <n v="74.053200000000004"/>
    <n v="2"/>
    <n v="569.64"/>
  </r>
  <r>
    <n v="692"/>
    <s v="US-2011-117135"/>
    <x v="0"/>
    <x v="0"/>
    <d v="2018-10-31T00:00:00"/>
    <x v="6"/>
    <x v="0"/>
    <s v="Wednesday"/>
    <s v="Sneha"/>
    <x v="5"/>
    <s v="Bangalore"/>
    <x v="3"/>
    <x v="0"/>
    <n v="36.840000000000003"/>
    <n v="10.315200000000001"/>
    <n v="2"/>
    <n v="73.680000000000007"/>
  </r>
  <r>
    <n v="693"/>
    <s v="CA-2012-131534"/>
    <x v="1"/>
    <x v="5"/>
    <d v="2018-10-31T00:00:00"/>
    <x v="6"/>
    <x v="0"/>
    <s v="Wednesday"/>
    <s v="Sneha"/>
    <x v="5"/>
    <s v="Bangalore"/>
    <x v="3"/>
    <x v="0"/>
    <n v="166.24"/>
    <n v="24.936"/>
    <n v="6"/>
    <n v="997.44"/>
  </r>
  <r>
    <n v="694"/>
    <s v="CA-2012-131534"/>
    <x v="1"/>
    <x v="16"/>
    <d v="2018-11-01T00:00:00"/>
    <x v="7"/>
    <x v="0"/>
    <s v="Thursday"/>
    <s v="Ashvini"/>
    <x v="1"/>
    <s v="Mumbai"/>
    <x v="0"/>
    <x v="0"/>
    <n v="33.4"/>
    <n v="16.032"/>
    <n v="2"/>
    <n v="66.8"/>
  </r>
  <r>
    <n v="695"/>
    <s v="CA-2012-119291"/>
    <x v="2"/>
    <x v="13"/>
    <d v="2018-11-02T00:00:00"/>
    <x v="7"/>
    <x v="0"/>
    <s v="Friday"/>
    <s v="Sheetal"/>
    <x v="2"/>
    <s v="Indore"/>
    <x v="1"/>
    <x v="2"/>
    <n v="198.27199999999999"/>
    <n v="17.348800000000001"/>
    <n v="8"/>
    <n v="1586.1759999999999"/>
  </r>
  <r>
    <n v="696"/>
    <s v="CA-2012-119291"/>
    <x v="1"/>
    <x v="16"/>
    <d v="2018-11-03T00:00:00"/>
    <x v="7"/>
    <x v="0"/>
    <s v="Saturday"/>
    <s v="Mrunal"/>
    <x v="1"/>
    <s v="Mumbai"/>
    <x v="0"/>
    <x v="2"/>
    <n v="47.36"/>
    <n v="17.760000000000002"/>
    <n v="6"/>
    <n v="284.15999999999997"/>
  </r>
  <r>
    <n v="697"/>
    <s v="CA-2012-119291"/>
    <x v="2"/>
    <x v="14"/>
    <d v="2018-11-03T00:00:00"/>
    <x v="7"/>
    <x v="0"/>
    <s v="Saturday"/>
    <s v="Mrunal"/>
    <x v="1"/>
    <s v="Mumbai"/>
    <x v="0"/>
    <x v="2"/>
    <n v="200.98400000000001"/>
    <n v="62.807499999999997"/>
    <n v="3"/>
    <n v="602.952"/>
  </r>
  <r>
    <n v="698"/>
    <s v="CA-2012-119291"/>
    <x v="1"/>
    <x v="2"/>
    <d v="2018-11-03T00:00:00"/>
    <x v="7"/>
    <x v="0"/>
    <s v="Saturday"/>
    <s v="Mrunal"/>
    <x v="1"/>
    <s v="Mumbai"/>
    <x v="0"/>
    <x v="2"/>
    <n v="97.695999999999998"/>
    <n v="31.751200000000001"/>
    <n v="5"/>
    <n v="488.48"/>
  </r>
  <r>
    <n v="699"/>
    <s v="CA-2012-119291"/>
    <x v="1"/>
    <x v="2"/>
    <d v="2018-11-03T00:00:00"/>
    <x v="7"/>
    <x v="0"/>
    <s v="Saturday"/>
    <s v="Mrunal"/>
    <x v="1"/>
    <s v="Mumbai"/>
    <x v="0"/>
    <x v="2"/>
    <n v="2.6960000000000002"/>
    <n v="0.80879999999999996"/>
    <n v="3"/>
    <n v="8.088000000000001"/>
  </r>
  <r>
    <n v="700"/>
    <s v="CA-2012-119291"/>
    <x v="1"/>
    <x v="1"/>
    <d v="2018-11-03T00:00:00"/>
    <x v="7"/>
    <x v="0"/>
    <s v="Saturday"/>
    <s v="Mrunal"/>
    <x v="1"/>
    <s v="Mumbai"/>
    <x v="0"/>
    <x v="2"/>
    <n v="18.588000000000001"/>
    <n v="-13.6312"/>
    <n v="2"/>
    <n v="37.176000000000002"/>
  </r>
  <r>
    <n v="701"/>
    <s v="CA-2012-119291"/>
    <x v="1"/>
    <x v="5"/>
    <d v="2018-11-03T00:00:00"/>
    <x v="7"/>
    <x v="0"/>
    <s v="Saturday"/>
    <s v="Swati"/>
    <x v="2"/>
    <s v="Indore"/>
    <x v="1"/>
    <x v="2"/>
    <n v="4.8959999999999999"/>
    <n v="-3.4272"/>
    <n v="2"/>
    <n v="9.7919999999999998"/>
  </r>
  <r>
    <n v="702"/>
    <s v="CA-2014-114552"/>
    <x v="2"/>
    <x v="4"/>
    <d v="2018-11-03T00:00:00"/>
    <x v="7"/>
    <x v="0"/>
    <s v="Saturday"/>
    <s v="Snel"/>
    <x v="10"/>
    <s v="Thiruvananthapuram"/>
    <x v="3"/>
    <x v="1"/>
    <n v="15.071999999999999"/>
    <n v="4.1448"/>
    <n v="4"/>
    <n v="60.287999999999997"/>
  </r>
  <r>
    <n v="703"/>
    <s v="CA-2013-163755"/>
    <x v="1"/>
    <x v="8"/>
    <d v="2018-11-03T00:00:00"/>
    <x v="7"/>
    <x v="0"/>
    <s v="Saturday"/>
    <s v="Snel"/>
    <x v="10"/>
    <s v="Thiruvananthapuram"/>
    <x v="3"/>
    <x v="1"/>
    <n v="209.88"/>
    <n v="35.679600000000001"/>
    <n v="4"/>
    <n v="839.52"/>
  </r>
  <r>
    <n v="704"/>
    <s v="CA-2012-142027"/>
    <x v="2"/>
    <x v="13"/>
    <d v="2018-11-03T00:00:00"/>
    <x v="7"/>
    <x v="0"/>
    <s v="Saturday"/>
    <s v="Snel"/>
    <x v="10"/>
    <s v="Thiruvananthapuram"/>
    <x v="3"/>
    <x v="0"/>
    <n v="369.91199999999998"/>
    <n v="-13.871700000000001"/>
    <n v="2"/>
    <n v="739.82399999999996"/>
  </r>
  <r>
    <n v="705"/>
    <s v="CA-2011-138527"/>
    <x v="1"/>
    <x v="1"/>
    <d v="2018-11-03T00:00:00"/>
    <x v="7"/>
    <x v="0"/>
    <s v="Saturday"/>
    <s v="Snel"/>
    <x v="10"/>
    <s v="Thiruvananthapuram"/>
    <x v="3"/>
    <x v="1"/>
    <n v="10.368"/>
    <n v="3.6288"/>
    <n v="5"/>
    <n v="51.84"/>
  </r>
  <r>
    <n v="706"/>
    <s v="CA-2011-138527"/>
    <x v="1"/>
    <x v="11"/>
    <d v="2018-11-03T00:00:00"/>
    <x v="7"/>
    <x v="0"/>
    <s v="Saturday"/>
    <s v="Soodesh"/>
    <x v="11"/>
    <s v="Chandigarh"/>
    <x v="4"/>
    <x v="1"/>
    <n v="166.84"/>
    <n v="18.769500000000001"/>
    <n v="7"/>
    <n v="1167.8800000000001"/>
  </r>
  <r>
    <n v="707"/>
    <s v="CA-2011-138527"/>
    <x v="2"/>
    <x v="13"/>
    <d v="2018-11-03T00:00:00"/>
    <x v="7"/>
    <x v="0"/>
    <s v="Saturday"/>
    <s v="Aniket"/>
    <x v="12"/>
    <s v="Chandigarh"/>
    <x v="4"/>
    <x v="1"/>
    <n v="15.215999999999999"/>
    <n v="2.2824"/>
    <n v="2"/>
    <n v="30.431999999999999"/>
  </r>
  <r>
    <n v="708"/>
    <s v="CA-2011-112158"/>
    <x v="0"/>
    <x v="15"/>
    <d v="2018-11-03T00:00:00"/>
    <x v="7"/>
    <x v="0"/>
    <s v="Saturday"/>
    <s v="Aniket"/>
    <x v="12"/>
    <s v="Chandigarh"/>
    <x v="4"/>
    <x v="0"/>
    <n v="119.96"/>
    <n v="52.782400000000003"/>
    <n v="10"/>
    <n v="1199.5999999999999"/>
  </r>
  <r>
    <n v="709"/>
    <s v="CA-2011-112158"/>
    <x v="0"/>
    <x v="15"/>
    <d v="2018-11-03T00:00:00"/>
    <x v="7"/>
    <x v="0"/>
    <s v="Saturday"/>
    <s v="Rohan"/>
    <x v="13"/>
    <s v="Simla"/>
    <x v="4"/>
    <x v="0"/>
    <n v="883.92"/>
    <n v="-110.49"/>
    <n v="3"/>
    <n v="2651.7599999999998"/>
  </r>
  <r>
    <n v="710"/>
    <s v="CA-2011-112158"/>
    <x v="1"/>
    <x v="2"/>
    <d v="2018-11-03T00:00:00"/>
    <x v="7"/>
    <x v="0"/>
    <s v="Saturday"/>
    <s v="Rohan"/>
    <x v="13"/>
    <s v="Simla"/>
    <x v="4"/>
    <x v="0"/>
    <n v="46.72"/>
    <n v="15.768000000000001"/>
    <n v="2"/>
    <n v="93.44"/>
  </r>
  <r>
    <n v="711"/>
    <s v="CA-2011-113887"/>
    <x v="2"/>
    <x v="3"/>
    <d v="2018-11-03T00:00:00"/>
    <x v="7"/>
    <x v="0"/>
    <s v="Saturday"/>
    <s v="Rohan"/>
    <x v="13"/>
    <s v="Simla"/>
    <x v="4"/>
    <x v="2"/>
    <n v="55.48"/>
    <n v="26.630400000000002"/>
    <n v="6"/>
    <n v="332.88"/>
  </r>
  <r>
    <n v="712"/>
    <s v="CA-2014-146136"/>
    <x v="2"/>
    <x v="4"/>
    <d v="2018-11-04T00:00:00"/>
    <x v="7"/>
    <x v="0"/>
    <s v="Sunday"/>
    <s v="K"/>
    <x v="14"/>
    <s v="Gangtok"/>
    <x v="4"/>
    <x v="0"/>
    <n v="24.448"/>
    <n v="8.8623999999999992"/>
    <n v="3"/>
    <n v="73.343999999999994"/>
  </r>
  <r>
    <n v="713"/>
    <s v="US-2014-100048"/>
    <x v="1"/>
    <x v="9"/>
    <d v="2018-11-05T00:00:00"/>
    <x v="7"/>
    <x v="0"/>
    <s v="Monday"/>
    <s v="Abhishek"/>
    <x v="15"/>
    <s v="Goa"/>
    <x v="0"/>
    <x v="1"/>
    <n v="281.33999999999997"/>
    <n v="109.7226"/>
    <n v="3"/>
    <n v="844.02"/>
  </r>
  <r>
    <n v="714"/>
    <s v="US-2014-100048"/>
    <x v="1"/>
    <x v="2"/>
    <d v="2018-11-05T00:00:00"/>
    <x v="7"/>
    <x v="0"/>
    <s v="Monday"/>
    <s v="Abhishek"/>
    <x v="15"/>
    <s v="Goa"/>
    <x v="0"/>
    <x v="1"/>
    <n v="307.98"/>
    <n v="89.3142"/>
    <n v="2"/>
    <n v="615.96"/>
  </r>
  <r>
    <n v="715"/>
    <s v="US-2014-100048"/>
    <x v="1"/>
    <x v="11"/>
    <d v="2018-11-05T00:00:00"/>
    <x v="7"/>
    <x v="0"/>
    <s v="Monday"/>
    <s v="Abhishek"/>
    <x v="15"/>
    <s v="Goa"/>
    <x v="0"/>
    <x v="1"/>
    <n v="299.97000000000003"/>
    <n v="113.98860000000001"/>
    <n v="5"/>
    <n v="1499.8500000000001"/>
  </r>
  <r>
    <n v="716"/>
    <s v="CA-2011-153150"/>
    <x v="1"/>
    <x v="1"/>
    <d v="2018-11-05T00:00:00"/>
    <x v="7"/>
    <x v="0"/>
    <s v="Monday"/>
    <s v="Abhishek"/>
    <x v="15"/>
    <s v="Goa"/>
    <x v="0"/>
    <x v="1"/>
    <n v="19.920000000000002"/>
    <n v="6.9720000000000004"/>
    <n v="3"/>
    <n v="59.760000000000005"/>
  </r>
  <r>
    <n v="717"/>
    <s v="CA-2011-130092"/>
    <x v="1"/>
    <x v="2"/>
    <d v="2018-11-05T00:00:00"/>
    <x v="7"/>
    <x v="0"/>
    <s v="Monday"/>
    <s v="Abhishek"/>
    <x v="15"/>
    <s v="Goa"/>
    <x v="0"/>
    <x v="0"/>
    <n v="9.94"/>
    <n v="3.0813999999999999"/>
    <n v="4"/>
    <n v="39.76"/>
  </r>
  <r>
    <n v="718"/>
    <s v="CA-2014-108910"/>
    <x v="2"/>
    <x v="14"/>
    <d v="2018-11-05T00:00:00"/>
    <x v="7"/>
    <x v="0"/>
    <s v="Monday"/>
    <s v="Abhishek"/>
    <x v="15"/>
    <s v="Goa"/>
    <x v="0"/>
    <x v="0"/>
    <n v="103.056"/>
    <n v="24.4758"/>
    <n v="2"/>
    <n v="206.11199999999999"/>
  </r>
  <r>
    <n v="719"/>
    <s v="CA-2011-104472"/>
    <x v="1"/>
    <x v="6"/>
    <d v="2018-11-05T00:00:00"/>
    <x v="7"/>
    <x v="0"/>
    <s v="Monday"/>
    <s v="Abhishek"/>
    <x v="15"/>
    <s v="Goa"/>
    <x v="0"/>
    <x v="2"/>
    <n v="59.808"/>
    <n v="19.4376"/>
    <n v="2"/>
    <n v="119.616"/>
  </r>
  <r>
    <n v="720"/>
    <s v="CA-2011-104472"/>
    <x v="2"/>
    <x v="4"/>
    <d v="2018-11-05T00:00:00"/>
    <x v="7"/>
    <x v="0"/>
    <s v="Monday"/>
    <s v="Abhishek"/>
    <x v="15"/>
    <s v="Goa"/>
    <x v="0"/>
    <x v="2"/>
    <n v="73.319999999999993"/>
    <n v="21.995999999999999"/>
    <n v="11"/>
    <n v="806.52"/>
  </r>
  <r>
    <n v="721"/>
    <s v="CA-2013-112942"/>
    <x v="1"/>
    <x v="5"/>
    <d v="2018-11-05T00:00:00"/>
    <x v="7"/>
    <x v="0"/>
    <s v="Monday"/>
    <s v="Abhishek"/>
    <x v="15"/>
    <s v="Goa"/>
    <x v="0"/>
    <x v="2"/>
    <n v="146.82"/>
    <n v="73.41"/>
    <n v="4"/>
    <n v="587.28"/>
  </r>
  <r>
    <n v="722"/>
    <s v="CA-2013-142335"/>
    <x v="1"/>
    <x v="2"/>
    <d v="2018-11-06T00:00:00"/>
    <x v="7"/>
    <x v="0"/>
    <s v="Tuesday"/>
    <s v="Kushal"/>
    <x v="16"/>
    <s v="Kohima"/>
    <x v="4"/>
    <x v="1"/>
    <n v="1652.94"/>
    <n v="231.41159999999999"/>
    <n v="2"/>
    <n v="3305.88"/>
  </r>
  <r>
    <n v="723"/>
    <s v="CA-2013-142335"/>
    <x v="2"/>
    <x v="13"/>
    <d v="2018-11-06T00:00:00"/>
    <x v="7"/>
    <x v="0"/>
    <s v="Tuesday"/>
    <s v="Kushal"/>
    <x v="16"/>
    <s v="Kohima"/>
    <x v="4"/>
    <x v="1"/>
    <n v="296.37"/>
    <n v="80.019900000000007"/>
    <n v="2"/>
    <n v="592.74"/>
  </r>
  <r>
    <n v="724"/>
    <s v="CA-2011-117429"/>
    <x v="1"/>
    <x v="9"/>
    <d v="2018-11-06T00:00:00"/>
    <x v="7"/>
    <x v="0"/>
    <s v="Tuesday"/>
    <s v="Kushal"/>
    <x v="16"/>
    <s v="Kohima"/>
    <x v="4"/>
    <x v="2"/>
    <n v="129.91999999999999"/>
    <n v="21.111999999999998"/>
    <n v="2"/>
    <n v="259.83999999999997"/>
  </r>
  <r>
    <n v="725"/>
    <s v="CA-2013-114713"/>
    <x v="1"/>
    <x v="5"/>
    <d v="2018-11-06T00:00:00"/>
    <x v="7"/>
    <x v="0"/>
    <s v="Tuesday"/>
    <s v="Kushal"/>
    <x v="16"/>
    <s v="Kohima"/>
    <x v="4"/>
    <x v="1"/>
    <n v="45.584000000000003"/>
    <n v="5.1281999999999996"/>
    <n v="2"/>
    <n v="91.168000000000006"/>
  </r>
  <r>
    <n v="726"/>
    <s v="CA-2014-144113"/>
    <x v="0"/>
    <x v="0"/>
    <d v="2018-11-06T00:00:00"/>
    <x v="7"/>
    <x v="0"/>
    <s v="Tuesday"/>
    <s v="Kushal"/>
    <x v="16"/>
    <s v="Kohima"/>
    <x v="4"/>
    <x v="0"/>
    <n v="17.568000000000001"/>
    <n v="6.3684000000000003"/>
    <n v="3"/>
    <n v="52.704000000000008"/>
  </r>
  <r>
    <n v="727"/>
    <s v="CA-2014-144113"/>
    <x v="1"/>
    <x v="2"/>
    <d v="2018-11-06T00:00:00"/>
    <x v="7"/>
    <x v="0"/>
    <s v="Tuesday"/>
    <s v="Kushal"/>
    <x v="16"/>
    <s v="Kohima"/>
    <x v="4"/>
    <x v="0"/>
    <n v="55.991999999999997"/>
    <n v="5.5991999999999997"/>
    <n v="6"/>
    <n v="335.952"/>
  </r>
  <r>
    <n v="728"/>
    <s v="US-2013-150861"/>
    <x v="1"/>
    <x v="9"/>
    <d v="2018-11-06T00:00:00"/>
    <x v="7"/>
    <x v="0"/>
    <s v="Tuesday"/>
    <s v="Kushal"/>
    <x v="16"/>
    <s v="Kohima"/>
    <x v="4"/>
    <x v="0"/>
    <n v="182.72"/>
    <n v="84.051199999999994"/>
    <n v="5"/>
    <n v="913.6"/>
  </r>
  <r>
    <n v="729"/>
    <s v="US-2013-150861"/>
    <x v="1"/>
    <x v="5"/>
    <d v="2018-11-06T00:00:00"/>
    <x v="7"/>
    <x v="0"/>
    <s v="Tuesday"/>
    <s v="Kushal"/>
    <x v="16"/>
    <s v="Kohima"/>
    <x v="4"/>
    <x v="0"/>
    <n v="400.03199999999998"/>
    <n v="-153.34559999999999"/>
    <n v="3"/>
    <n v="1200.096"/>
  </r>
  <r>
    <n v="730"/>
    <s v="US-2013-150861"/>
    <x v="1"/>
    <x v="8"/>
    <d v="2018-11-06T00:00:00"/>
    <x v="7"/>
    <x v="0"/>
    <s v="Tuesday"/>
    <s v="Kushal"/>
    <x v="16"/>
    <s v="Kohima"/>
    <x v="4"/>
    <x v="0"/>
    <n v="33.630000000000003"/>
    <n v="10.089"/>
    <n v="5"/>
    <n v="168.15"/>
  </r>
  <r>
    <n v="731"/>
    <s v="US-2013-150861"/>
    <x v="1"/>
    <x v="9"/>
    <d v="2018-11-06T00:00:00"/>
    <x v="7"/>
    <x v="0"/>
    <s v="Tuesday"/>
    <s v="Kushal"/>
    <x v="16"/>
    <s v="Kohima"/>
    <x v="4"/>
    <x v="0"/>
    <n v="542.64599999999996"/>
    <n v="102.49979999999999"/>
    <n v="9"/>
    <n v="4883.8139999999994"/>
  </r>
  <r>
    <n v="732"/>
    <s v="US-2013-150861"/>
    <x v="2"/>
    <x v="13"/>
    <d v="2018-11-07T00:00:00"/>
    <x v="7"/>
    <x v="0"/>
    <s v="Wednesday"/>
    <s v="Soumyabrata"/>
    <x v="17"/>
    <s v="Hyderabad"/>
    <x v="3"/>
    <x v="0"/>
    <n v="6.3"/>
    <n v="3.024"/>
    <n v="1"/>
    <n v="6.3"/>
  </r>
  <r>
    <n v="733"/>
    <s v="CA-2014-131954"/>
    <x v="1"/>
    <x v="2"/>
    <d v="2018-11-07T00:00:00"/>
    <x v="7"/>
    <x v="0"/>
    <s v="Wednesday"/>
    <s v="Soumyabrata"/>
    <x v="17"/>
    <s v="Hyderabad"/>
    <x v="3"/>
    <x v="2"/>
    <n v="242.94"/>
    <n v="9.7175999999999991"/>
    <n v="2"/>
    <n v="485.88"/>
  </r>
  <r>
    <n v="734"/>
    <s v="CA-2014-131954"/>
    <x v="1"/>
    <x v="2"/>
    <d v="2018-11-07T00:00:00"/>
    <x v="7"/>
    <x v="0"/>
    <s v="Wednesday"/>
    <s v="Soumyabrata"/>
    <x v="17"/>
    <s v="Hyderabad"/>
    <x v="3"/>
    <x v="2"/>
    <n v="179.97"/>
    <n v="86.385599999999997"/>
    <n v="4"/>
    <n v="719.88"/>
  </r>
  <r>
    <n v="735"/>
    <s v="CA-2014-131954"/>
    <x v="1"/>
    <x v="1"/>
    <d v="2018-11-07T00:00:00"/>
    <x v="7"/>
    <x v="0"/>
    <s v="Wednesday"/>
    <s v="Soumyabrata"/>
    <x v="17"/>
    <s v="Hyderabad"/>
    <x v="3"/>
    <x v="2"/>
    <n v="99.695999999999998"/>
    <n v="33.647399999999998"/>
    <n v="2"/>
    <n v="199.392"/>
  </r>
  <r>
    <n v="736"/>
    <s v="CA-2014-131954"/>
    <x v="1"/>
    <x v="1"/>
    <d v="2018-11-07T00:00:00"/>
    <x v="7"/>
    <x v="0"/>
    <s v="Wednesday"/>
    <s v="Soumyabrata"/>
    <x v="17"/>
    <s v="Hyderabad"/>
    <x v="3"/>
    <x v="2"/>
    <n v="27.936"/>
    <n v="9.4283999999999999"/>
    <n v="1"/>
    <n v="27.936"/>
  </r>
  <r>
    <n v="737"/>
    <s v="CA-2014-131954"/>
    <x v="0"/>
    <x v="12"/>
    <d v="2018-11-07T00:00:00"/>
    <x v="7"/>
    <x v="0"/>
    <s v="Wednesday"/>
    <s v="Soumyabrata"/>
    <x v="17"/>
    <s v="Hyderabad"/>
    <x v="3"/>
    <x v="2"/>
    <n v="84.98"/>
    <n v="18.695599999999999"/>
    <n v="4"/>
    <n v="339.92"/>
  </r>
  <r>
    <n v="738"/>
    <s v="CA-2014-131954"/>
    <x v="1"/>
    <x v="8"/>
    <d v="2018-11-07T00:00:00"/>
    <x v="7"/>
    <x v="0"/>
    <s v="Wednesday"/>
    <s v="Soumyabrata"/>
    <x v="17"/>
    <s v="Hyderabad"/>
    <x v="3"/>
    <x v="2"/>
    <n v="18.72"/>
    <n v="6.5519999999999996"/>
    <n v="5"/>
    <n v="93.6"/>
  </r>
  <r>
    <n v="739"/>
    <s v="CA-2011-132500"/>
    <x v="1"/>
    <x v="16"/>
    <d v="2018-11-08T00:00:00"/>
    <x v="7"/>
    <x v="0"/>
    <s v="Thursday"/>
    <s v="Gaurav"/>
    <x v="0"/>
    <s v="Ahmedabad"/>
    <x v="0"/>
    <x v="0"/>
    <n v="49.98"/>
    <n v="8.4966000000000008"/>
    <n v="6"/>
    <n v="299.88"/>
  </r>
  <r>
    <n v="740"/>
    <s v="CA-2011-112326"/>
    <x v="1"/>
    <x v="2"/>
    <d v="2018-11-08T00:00:00"/>
    <x v="7"/>
    <x v="0"/>
    <s v="Thursday"/>
    <s v="Gaurav"/>
    <x v="0"/>
    <s v="Ahmedabad"/>
    <x v="0"/>
    <x v="2"/>
    <n v="11.784000000000001"/>
    <n v="4.2717000000000001"/>
    <n v="3"/>
    <n v="35.352000000000004"/>
  </r>
  <r>
    <n v="741"/>
    <s v="CA-2011-112326"/>
    <x v="1"/>
    <x v="2"/>
    <d v="2018-11-08T00:00:00"/>
    <x v="7"/>
    <x v="0"/>
    <s v="Thursday"/>
    <s v="Gaurav"/>
    <x v="0"/>
    <s v="Ahmedabad"/>
    <x v="0"/>
    <x v="2"/>
    <n v="272.73599999999999"/>
    <n v="-64.774799999999999"/>
    <n v="2"/>
    <n v="545.47199999999998"/>
  </r>
  <r>
    <n v="742"/>
    <s v="CA-2011-112326"/>
    <x v="1"/>
    <x v="5"/>
    <d v="2018-11-08T00:00:00"/>
    <x v="7"/>
    <x v="0"/>
    <s v="Thursday"/>
    <s v="Gaurav"/>
    <x v="0"/>
    <s v="Ahmedabad"/>
    <x v="0"/>
    <x v="2"/>
    <n v="3.54"/>
    <n v="-5.4870000000000001"/>
    <n v="2"/>
    <n v="7.08"/>
  </r>
  <r>
    <n v="743"/>
    <s v="US-2013-146710"/>
    <x v="2"/>
    <x v="13"/>
    <d v="2018-11-08T00:00:00"/>
    <x v="7"/>
    <x v="0"/>
    <s v="Thursday"/>
    <s v="Gaurav"/>
    <x v="0"/>
    <s v="Ahmedabad"/>
    <x v="0"/>
    <x v="0"/>
    <n v="51.52"/>
    <n v="-10.948"/>
    <n v="3"/>
    <n v="154.56"/>
  </r>
  <r>
    <n v="744"/>
    <s v="US-2013-146710"/>
    <x v="0"/>
    <x v="7"/>
    <d v="2018-11-08T00:00:00"/>
    <x v="7"/>
    <x v="0"/>
    <s v="Thursday"/>
    <s v="Gaurav"/>
    <x v="0"/>
    <s v="Ahmedabad"/>
    <x v="0"/>
    <x v="0"/>
    <n v="3.528"/>
    <n v="1.1466000000000001"/>
    <n v="5"/>
    <n v="17.64"/>
  </r>
  <r>
    <n v="745"/>
    <s v="US-2013-146710"/>
    <x v="0"/>
    <x v="15"/>
    <d v="2018-11-08T00:00:00"/>
    <x v="7"/>
    <x v="0"/>
    <s v="Thursday"/>
    <s v="Gaurav"/>
    <x v="0"/>
    <s v="Ahmedabad"/>
    <x v="0"/>
    <x v="0"/>
    <n v="4.6239999999999997"/>
    <n v="1.6761999999999999"/>
    <n v="4"/>
    <n v="18.495999999999999"/>
  </r>
  <r>
    <n v="746"/>
    <s v="US-2013-146710"/>
    <x v="1"/>
    <x v="5"/>
    <d v="2018-11-08T00:00:00"/>
    <x v="7"/>
    <x v="0"/>
    <s v="Thursday"/>
    <s v="Gaurav"/>
    <x v="0"/>
    <s v="Ahmedabad"/>
    <x v="0"/>
    <x v="0"/>
    <n v="55.167999999999999"/>
    <n v="6.2064000000000004"/>
    <n v="3"/>
    <n v="165.50399999999999"/>
  </r>
  <r>
    <n v="747"/>
    <s v="CA-2011-124429"/>
    <x v="1"/>
    <x v="1"/>
    <d v="2018-11-08T00:00:00"/>
    <x v="7"/>
    <x v="0"/>
    <s v="Thursday"/>
    <s v="Gaurav"/>
    <x v="0"/>
    <s v="Ahmedabad"/>
    <x v="0"/>
    <x v="1"/>
    <n v="567.12"/>
    <n v="-28.356000000000002"/>
    <n v="4"/>
    <n v="2268.48"/>
  </r>
  <r>
    <n v="748"/>
    <s v="CA-2011-124429"/>
    <x v="1"/>
    <x v="1"/>
    <d v="2018-11-08T00:00:00"/>
    <x v="7"/>
    <x v="0"/>
    <s v="Thursday"/>
    <s v="Shubham"/>
    <x v="1"/>
    <s v="Pune"/>
    <x v="0"/>
    <x v="1"/>
    <n v="359.32"/>
    <n v="7.1863999999999999"/>
    <n v="6"/>
    <n v="2155.92"/>
  </r>
  <r>
    <n v="749"/>
    <s v="CA-2013-150889"/>
    <x v="1"/>
    <x v="2"/>
    <d v="2018-11-08T00:00:00"/>
    <x v="7"/>
    <x v="0"/>
    <s v="Thursday"/>
    <s v="Shubham"/>
    <x v="1"/>
    <s v="Pune"/>
    <x v="0"/>
    <x v="0"/>
    <n v="11.992000000000001"/>
    <n v="0.89939999999999998"/>
    <n v="9"/>
    <n v="107.92800000000001"/>
  </r>
  <r>
    <n v="750"/>
    <s v="CA-2014-126074"/>
    <x v="1"/>
    <x v="2"/>
    <d v="2018-11-08T00:00:00"/>
    <x v="7"/>
    <x v="0"/>
    <s v="Thursday"/>
    <s v="Shubham"/>
    <x v="1"/>
    <s v="Pune"/>
    <x v="0"/>
    <x v="0"/>
    <n v="58.05"/>
    <n v="26.702999999999999"/>
    <n v="3"/>
    <n v="174.14999999999998"/>
  </r>
  <r>
    <n v="751"/>
    <s v="CA-2014-126074"/>
    <x v="1"/>
    <x v="1"/>
    <d v="2018-11-08T00:00:00"/>
    <x v="7"/>
    <x v="0"/>
    <s v="Thursday"/>
    <s v="Shubham"/>
    <x v="1"/>
    <s v="Pune"/>
    <x v="0"/>
    <x v="0"/>
    <n v="157.74"/>
    <n v="56.7864"/>
    <n v="4"/>
    <n v="630.96"/>
  </r>
  <r>
    <n v="752"/>
    <s v="CA-2014-126074"/>
    <x v="0"/>
    <x v="15"/>
    <d v="2018-11-08T00:00:00"/>
    <x v="7"/>
    <x v="0"/>
    <s v="Thursday"/>
    <s v="Shubham"/>
    <x v="1"/>
    <s v="Pune"/>
    <x v="0"/>
    <x v="0"/>
    <n v="56.98"/>
    <n v="22.792000000000002"/>
    <n v="7"/>
    <n v="398.85999999999996"/>
  </r>
  <r>
    <n v="753"/>
    <s v="CA-2014-126074"/>
    <x v="1"/>
    <x v="2"/>
    <d v="2018-11-08T00:00:00"/>
    <x v="7"/>
    <x v="0"/>
    <s v="Thursday"/>
    <s v="Shubham"/>
    <x v="1"/>
    <s v="Pune"/>
    <x v="0"/>
    <x v="0"/>
    <n v="2.88"/>
    <n v="1.4112"/>
    <n v="3"/>
    <n v="8.64"/>
  </r>
  <r>
    <n v="754"/>
    <s v="CA-2013-110499"/>
    <x v="1"/>
    <x v="5"/>
    <d v="2018-11-08T00:00:00"/>
    <x v="7"/>
    <x v="0"/>
    <s v="Thursday"/>
    <s v="Shubham"/>
    <x v="1"/>
    <s v="Pune"/>
    <x v="0"/>
    <x v="1"/>
    <n v="1199.9760000000001"/>
    <n v="374.99250000000001"/>
    <n v="3"/>
    <n v="3599.9280000000003"/>
  </r>
  <r>
    <n v="755"/>
    <s v="CA-2012-135272"/>
    <x v="1"/>
    <x v="5"/>
    <d v="2018-11-08T00:00:00"/>
    <x v="7"/>
    <x v="0"/>
    <s v="Thursday"/>
    <s v="Shubham"/>
    <x v="1"/>
    <s v="Pune"/>
    <x v="0"/>
    <x v="0"/>
    <n v="79.92"/>
    <n v="28.7712"/>
    <n v="2"/>
    <n v="159.84"/>
  </r>
  <r>
    <n v="756"/>
    <s v="CA-2013-140928"/>
    <x v="2"/>
    <x v="13"/>
    <d v="2018-11-08T00:00:00"/>
    <x v="7"/>
    <x v="0"/>
    <s v="Thursday"/>
    <s v="Abhijeet"/>
    <x v="2"/>
    <s v="Bhopal"/>
    <x v="1"/>
    <x v="1"/>
    <n v="383.43799999999999"/>
    <n v="-167.3184"/>
    <n v="4"/>
    <n v="1533.752"/>
  </r>
  <r>
    <n v="757"/>
    <s v="CA-2011-106803"/>
    <x v="2"/>
    <x v="3"/>
    <d v="2018-11-08T00:00:00"/>
    <x v="7"/>
    <x v="0"/>
    <s v="Thursday"/>
    <s v="Abhijeet"/>
    <x v="2"/>
    <s v="Bhopal"/>
    <x v="1"/>
    <x v="0"/>
    <n v="24.56"/>
    <n v="6.8768000000000002"/>
    <n v="2"/>
    <n v="49.12"/>
  </r>
  <r>
    <n v="758"/>
    <s v="CA-2011-106803"/>
    <x v="1"/>
    <x v="2"/>
    <d v="2018-11-08T00:00:00"/>
    <x v="7"/>
    <x v="0"/>
    <s v="Thursday"/>
    <s v="Abhijeet"/>
    <x v="2"/>
    <s v="Bhopal"/>
    <x v="1"/>
    <x v="0"/>
    <n v="119.8"/>
    <n v="47.92"/>
    <n v="3"/>
    <n v="359.4"/>
  </r>
  <r>
    <n v="759"/>
    <s v="CA-2014-117240"/>
    <x v="1"/>
    <x v="2"/>
    <d v="2018-11-08T00:00:00"/>
    <x v="7"/>
    <x v="0"/>
    <s v="Thursday"/>
    <s v="Abhijeet"/>
    <x v="2"/>
    <s v="Bhopal"/>
    <x v="1"/>
    <x v="1"/>
    <n v="13.128"/>
    <n v="4.2666000000000004"/>
    <n v="2"/>
    <n v="26.256"/>
  </r>
  <r>
    <n v="760"/>
    <s v="CA-2014-133333"/>
    <x v="1"/>
    <x v="2"/>
    <d v="2018-11-08T00:00:00"/>
    <x v="7"/>
    <x v="0"/>
    <s v="Thursday"/>
    <s v="Abhijeet"/>
    <x v="2"/>
    <s v="Bhopal"/>
    <x v="1"/>
    <x v="1"/>
    <n v="22.72"/>
    <n v="10.224"/>
    <n v="2"/>
    <n v="45.44"/>
  </r>
  <r>
    <n v="761"/>
    <s v="CA-2012-112319"/>
    <x v="1"/>
    <x v="5"/>
    <d v="2018-11-08T00:00:00"/>
    <x v="7"/>
    <x v="0"/>
    <s v="Thursday"/>
    <s v="Abhijeet"/>
    <x v="2"/>
    <s v="Bhopal"/>
    <x v="1"/>
    <x v="0"/>
    <n v="58.32"/>
    <n v="27.993600000000001"/>
    <n v="8"/>
    <n v="466.56"/>
  </r>
  <r>
    <n v="762"/>
    <s v="CA-2014-126046"/>
    <x v="2"/>
    <x v="13"/>
    <d v="2018-11-08T00:00:00"/>
    <x v="7"/>
    <x v="0"/>
    <s v="Thursday"/>
    <s v="Abhijeet"/>
    <x v="2"/>
    <s v="Bhopal"/>
    <x v="1"/>
    <x v="1"/>
    <n v="12.39"/>
    <n v="5.6993999999999998"/>
    <n v="5"/>
    <n v="61.95"/>
  </r>
  <r>
    <n v="763"/>
    <s v="CA-2012-114923"/>
    <x v="0"/>
    <x v="0"/>
    <d v="2018-11-08T00:00:00"/>
    <x v="7"/>
    <x v="0"/>
    <s v="Thursday"/>
    <s v="Abhijeet"/>
    <x v="2"/>
    <s v="Bhopal"/>
    <x v="1"/>
    <x v="0"/>
    <n v="107.982"/>
    <n v="-26.9955"/>
    <n v="1"/>
    <n v="107.982"/>
  </r>
  <r>
    <n v="764"/>
    <s v="CA-2011-162775"/>
    <x v="0"/>
    <x v="15"/>
    <d v="2018-11-08T00:00:00"/>
    <x v="7"/>
    <x v="0"/>
    <s v="Thursday"/>
    <s v="Abhijeet"/>
    <x v="2"/>
    <s v="Bhopal"/>
    <x v="1"/>
    <x v="1"/>
    <n v="11.36"/>
    <n v="5.3391999999999999"/>
    <n v="5"/>
    <n v="56.8"/>
  </r>
  <r>
    <n v="765"/>
    <s v="CA-2011-162775"/>
    <x v="1"/>
    <x v="1"/>
    <d v="2018-11-10T00:00:00"/>
    <x v="7"/>
    <x v="0"/>
    <s v="Saturday"/>
    <s v="Abhijeet"/>
    <x v="1"/>
    <s v="Mumbai"/>
    <x v="0"/>
    <x v="1"/>
    <n v="50.94"/>
    <n v="25.47"/>
    <n v="3"/>
    <n v="152.82"/>
  </r>
  <r>
    <n v="766"/>
    <s v="CA-2011-162775"/>
    <x v="1"/>
    <x v="16"/>
    <d v="2018-11-10T00:00:00"/>
    <x v="7"/>
    <x v="0"/>
    <s v="Saturday"/>
    <s v="Abhijeet"/>
    <x v="1"/>
    <s v="Mumbai"/>
    <x v="0"/>
    <x v="1"/>
    <n v="646.74"/>
    <n v="258.69600000000003"/>
    <n v="2"/>
    <n v="1293.48"/>
  </r>
  <r>
    <n v="767"/>
    <s v="CA-2011-162775"/>
    <x v="1"/>
    <x v="5"/>
    <d v="2018-11-10T00:00:00"/>
    <x v="7"/>
    <x v="0"/>
    <s v="Saturday"/>
    <s v="Abhijeet"/>
    <x v="1"/>
    <s v="Mumbai"/>
    <x v="0"/>
    <x v="1"/>
    <n v="5.64"/>
    <n v="2.7071999999999998"/>
    <n v="5"/>
    <n v="28.2"/>
  </r>
  <r>
    <n v="768"/>
    <s v="CA-2011-162775"/>
    <x v="1"/>
    <x v="5"/>
    <d v="2018-11-10T00:00:00"/>
    <x v="7"/>
    <x v="0"/>
    <s v="Saturday"/>
    <s v="Abhijeet"/>
    <x v="1"/>
    <s v="Mumbai"/>
    <x v="0"/>
    <x v="1"/>
    <n v="572.58000000000004"/>
    <n v="34.354799999999997"/>
    <n v="2"/>
    <n v="1145.1600000000001"/>
  </r>
  <r>
    <n v="769"/>
    <s v="CA-2011-106810"/>
    <x v="1"/>
    <x v="5"/>
    <d v="2018-11-10T00:00:00"/>
    <x v="7"/>
    <x v="0"/>
    <s v="Saturday"/>
    <s v="Abhijeet"/>
    <x v="1"/>
    <s v="Mumbai"/>
    <x v="0"/>
    <x v="1"/>
    <n v="310.88"/>
    <n v="23.315999999999999"/>
    <n v="1"/>
    <n v="310.88"/>
  </r>
  <r>
    <n v="770"/>
    <s v="CA-2013-157245"/>
    <x v="2"/>
    <x v="14"/>
    <d v="2018-11-10T00:00:00"/>
    <x v="7"/>
    <x v="0"/>
    <s v="Saturday"/>
    <s v="Anand"/>
    <x v="2"/>
    <s v="Indore"/>
    <x v="1"/>
    <x v="0"/>
    <n v="641.96"/>
    <n v="179.74879999999999"/>
    <n v="8"/>
    <n v="5135.68"/>
  </r>
  <r>
    <n v="771"/>
    <s v="CA-2014-104220"/>
    <x v="0"/>
    <x v="0"/>
    <d v="2018-11-10T00:00:00"/>
    <x v="7"/>
    <x v="0"/>
    <s v="Saturday"/>
    <s v="Anand"/>
    <x v="2"/>
    <s v="Indore"/>
    <x v="1"/>
    <x v="1"/>
    <n v="18.28"/>
    <n v="9.14"/>
    <n v="4"/>
    <n v="73.12"/>
  </r>
  <r>
    <n v="772"/>
    <s v="CA-2014-104220"/>
    <x v="0"/>
    <x v="15"/>
    <d v="2018-11-10T00:00:00"/>
    <x v="7"/>
    <x v="0"/>
    <s v="Saturday"/>
    <s v="Anand"/>
    <x v="2"/>
    <s v="Indore"/>
    <x v="1"/>
    <x v="1"/>
    <n v="207"/>
    <n v="51.75"/>
    <n v="2"/>
    <n v="414"/>
  </r>
  <r>
    <n v="773"/>
    <s v="CA-2014-104220"/>
    <x v="1"/>
    <x v="2"/>
    <d v="2018-11-13T00:00:00"/>
    <x v="7"/>
    <x v="0"/>
    <s v="Tuesday"/>
    <s v="Swapnil"/>
    <x v="1"/>
    <s v="Mumbai"/>
    <x v="0"/>
    <x v="1"/>
    <n v="32.35"/>
    <n v="16.175000000000001"/>
    <n v="3"/>
    <n v="97.050000000000011"/>
  </r>
  <r>
    <n v="774"/>
    <s v="CA-2014-104220"/>
    <x v="1"/>
    <x v="16"/>
    <d v="2018-11-13T00:00:00"/>
    <x v="7"/>
    <x v="0"/>
    <s v="Tuesday"/>
    <s v="Swapnil"/>
    <x v="1"/>
    <s v="Mumbai"/>
    <x v="0"/>
    <x v="1"/>
    <n v="7.71"/>
    <n v="3.4695"/>
    <n v="4"/>
    <n v="30.84"/>
  </r>
  <r>
    <n v="775"/>
    <s v="CA-2014-104220"/>
    <x v="1"/>
    <x v="16"/>
    <d v="2018-11-13T00:00:00"/>
    <x v="7"/>
    <x v="0"/>
    <s v="Tuesday"/>
    <s v="Swapnil"/>
    <x v="1"/>
    <s v="Mumbai"/>
    <x v="0"/>
    <x v="1"/>
    <n v="40.299999999999997"/>
    <n v="10.881"/>
    <n v="2"/>
    <n v="80.599999999999994"/>
  </r>
  <r>
    <n v="776"/>
    <s v="CA-2014-104220"/>
    <x v="1"/>
    <x v="10"/>
    <d v="2018-11-13T00:00:00"/>
    <x v="7"/>
    <x v="0"/>
    <s v="Tuesday"/>
    <s v="Swapnil"/>
    <x v="1"/>
    <s v="Mumbai"/>
    <x v="0"/>
    <x v="1"/>
    <n v="34.58"/>
    <n v="14.5236"/>
    <n v="2"/>
    <n v="69.16"/>
  </r>
  <r>
    <n v="777"/>
    <s v="CA-2011-165974"/>
    <x v="2"/>
    <x v="14"/>
    <d v="2018-11-13T00:00:00"/>
    <x v="7"/>
    <x v="0"/>
    <s v="Tuesday"/>
    <s v="Swapnil"/>
    <x v="1"/>
    <s v="Mumbai"/>
    <x v="0"/>
    <x v="0"/>
    <n v="32.76"/>
    <n v="3.6855000000000002"/>
    <n v="7"/>
    <n v="229.32"/>
  </r>
  <r>
    <n v="778"/>
    <s v="CA-2012-144267"/>
    <x v="1"/>
    <x v="5"/>
    <d v="2018-11-13T00:00:00"/>
    <x v="7"/>
    <x v="0"/>
    <s v="Tuesday"/>
    <s v="Swapnil"/>
    <x v="1"/>
    <s v="Mumbai"/>
    <x v="0"/>
    <x v="2"/>
    <n v="544.00800000000004"/>
    <n v="40.800600000000003"/>
    <n v="1"/>
    <n v="544.00800000000004"/>
  </r>
  <r>
    <n v="779"/>
    <s v="CA-2012-144267"/>
    <x v="1"/>
    <x v="5"/>
    <d v="2018-11-13T00:00:00"/>
    <x v="7"/>
    <x v="0"/>
    <s v="Tuesday"/>
    <s v="Swapnil"/>
    <x v="1"/>
    <s v="Mumbai"/>
    <x v="0"/>
    <x v="2"/>
    <n v="59.94"/>
    <n v="28.171800000000001"/>
    <n v="2"/>
    <n v="119.88"/>
  </r>
  <r>
    <n v="780"/>
    <s v="CA-2012-144267"/>
    <x v="0"/>
    <x v="0"/>
    <d v="2018-11-13T00:00:00"/>
    <x v="7"/>
    <x v="0"/>
    <s v="Tuesday"/>
    <s v="Swapnil"/>
    <x v="1"/>
    <s v="Mumbai"/>
    <x v="0"/>
    <x v="2"/>
    <n v="23.92"/>
    <n v="11.720800000000001"/>
    <n v="2"/>
    <n v="47.84"/>
  </r>
  <r>
    <n v="781"/>
    <s v="CA-2012-144267"/>
    <x v="2"/>
    <x v="3"/>
    <d v="2018-11-13T00:00:00"/>
    <x v="7"/>
    <x v="0"/>
    <s v="Tuesday"/>
    <s v="Swapnil"/>
    <x v="1"/>
    <s v="Mumbai"/>
    <x v="0"/>
    <x v="2"/>
    <n v="4.28"/>
    <n v="1.9259999999999999"/>
    <n v="11"/>
    <n v="47.080000000000005"/>
  </r>
  <r>
    <n v="782"/>
    <s v="US-2012-157014"/>
    <x v="0"/>
    <x v="0"/>
    <d v="2018-11-14T00:00:00"/>
    <x v="7"/>
    <x v="0"/>
    <s v="Wednesday"/>
    <s v="Chikku"/>
    <x v="2"/>
    <s v="Indore"/>
    <x v="1"/>
    <x v="0"/>
    <n v="32.07"/>
    <n v="-22.449000000000002"/>
    <n v="2"/>
    <n v="64.14"/>
  </r>
  <r>
    <n v="783"/>
    <s v="US-2012-157014"/>
    <x v="1"/>
    <x v="8"/>
    <d v="2018-11-15T00:00:00"/>
    <x v="7"/>
    <x v="0"/>
    <s v="Thursday"/>
    <s v="Akshay"/>
    <x v="7"/>
    <s v="Chennai"/>
    <x v="3"/>
    <x v="0"/>
    <n v="24"/>
    <n v="-2.7"/>
    <n v="3"/>
    <n v="72"/>
  </r>
  <r>
    <n v="784"/>
    <s v="US-2012-157014"/>
    <x v="1"/>
    <x v="5"/>
    <d v="2018-11-15T00:00:00"/>
    <x v="7"/>
    <x v="0"/>
    <s v="Thursday"/>
    <s v="Aayush"/>
    <x v="8"/>
    <s v="Lucknow"/>
    <x v="1"/>
    <x v="0"/>
    <n v="35.49"/>
    <n v="-15.615600000000001"/>
    <n v="3"/>
    <n v="106.47"/>
  </r>
  <r>
    <n v="785"/>
    <s v="US-2012-157014"/>
    <x v="1"/>
    <x v="1"/>
    <d v="2018-11-15T00:00:00"/>
    <x v="7"/>
    <x v="0"/>
    <s v="Thursday"/>
    <s v="Aayush"/>
    <x v="8"/>
    <s v="Lucknow"/>
    <x v="1"/>
    <x v="0"/>
    <n v="47.984000000000002"/>
    <n v="0.5998"/>
    <n v="2"/>
    <n v="95.968000000000004"/>
  </r>
  <r>
    <n v="786"/>
    <s v="CA-2012-154921"/>
    <x v="1"/>
    <x v="2"/>
    <d v="2018-11-15T00:00:00"/>
    <x v="7"/>
    <x v="0"/>
    <s v="Thursday"/>
    <s v="Aayush"/>
    <x v="8"/>
    <s v="Lucknow"/>
    <x v="1"/>
    <x v="1"/>
    <n v="186.69"/>
    <n v="87.744299999999996"/>
    <n v="5"/>
    <n v="933.45"/>
  </r>
  <r>
    <n v="787"/>
    <s v="CA-2014-129567"/>
    <x v="1"/>
    <x v="2"/>
    <d v="2018-11-15T00:00:00"/>
    <x v="7"/>
    <x v="0"/>
    <s v="Thursday"/>
    <s v="Aayush"/>
    <x v="8"/>
    <s v="Lucknow"/>
    <x v="1"/>
    <x v="0"/>
    <n v="17.456"/>
    <n v="5.8914"/>
    <n v="3"/>
    <n v="52.367999999999995"/>
  </r>
  <r>
    <n v="788"/>
    <s v="CA-2012-154620"/>
    <x v="1"/>
    <x v="2"/>
    <d v="2018-11-15T00:00:00"/>
    <x v="7"/>
    <x v="0"/>
    <s v="Thursday"/>
    <s v="Aayush"/>
    <x v="8"/>
    <s v="Lucknow"/>
    <x v="1"/>
    <x v="0"/>
    <n v="348.928"/>
    <n v="34.892800000000001"/>
    <n v="2"/>
    <n v="697.85599999999999"/>
  </r>
  <r>
    <n v="789"/>
    <s v="CA-2012-115938"/>
    <x v="2"/>
    <x v="3"/>
    <d v="2018-11-15T00:00:00"/>
    <x v="7"/>
    <x v="0"/>
    <s v="Thursday"/>
    <s v="Aayush"/>
    <x v="8"/>
    <s v="Lucknow"/>
    <x v="1"/>
    <x v="0"/>
    <n v="143.96"/>
    <n v="69.100800000000007"/>
    <n v="3"/>
    <n v="431.88"/>
  </r>
  <r>
    <n v="790"/>
    <s v="CA-2012-115938"/>
    <x v="0"/>
    <x v="0"/>
    <d v="2018-11-15T00:00:00"/>
    <x v="7"/>
    <x v="0"/>
    <s v="Thursday"/>
    <s v="Amol"/>
    <x v="9"/>
    <s v="Patna"/>
    <x v="2"/>
    <x v="0"/>
    <n v="15.42"/>
    <n v="4.1634000000000002"/>
    <n v="5"/>
    <n v="77.099999999999994"/>
  </r>
  <r>
    <n v="791"/>
    <s v="CA-2012-115938"/>
    <x v="1"/>
    <x v="1"/>
    <d v="2018-11-15T00:00:00"/>
    <x v="7"/>
    <x v="0"/>
    <s v="Thursday"/>
    <s v="Amol"/>
    <x v="9"/>
    <s v="Patna"/>
    <x v="2"/>
    <x v="0"/>
    <n v="43.04"/>
    <n v="21.089600000000001"/>
    <n v="4"/>
    <n v="172.16"/>
  </r>
  <r>
    <n v="792"/>
    <s v="CA-2012-115938"/>
    <x v="1"/>
    <x v="1"/>
    <d v="2018-11-15T00:00:00"/>
    <x v="7"/>
    <x v="0"/>
    <s v="Thursday"/>
    <s v="Amol"/>
    <x v="9"/>
    <s v="Patna"/>
    <x v="2"/>
    <x v="0"/>
    <n v="332.94"/>
    <n v="79.905600000000007"/>
    <n v="3"/>
    <n v="998.81999999999994"/>
  </r>
  <r>
    <n v="793"/>
    <s v="CA-2013-105256"/>
    <x v="1"/>
    <x v="1"/>
    <d v="2018-11-15T00:00:00"/>
    <x v="7"/>
    <x v="0"/>
    <s v="Thursday"/>
    <s v="Manibalan"/>
    <x v="10"/>
    <s v="Thiruvananthapuram"/>
    <x v="3"/>
    <x v="0"/>
    <n v="1363.96"/>
    <n v="85.247500000000002"/>
    <n v="7"/>
    <n v="9547.7200000000012"/>
  </r>
  <r>
    <n v="794"/>
    <s v="CA-2011-156433"/>
    <x v="1"/>
    <x v="1"/>
    <d v="2018-11-15T00:00:00"/>
    <x v="7"/>
    <x v="0"/>
    <s v="Thursday"/>
    <s v="Aromal"/>
    <x v="1"/>
    <s v="Mumbai"/>
    <x v="0"/>
    <x v="0"/>
    <n v="9.9600000000000009"/>
    <n v="4.5815999999999999"/>
    <n v="4"/>
    <n v="39.840000000000003"/>
  </r>
  <r>
    <n v="795"/>
    <s v="CA-2011-156433"/>
    <x v="1"/>
    <x v="2"/>
    <d v="2018-11-15T00:00:00"/>
    <x v="7"/>
    <x v="0"/>
    <s v="Thursday"/>
    <s v="Aromal"/>
    <x v="1"/>
    <s v="Mumbai"/>
    <x v="0"/>
    <x v="0"/>
    <n v="21.72"/>
    <n v="10.642799999999999"/>
    <n v="1"/>
    <n v="21.72"/>
  </r>
  <r>
    <n v="796"/>
    <s v="CA-2014-151428"/>
    <x v="1"/>
    <x v="11"/>
    <d v="2018-11-15T00:00:00"/>
    <x v="7"/>
    <x v="0"/>
    <s v="Thursday"/>
    <s v="Aromal"/>
    <x v="1"/>
    <s v="Mumbai"/>
    <x v="0"/>
    <x v="0"/>
    <n v="20.16"/>
    <n v="9.8783999999999992"/>
    <n v="2"/>
    <n v="40.32"/>
  </r>
  <r>
    <n v="797"/>
    <s v="CA-2012-124653"/>
    <x v="1"/>
    <x v="2"/>
    <d v="2018-11-15T00:00:00"/>
    <x v="7"/>
    <x v="0"/>
    <s v="Thursday"/>
    <s v="Aromal"/>
    <x v="1"/>
    <s v="Mumbai"/>
    <x v="0"/>
    <x v="1"/>
    <n v="132.79"/>
    <n v="63.739199999999997"/>
    <n v="2"/>
    <n v="265.58"/>
  </r>
  <r>
    <n v="798"/>
    <s v="CA-2012-124653"/>
    <x v="1"/>
    <x v="5"/>
    <d v="2018-11-15T00:00:00"/>
    <x v="7"/>
    <x v="0"/>
    <s v="Thursday"/>
    <s v="Arun"/>
    <x v="2"/>
    <s v="Indore"/>
    <x v="1"/>
    <x v="1"/>
    <n v="12.96"/>
    <n v="6.2207999999999997"/>
    <n v="3"/>
    <n v="38.880000000000003"/>
  </r>
  <r>
    <n v="799"/>
    <s v="CA-2012-124653"/>
    <x v="1"/>
    <x v="1"/>
    <d v="2018-11-16T00:00:00"/>
    <x v="7"/>
    <x v="0"/>
    <s v="Friday"/>
    <s v="Komal"/>
    <x v="13"/>
    <s v="Simla"/>
    <x v="4"/>
    <x v="1"/>
    <n v="21.56"/>
    <n v="10.348800000000001"/>
    <n v="2"/>
    <n v="43.12"/>
  </r>
  <r>
    <n v="800"/>
    <s v="CA-2012-101910"/>
    <x v="1"/>
    <x v="1"/>
    <d v="2018-11-17T00:00:00"/>
    <x v="7"/>
    <x v="0"/>
    <s v="Saturday"/>
    <s v="Ankit"/>
    <x v="14"/>
    <s v="Gangtok"/>
    <x v="4"/>
    <x v="0"/>
    <n v="283.92"/>
    <n v="17.745000000000001"/>
    <n v="3"/>
    <n v="851.76"/>
  </r>
  <r>
    <n v="801"/>
    <s v="CA-2014-105809"/>
    <x v="1"/>
    <x v="8"/>
    <d v="2018-11-17T00:00:00"/>
    <x v="7"/>
    <x v="0"/>
    <s v="Saturday"/>
    <s v="Ankit"/>
    <x v="14"/>
    <s v="Gangtok"/>
    <x v="4"/>
    <x v="1"/>
    <n v="22.23"/>
    <n v="7.3358999999999996"/>
    <n v="6"/>
    <n v="133.38"/>
  </r>
  <r>
    <n v="802"/>
    <s v="CA-2014-105809"/>
    <x v="1"/>
    <x v="10"/>
    <d v="2018-11-17T00:00:00"/>
    <x v="7"/>
    <x v="0"/>
    <s v="Saturday"/>
    <s v="Ankit"/>
    <x v="14"/>
    <s v="Gangtok"/>
    <x v="4"/>
    <x v="1"/>
    <n v="215.96799999999999"/>
    <n v="18.897200000000002"/>
    <n v="4"/>
    <n v="863.87199999999996"/>
  </r>
  <r>
    <n v="803"/>
    <s v="CA-2013-136133"/>
    <x v="2"/>
    <x v="14"/>
    <d v="2018-11-18T00:00:00"/>
    <x v="7"/>
    <x v="0"/>
    <s v="Sunday"/>
    <s v="Vikash"/>
    <x v="15"/>
    <s v="Goa"/>
    <x v="0"/>
    <x v="1"/>
    <n v="355.32"/>
    <n v="99.489599999999996"/>
    <n v="2"/>
    <n v="710.64"/>
  </r>
  <r>
    <n v="804"/>
    <s v="CA-2013-115504"/>
    <x v="2"/>
    <x v="4"/>
    <d v="2018-11-18T00:00:00"/>
    <x v="7"/>
    <x v="0"/>
    <s v="Sunday"/>
    <s v="Vikash"/>
    <x v="15"/>
    <s v="Goa"/>
    <x v="0"/>
    <x v="1"/>
    <n v="12.96"/>
    <n v="6.2207999999999997"/>
    <n v="1"/>
    <n v="12.96"/>
  </r>
  <r>
    <n v="805"/>
    <s v="CA-2014-135783"/>
    <x v="0"/>
    <x v="12"/>
    <d v="2018-11-18T00:00:00"/>
    <x v="7"/>
    <x v="0"/>
    <s v="Sunday"/>
    <s v="Vikash"/>
    <x v="15"/>
    <s v="Goa"/>
    <x v="0"/>
    <x v="0"/>
    <n v="18.28"/>
    <n v="6.2152000000000003"/>
    <n v="2"/>
    <n v="36.56"/>
  </r>
  <r>
    <n v="806"/>
    <s v="CA-2011-134313"/>
    <x v="1"/>
    <x v="5"/>
    <d v="2018-11-19T00:00:00"/>
    <x v="7"/>
    <x v="0"/>
    <s v="Monday"/>
    <s v="Parakh"/>
    <x v="16"/>
    <s v="Kohima"/>
    <x v="4"/>
    <x v="0"/>
    <n v="43.176000000000002"/>
    <n v="4.3175999999999997"/>
    <n v="3"/>
    <n v="129.52800000000002"/>
  </r>
  <r>
    <n v="807"/>
    <s v="CA-2011-134313"/>
    <x v="1"/>
    <x v="8"/>
    <d v="2018-11-20T00:00:00"/>
    <x v="7"/>
    <x v="0"/>
    <s v="Tuesday"/>
    <s v="Pranav"/>
    <x v="17"/>
    <s v="Hyderabad"/>
    <x v="3"/>
    <x v="0"/>
    <n v="1983.9680000000001"/>
    <n v="247.99600000000001"/>
    <n v="1"/>
    <n v="1983.9680000000001"/>
  </r>
  <r>
    <n v="808"/>
    <s v="CA-2012-140921"/>
    <x v="1"/>
    <x v="5"/>
    <d v="2018-11-20T00:00:00"/>
    <x v="7"/>
    <x v="0"/>
    <s v="Tuesday"/>
    <s v="Pranav"/>
    <x v="17"/>
    <s v="Hyderabad"/>
    <x v="3"/>
    <x v="0"/>
    <n v="28.4"/>
    <n v="11.076000000000001"/>
    <n v="7"/>
    <n v="198.79999999999998"/>
  </r>
  <r>
    <n v="809"/>
    <s v="CA-2012-140921"/>
    <x v="0"/>
    <x v="15"/>
    <d v="2018-11-20T00:00:00"/>
    <x v="7"/>
    <x v="0"/>
    <s v="Tuesday"/>
    <s v="Pranav"/>
    <x v="17"/>
    <s v="Hyderabad"/>
    <x v="3"/>
    <x v="0"/>
    <n v="149.97"/>
    <n v="50.989800000000002"/>
    <n v="3"/>
    <n v="449.90999999999997"/>
  </r>
  <r>
    <n v="810"/>
    <s v="CA-2011-151995"/>
    <x v="1"/>
    <x v="2"/>
    <d v="2018-11-20T00:00:00"/>
    <x v="7"/>
    <x v="0"/>
    <s v="Tuesday"/>
    <s v="Pranav"/>
    <x v="17"/>
    <s v="Hyderabad"/>
    <x v="3"/>
    <x v="0"/>
    <n v="11.52"/>
    <n v="3.2256"/>
    <n v="9"/>
    <n v="103.67999999999999"/>
  </r>
  <r>
    <n v="811"/>
    <s v="CA-2011-151995"/>
    <x v="1"/>
    <x v="2"/>
    <d v="2018-11-21T00:00:00"/>
    <x v="7"/>
    <x v="0"/>
    <s v="Wednesday"/>
    <s v="Gunjal"/>
    <x v="0"/>
    <s v="Surat"/>
    <x v="0"/>
    <x v="0"/>
    <n v="1298.55"/>
    <n v="311.65199999999999"/>
    <n v="4"/>
    <n v="5194.2"/>
  </r>
  <r>
    <n v="812"/>
    <s v="CA-2011-151995"/>
    <x v="1"/>
    <x v="10"/>
    <d v="2018-11-22T00:00:00"/>
    <x v="7"/>
    <x v="0"/>
    <s v="Thursday"/>
    <s v="Saurabh"/>
    <x v="1"/>
    <s v="Mumbai"/>
    <x v="0"/>
    <x v="0"/>
    <n v="213.92"/>
    <n v="62.036799999999999"/>
    <n v="2"/>
    <n v="427.84"/>
  </r>
  <r>
    <n v="813"/>
    <s v="CA-2011-151995"/>
    <x v="1"/>
    <x v="1"/>
    <d v="2018-11-23T00:00:00"/>
    <x v="7"/>
    <x v="0"/>
    <s v="Friday"/>
    <s v="Divyeta"/>
    <x v="2"/>
    <s v="Indore"/>
    <x v="1"/>
    <x v="0"/>
    <n v="25.78"/>
    <n v="2.5779999999999998"/>
    <n v="3"/>
    <n v="77.34"/>
  </r>
  <r>
    <n v="814"/>
    <s v="CA-2014-143686"/>
    <x v="2"/>
    <x v="3"/>
    <d v="2018-11-23T00:00:00"/>
    <x v="7"/>
    <x v="0"/>
    <s v="Friday"/>
    <s v="Divyeta"/>
    <x v="2"/>
    <s v="Indore"/>
    <x v="1"/>
    <x v="0"/>
    <n v="18.28"/>
    <n v="6.2152000000000003"/>
    <n v="3"/>
    <n v="54.84"/>
  </r>
  <r>
    <n v="815"/>
    <s v="CA-2014-143686"/>
    <x v="1"/>
    <x v="2"/>
    <d v="2018-11-23T00:00:00"/>
    <x v="7"/>
    <x v="0"/>
    <s v="Friday"/>
    <s v="Divyeta"/>
    <x v="2"/>
    <s v="Indore"/>
    <x v="1"/>
    <x v="0"/>
    <n v="1399.93"/>
    <n v="601.96990000000005"/>
    <n v="1"/>
    <n v="1399.93"/>
  </r>
  <r>
    <n v="816"/>
    <s v="CA-2012-106565"/>
    <x v="2"/>
    <x v="4"/>
    <d v="2018-11-23T00:00:00"/>
    <x v="7"/>
    <x v="0"/>
    <s v="Friday"/>
    <s v="Divyeta"/>
    <x v="2"/>
    <s v="Indore"/>
    <x v="1"/>
    <x v="1"/>
    <n v="51.84"/>
    <n v="24.883199999999999"/>
    <n v="2"/>
    <n v="103.68"/>
  </r>
  <r>
    <n v="817"/>
    <s v="CA-2013-149370"/>
    <x v="1"/>
    <x v="8"/>
    <d v="2018-11-23T00:00:00"/>
    <x v="7"/>
    <x v="0"/>
    <s v="Friday"/>
    <s v="Divyeta"/>
    <x v="2"/>
    <s v="Indore"/>
    <x v="1"/>
    <x v="0"/>
    <n v="5.3440000000000003"/>
    <n v="1.8704000000000001"/>
    <n v="2"/>
    <n v="10.688000000000001"/>
  </r>
  <r>
    <n v="818"/>
    <s v="CA-2011-140858"/>
    <x v="1"/>
    <x v="9"/>
    <d v="2018-11-24T00:00:00"/>
    <x v="7"/>
    <x v="0"/>
    <s v="Saturday"/>
    <s v="Megha"/>
    <x v="3"/>
    <s v="Udaipur"/>
    <x v="0"/>
    <x v="0"/>
    <n v="41.472000000000001"/>
    <n v="14.5152"/>
    <n v="5"/>
    <n v="207.36"/>
  </r>
  <r>
    <n v="819"/>
    <s v="CA-2011-140858"/>
    <x v="1"/>
    <x v="5"/>
    <d v="2018-11-24T00:00:00"/>
    <x v="7"/>
    <x v="0"/>
    <s v="Saturday"/>
    <s v="Divyeshkumar"/>
    <x v="8"/>
    <s v="Allahabad"/>
    <x v="1"/>
    <x v="0"/>
    <n v="3.1680000000000001"/>
    <n v="-2.4287999999999998"/>
    <n v="2"/>
    <n v="6.3360000000000003"/>
  </r>
  <r>
    <n v="820"/>
    <s v="CA-2011-140858"/>
    <x v="1"/>
    <x v="6"/>
    <d v="2018-11-24T00:00:00"/>
    <x v="7"/>
    <x v="0"/>
    <s v="Saturday"/>
    <s v="Bhosale"/>
    <x v="11"/>
    <s v="Amritsar"/>
    <x v="4"/>
    <x v="0"/>
    <n v="1228.4649999999999"/>
    <n v="0"/>
    <n v="4"/>
    <n v="4913.8599999999997"/>
  </r>
  <r>
    <n v="821"/>
    <s v="CA-2011-140858"/>
    <x v="1"/>
    <x v="6"/>
    <d v="2018-11-24T00:00:00"/>
    <x v="7"/>
    <x v="0"/>
    <s v="Saturday"/>
    <s v="Dashyam"/>
    <x v="0"/>
    <s v="Surat"/>
    <x v="0"/>
    <x v="0"/>
    <n v="31.085999999999999"/>
    <n v="-22.796399999999998"/>
    <n v="2"/>
    <n v="62.171999999999997"/>
  </r>
  <r>
    <n v="822"/>
    <s v="CA-2011-140858"/>
    <x v="0"/>
    <x v="7"/>
    <d v="2018-11-24T00:00:00"/>
    <x v="7"/>
    <x v="0"/>
    <s v="Saturday"/>
    <s v="Dashyam"/>
    <x v="0"/>
    <s v="Surat"/>
    <x v="0"/>
    <x v="0"/>
    <n v="335.52"/>
    <n v="117.432"/>
    <n v="5"/>
    <n v="1677.6"/>
  </r>
  <r>
    <n v="823"/>
    <s v="CA-2014-101434"/>
    <x v="1"/>
    <x v="16"/>
    <d v="2018-11-24T00:00:00"/>
    <x v="7"/>
    <x v="0"/>
    <s v="Saturday"/>
    <s v="Dashyam"/>
    <x v="0"/>
    <s v="Surat"/>
    <x v="0"/>
    <x v="0"/>
    <n v="239.97"/>
    <n v="71.991"/>
    <n v="2"/>
    <n v="479.94"/>
  </r>
  <r>
    <n v="824"/>
    <s v="CA-2014-101434"/>
    <x v="0"/>
    <x v="15"/>
    <d v="2018-11-24T00:00:00"/>
    <x v="7"/>
    <x v="0"/>
    <s v="Saturday"/>
    <s v="Mrinal"/>
    <x v="1"/>
    <s v="Mumbai"/>
    <x v="0"/>
    <x v="0"/>
    <n v="9.82"/>
    <n v="4.8117999999999999"/>
    <n v="3"/>
    <n v="29.46"/>
  </r>
  <r>
    <n v="825"/>
    <s v="US-2011-102071"/>
    <x v="1"/>
    <x v="11"/>
    <d v="2018-11-24T00:00:00"/>
    <x v="7"/>
    <x v="0"/>
    <s v="Saturday"/>
    <s v="Mrinal"/>
    <x v="1"/>
    <s v="Mumbai"/>
    <x v="0"/>
    <x v="0"/>
    <n v="67.8"/>
    <n v="4.0679999999999996"/>
    <n v="4"/>
    <n v="271.2"/>
  </r>
  <r>
    <n v="826"/>
    <s v="US-2011-102071"/>
    <x v="1"/>
    <x v="9"/>
    <d v="2018-11-24T00:00:00"/>
    <x v="7"/>
    <x v="0"/>
    <s v="Saturday"/>
    <s v="Mrinal"/>
    <x v="1"/>
    <s v="Mumbai"/>
    <x v="0"/>
    <x v="0"/>
    <n v="167.97"/>
    <n v="40.312800000000003"/>
    <n v="3"/>
    <n v="503.90999999999997"/>
  </r>
  <r>
    <n v="827"/>
    <s v="CA-2014-126956"/>
    <x v="1"/>
    <x v="1"/>
    <d v="2018-11-24T00:00:00"/>
    <x v="7"/>
    <x v="0"/>
    <s v="Saturday"/>
    <s v="Mrinal"/>
    <x v="1"/>
    <s v="Mumbai"/>
    <x v="0"/>
    <x v="0"/>
    <n v="35"/>
    <n v="16.8"/>
    <n v="5"/>
    <n v="175"/>
  </r>
  <r>
    <n v="828"/>
    <s v="CA-2014-126956"/>
    <x v="0"/>
    <x v="0"/>
    <d v="2018-11-24T00:00:00"/>
    <x v="7"/>
    <x v="0"/>
    <s v="Saturday"/>
    <s v="Mrinal"/>
    <x v="1"/>
    <s v="Mumbai"/>
    <x v="0"/>
    <x v="0"/>
    <n v="37.24"/>
    <n v="10.7996"/>
    <n v="5"/>
    <n v="186.20000000000002"/>
  </r>
  <r>
    <n v="829"/>
    <s v="CA-2014-126956"/>
    <x v="0"/>
    <x v="7"/>
    <d v="2018-11-24T00:00:00"/>
    <x v="7"/>
    <x v="0"/>
    <s v="Saturday"/>
    <s v="Mrinal"/>
    <x v="1"/>
    <s v="Mumbai"/>
    <x v="0"/>
    <x v="0"/>
    <n v="15.28"/>
    <n v="7.4871999999999996"/>
    <n v="6"/>
    <n v="91.679999999999993"/>
  </r>
  <r>
    <n v="830"/>
    <s v="CA-2014-129462"/>
    <x v="1"/>
    <x v="8"/>
    <d v="2018-11-24T00:00:00"/>
    <x v="7"/>
    <x v="0"/>
    <s v="Saturday"/>
    <s v="Siddharth"/>
    <x v="2"/>
    <s v="Indore"/>
    <x v="1"/>
    <x v="0"/>
    <n v="301.95999999999998"/>
    <n v="90.587999999999994"/>
    <n v="2"/>
    <n v="603.91999999999996"/>
  </r>
  <r>
    <n v="831"/>
    <s v="CA-2014-129462"/>
    <x v="1"/>
    <x v="1"/>
    <d v="2018-11-24T00:00:00"/>
    <x v="7"/>
    <x v="0"/>
    <s v="Saturday"/>
    <s v="Apoorv"/>
    <x v="3"/>
    <s v="Udaipur"/>
    <x v="0"/>
    <x v="0"/>
    <n v="180.66"/>
    <n v="50.584800000000001"/>
    <n v="2"/>
    <n v="361.32"/>
  </r>
  <r>
    <n v="832"/>
    <s v="CA-2014-129462"/>
    <x v="1"/>
    <x v="2"/>
    <d v="2018-11-25T00:00:00"/>
    <x v="7"/>
    <x v="0"/>
    <s v="Sunday"/>
    <s v="Pooja"/>
    <x v="8"/>
    <s v="Allahabad"/>
    <x v="1"/>
    <x v="0"/>
    <n v="191.98"/>
    <n v="51.834600000000002"/>
    <n v="3"/>
    <n v="575.93999999999994"/>
  </r>
  <r>
    <n v="833"/>
    <s v="CA-2014-129462"/>
    <x v="1"/>
    <x v="11"/>
    <d v="2018-11-25T00:00:00"/>
    <x v="7"/>
    <x v="0"/>
    <s v="Sunday"/>
    <s v="Pooja"/>
    <x v="8"/>
    <s v="Allahabad"/>
    <x v="1"/>
    <x v="0"/>
    <n v="65.989999999999995"/>
    <n v="17.157399999999999"/>
    <n v="2"/>
    <n v="131.97999999999999"/>
  </r>
  <r>
    <n v="834"/>
    <s v="CA-2013-165316"/>
    <x v="2"/>
    <x v="3"/>
    <d v="2018-11-25T00:00:00"/>
    <x v="7"/>
    <x v="0"/>
    <s v="Sunday"/>
    <s v="Pooja"/>
    <x v="8"/>
    <s v="Allahabad"/>
    <x v="1"/>
    <x v="1"/>
    <n v="35.216000000000001"/>
    <n v="2.6412"/>
    <n v="6"/>
    <n v="211.29599999999999"/>
  </r>
  <r>
    <n v="835"/>
    <s v="CA-2013-165316"/>
    <x v="1"/>
    <x v="6"/>
    <d v="2018-11-25T00:00:00"/>
    <x v="7"/>
    <x v="0"/>
    <s v="Sunday"/>
    <s v="Pooja"/>
    <x v="8"/>
    <s v="Allahabad"/>
    <x v="1"/>
    <x v="1"/>
    <n v="23.696000000000002"/>
    <n v="6.5164"/>
    <n v="4"/>
    <n v="94.784000000000006"/>
  </r>
  <r>
    <n v="836"/>
    <s v="CA-2013-165316"/>
    <x v="1"/>
    <x v="11"/>
    <d v="2018-11-25T00:00:00"/>
    <x v="7"/>
    <x v="0"/>
    <s v="Sunday"/>
    <s v="Pooja"/>
    <x v="8"/>
    <s v="Allahabad"/>
    <x v="1"/>
    <x v="1"/>
    <n v="265.47500000000002"/>
    <n v="-111.4995"/>
    <n v="3"/>
    <n v="796.42500000000007"/>
  </r>
  <r>
    <n v="837"/>
    <s v="US-2011-115987"/>
    <x v="0"/>
    <x v="7"/>
    <d v="2018-11-25T00:00:00"/>
    <x v="7"/>
    <x v="0"/>
    <s v="Sunday"/>
    <s v="Pooja"/>
    <x v="8"/>
    <s v="Allahabad"/>
    <x v="1"/>
    <x v="0"/>
    <n v="51.183999999999997"/>
    <n v="-79.3352"/>
    <n v="5"/>
    <n v="255.92"/>
  </r>
  <r>
    <n v="838"/>
    <s v="US-2014-156083"/>
    <x v="1"/>
    <x v="1"/>
    <d v="2018-11-26T00:00:00"/>
    <x v="7"/>
    <x v="0"/>
    <s v="Monday"/>
    <s v="Masurkar"/>
    <x v="11"/>
    <s v="Amritsar"/>
    <x v="4"/>
    <x v="2"/>
    <n v="9.6639999999999997"/>
    <n v="3.2616000000000001"/>
    <n v="4"/>
    <n v="38.655999999999999"/>
  </r>
  <r>
    <n v="839"/>
    <s v="US-2013-137547"/>
    <x v="1"/>
    <x v="2"/>
    <d v="2018-11-27T00:00:00"/>
    <x v="7"/>
    <x v="0"/>
    <s v="Tuesday"/>
    <s v="Saptadeep"/>
    <x v="0"/>
    <s v="Surat"/>
    <x v="0"/>
    <x v="1"/>
    <n v="21.071999999999999"/>
    <n v="1.5804"/>
    <n v="5"/>
    <n v="105.36"/>
  </r>
  <r>
    <n v="840"/>
    <s v="CA-2012-100454"/>
    <x v="1"/>
    <x v="11"/>
    <d v="2018-11-27T00:00:00"/>
    <x v="7"/>
    <x v="0"/>
    <s v="Tuesday"/>
    <s v="Saptadeep"/>
    <x v="0"/>
    <s v="Surat"/>
    <x v="0"/>
    <x v="1"/>
    <n v="60.45"/>
    <n v="16.3215"/>
    <n v="8"/>
    <n v="483.6"/>
  </r>
  <r>
    <n v="841"/>
    <s v="CA-2012-100454"/>
    <x v="0"/>
    <x v="15"/>
    <d v="2018-11-27T00:00:00"/>
    <x v="7"/>
    <x v="0"/>
    <s v="Tuesday"/>
    <s v="Saptadeep"/>
    <x v="0"/>
    <s v="Surat"/>
    <x v="0"/>
    <x v="1"/>
    <n v="11.52"/>
    <n v="3.3408000000000002"/>
    <n v="3"/>
    <n v="34.56"/>
  </r>
  <r>
    <n v="842"/>
    <s v="CA-2012-100454"/>
    <x v="1"/>
    <x v="2"/>
    <d v="2018-11-27T00:00:00"/>
    <x v="7"/>
    <x v="0"/>
    <s v="Tuesday"/>
    <s v="Saptadeep"/>
    <x v="0"/>
    <s v="Surat"/>
    <x v="0"/>
    <x v="1"/>
    <n v="186.048"/>
    <n v="9.3024000000000004"/>
    <n v="4"/>
    <n v="744.19200000000001"/>
  </r>
  <r>
    <n v="843"/>
    <s v="CA-2013-161669"/>
    <x v="1"/>
    <x v="11"/>
    <d v="2018-11-27T00:00:00"/>
    <x v="7"/>
    <x v="0"/>
    <s v="Tuesday"/>
    <s v="Saptadeep"/>
    <x v="0"/>
    <s v="Surat"/>
    <x v="0"/>
    <x v="1"/>
    <n v="37.44"/>
    <n v="11.7"/>
    <n v="2"/>
    <n v="74.88"/>
  </r>
  <r>
    <n v="844"/>
    <s v="CA-2013-161669"/>
    <x v="1"/>
    <x v="2"/>
    <d v="2018-11-28T00:00:00"/>
    <x v="7"/>
    <x v="0"/>
    <s v="Wednesday"/>
    <s v="Sumeet"/>
    <x v="1"/>
    <s v="Mumbai"/>
    <x v="0"/>
    <x v="1"/>
    <n v="26.975999999999999"/>
    <n v="8.7672000000000008"/>
    <n v="4"/>
    <n v="107.904"/>
  </r>
  <r>
    <n v="845"/>
    <s v="CA-2013-161669"/>
    <x v="1"/>
    <x v="10"/>
    <d v="2018-11-28T00:00:00"/>
    <x v="7"/>
    <x v="0"/>
    <s v="Wednesday"/>
    <s v="Shatayu"/>
    <x v="2"/>
    <s v="Indore"/>
    <x v="1"/>
    <x v="1"/>
    <n v="11.36"/>
    <n v="3.2944"/>
    <n v="2"/>
    <n v="22.72"/>
  </r>
  <r>
    <n v="846"/>
    <s v="CA-2013-161669"/>
    <x v="0"/>
    <x v="0"/>
    <d v="2018-11-28T00:00:00"/>
    <x v="7"/>
    <x v="0"/>
    <s v="Wednesday"/>
    <s v="Shatayu"/>
    <x v="2"/>
    <s v="Indore"/>
    <x v="1"/>
    <x v="1"/>
    <n v="14.62"/>
    <n v="6.8714000000000004"/>
    <n v="2"/>
    <n v="29.24"/>
  </r>
  <r>
    <n v="847"/>
    <s v="CA-2012-114300"/>
    <x v="0"/>
    <x v="7"/>
    <d v="2018-11-28T00:00:00"/>
    <x v="7"/>
    <x v="0"/>
    <s v="Wednesday"/>
    <s v="Shatayu"/>
    <x v="2"/>
    <s v="Indore"/>
    <x v="1"/>
    <x v="0"/>
    <n v="83.72"/>
    <n v="23.441600000000001"/>
    <n v="2"/>
    <n v="167.44"/>
  </r>
  <r>
    <n v="848"/>
    <s v="CA-2012-114300"/>
    <x v="1"/>
    <x v="1"/>
    <d v="2018-11-28T00:00:00"/>
    <x v="7"/>
    <x v="0"/>
    <s v="Wednesday"/>
    <s v="Shatayu"/>
    <x v="2"/>
    <s v="Indore"/>
    <x v="1"/>
    <x v="0"/>
    <n v="287.94"/>
    <n v="77.743799999999993"/>
    <n v="7"/>
    <n v="2015.58"/>
  </r>
  <r>
    <n v="849"/>
    <s v="CA-2014-107503"/>
    <x v="1"/>
    <x v="1"/>
    <d v="2018-11-28T00:00:00"/>
    <x v="7"/>
    <x v="0"/>
    <s v="Wednesday"/>
    <s v="Brijesh"/>
    <x v="3"/>
    <s v="Udaipur"/>
    <x v="0"/>
    <x v="0"/>
    <n v="48.896000000000001"/>
    <n v="8.5568000000000008"/>
    <n v="2"/>
    <n v="97.792000000000002"/>
  </r>
  <r>
    <n v="850"/>
    <s v="CA-2011-107755"/>
    <x v="2"/>
    <x v="4"/>
    <d v="2018-11-28T00:00:00"/>
    <x v="7"/>
    <x v="0"/>
    <s v="Wednesday"/>
    <s v="Brijesh"/>
    <x v="3"/>
    <s v="Udaipur"/>
    <x v="0"/>
    <x v="1"/>
    <n v="115.36"/>
    <n v="49.604799999999997"/>
    <n v="4"/>
    <n v="461.44"/>
  </r>
  <r>
    <n v="851"/>
    <s v="CA-2013-152534"/>
    <x v="1"/>
    <x v="9"/>
    <d v="2018-11-28T00:00:00"/>
    <x v="7"/>
    <x v="0"/>
    <s v="Wednesday"/>
    <s v="Brijesh"/>
    <x v="3"/>
    <s v="Udaipur"/>
    <x v="0"/>
    <x v="1"/>
    <n v="5.16"/>
    <n v="1.3415999999999999"/>
    <n v="4"/>
    <n v="20.64"/>
  </r>
  <r>
    <n v="852"/>
    <s v="CA-2013-152534"/>
    <x v="1"/>
    <x v="10"/>
    <d v="2018-11-28T00:00:00"/>
    <x v="7"/>
    <x v="0"/>
    <s v="Wednesday"/>
    <s v="Brijesh"/>
    <x v="3"/>
    <s v="Udaipur"/>
    <x v="0"/>
    <x v="1"/>
    <n v="38.880000000000003"/>
    <n v="18.662400000000002"/>
    <n v="3"/>
    <n v="116.64000000000001"/>
  </r>
  <r>
    <n v="853"/>
    <s v="CA-2013-113747"/>
    <x v="1"/>
    <x v="10"/>
    <d v="2018-12-01T00:00:00"/>
    <x v="8"/>
    <x v="0"/>
    <s v="Saturday"/>
    <s v="Vedant"/>
    <x v="8"/>
    <s v="Allahabad"/>
    <x v="1"/>
    <x v="0"/>
    <n v="185.88"/>
    <n v="50.187600000000003"/>
    <n v="6"/>
    <n v="1115.28"/>
  </r>
  <r>
    <n v="854"/>
    <s v="CA-2013-123274"/>
    <x v="2"/>
    <x v="13"/>
    <d v="2018-12-01T00:00:00"/>
    <x v="8"/>
    <x v="0"/>
    <s v="Saturday"/>
    <s v="Vedant"/>
    <x v="8"/>
    <s v="Allahabad"/>
    <x v="1"/>
    <x v="0"/>
    <n v="44.46"/>
    <n v="14.671799999999999"/>
    <n v="6"/>
    <n v="266.76"/>
  </r>
  <r>
    <n v="855"/>
    <s v="CA-2013-123274"/>
    <x v="1"/>
    <x v="2"/>
    <d v="2018-12-02T00:00:00"/>
    <x v="8"/>
    <x v="0"/>
    <s v="Sunday"/>
    <s v="Rohan"/>
    <x v="11"/>
    <s v="Amritsar"/>
    <x v="4"/>
    <x v="0"/>
    <n v="242.94"/>
    <n v="9.7175999999999991"/>
    <n v="3"/>
    <n v="728.81999999999994"/>
  </r>
  <r>
    <n v="856"/>
    <s v="CA-2011-125612"/>
    <x v="2"/>
    <x v="4"/>
    <d v="2018-12-02T00:00:00"/>
    <x v="8"/>
    <x v="0"/>
    <s v="Sunday"/>
    <s v="Rohan"/>
    <x v="11"/>
    <s v="Amritsar"/>
    <x v="4"/>
    <x v="0"/>
    <n v="39.96"/>
    <n v="18.781199999999998"/>
    <n v="3"/>
    <n v="119.88"/>
  </r>
  <r>
    <n v="857"/>
    <s v="CA-2011-125612"/>
    <x v="2"/>
    <x v="3"/>
    <d v="2018-12-02T00:00:00"/>
    <x v="8"/>
    <x v="0"/>
    <s v="Sunday"/>
    <s v="Rohan"/>
    <x v="11"/>
    <s v="Amritsar"/>
    <x v="4"/>
    <x v="0"/>
    <n v="102.3"/>
    <n v="26.597999999999999"/>
    <n v="3"/>
    <n v="306.89999999999998"/>
  </r>
  <r>
    <n v="858"/>
    <s v="CA-2011-125612"/>
    <x v="1"/>
    <x v="8"/>
    <d v="2018-12-03T00:00:00"/>
    <x v="8"/>
    <x v="0"/>
    <s v="Monday"/>
    <s v="Abhishek"/>
    <x v="0"/>
    <s v="Surat"/>
    <x v="0"/>
    <x v="0"/>
    <n v="21.36"/>
    <n v="5.7671999999999999"/>
    <n v="1"/>
    <n v="21.36"/>
  </r>
  <r>
    <n v="859"/>
    <s v="CA-2014-161984"/>
    <x v="1"/>
    <x v="8"/>
    <d v="2018-12-03T00:00:00"/>
    <x v="8"/>
    <x v="0"/>
    <s v="Monday"/>
    <s v="Abhishek"/>
    <x v="0"/>
    <s v="Surat"/>
    <x v="0"/>
    <x v="2"/>
    <n v="7.61"/>
    <n v="3.5767000000000002"/>
    <n v="7"/>
    <n v="53.27"/>
  </r>
  <r>
    <n v="860"/>
    <s v="CA-2014-161984"/>
    <x v="1"/>
    <x v="9"/>
    <d v="2018-12-03T00:00:00"/>
    <x v="8"/>
    <x v="0"/>
    <s v="Monday"/>
    <s v="Abhishek"/>
    <x v="0"/>
    <s v="Surat"/>
    <x v="0"/>
    <x v="2"/>
    <n v="7.16"/>
    <n v="3.58"/>
    <n v="4"/>
    <n v="28.64"/>
  </r>
  <r>
    <n v="861"/>
    <s v="CA-2011-133851"/>
    <x v="1"/>
    <x v="5"/>
    <d v="2018-12-04T00:00:00"/>
    <x v="8"/>
    <x v="0"/>
    <s v="Tuesday"/>
    <s v="Divyansha"/>
    <x v="1"/>
    <s v="Mumbai"/>
    <x v="0"/>
    <x v="0"/>
    <n v="7.36"/>
    <n v="0.1472"/>
    <n v="9"/>
    <n v="66.240000000000009"/>
  </r>
  <r>
    <n v="862"/>
    <s v="CA-2011-133851"/>
    <x v="1"/>
    <x v="2"/>
    <d v="2018-12-04T00:00:00"/>
    <x v="8"/>
    <x v="0"/>
    <s v="Tuesday"/>
    <s v="Shivani"/>
    <x v="2"/>
    <s v="Indore"/>
    <x v="1"/>
    <x v="0"/>
    <n v="23.1"/>
    <n v="10.625999999999999"/>
    <n v="2"/>
    <n v="46.2"/>
  </r>
  <r>
    <n v="863"/>
    <s v="CA-2013-134474"/>
    <x v="1"/>
    <x v="2"/>
    <d v="2018-12-04T00:00:00"/>
    <x v="8"/>
    <x v="0"/>
    <s v="Tuesday"/>
    <s v="Shivani"/>
    <x v="2"/>
    <s v="Indore"/>
    <x v="1"/>
    <x v="1"/>
    <n v="191.47200000000001"/>
    <n v="40.687800000000003"/>
    <n v="7"/>
    <n v="1340.3040000000001"/>
  </r>
  <r>
    <n v="864"/>
    <s v="CA-2013-134474"/>
    <x v="1"/>
    <x v="1"/>
    <d v="2018-12-04T00:00:00"/>
    <x v="8"/>
    <x v="0"/>
    <s v="Tuesday"/>
    <s v="Shivani"/>
    <x v="2"/>
    <s v="Indore"/>
    <x v="1"/>
    <x v="1"/>
    <n v="5.2480000000000002"/>
    <n v="0.59040000000000004"/>
    <n v="4"/>
    <n v="20.992000000000001"/>
  </r>
  <r>
    <n v="865"/>
    <s v="CA-2013-134474"/>
    <x v="1"/>
    <x v="10"/>
    <d v="2018-12-04T00:00:00"/>
    <x v="8"/>
    <x v="0"/>
    <s v="Tuesday"/>
    <s v="Aditi"/>
    <x v="3"/>
    <s v="Udaipur"/>
    <x v="0"/>
    <x v="1"/>
    <n v="59.183999999999997"/>
    <n v="5.1786000000000003"/>
    <n v="3"/>
    <n v="177.55199999999999"/>
  </r>
  <r>
    <n v="866"/>
    <s v="CA-2011-149020"/>
    <x v="1"/>
    <x v="1"/>
    <d v="2018-12-04T00:00:00"/>
    <x v="8"/>
    <x v="0"/>
    <s v="Tuesday"/>
    <s v="Aashna"/>
    <x v="8"/>
    <s v="Allahabad"/>
    <x v="1"/>
    <x v="1"/>
    <n v="2.89"/>
    <n v="1.3583000000000001"/>
    <n v="7"/>
    <n v="20.23"/>
  </r>
  <r>
    <n v="867"/>
    <s v="CA-2011-149020"/>
    <x v="1"/>
    <x v="8"/>
    <d v="2018-12-04T00:00:00"/>
    <x v="8"/>
    <x v="0"/>
    <s v="Tuesday"/>
    <s v="Aashna"/>
    <x v="8"/>
    <s v="Allahabad"/>
    <x v="1"/>
    <x v="1"/>
    <n v="51.94"/>
    <n v="21.295400000000001"/>
    <n v="3"/>
    <n v="155.82"/>
  </r>
  <r>
    <n v="868"/>
    <s v="CA-2013-134362"/>
    <x v="1"/>
    <x v="5"/>
    <d v="2018-12-04T00:00:00"/>
    <x v="8"/>
    <x v="0"/>
    <s v="Tuesday"/>
    <s v="Aashna"/>
    <x v="8"/>
    <s v="Allahabad"/>
    <x v="1"/>
    <x v="1"/>
    <n v="15.936"/>
    <n v="5.1791999999999998"/>
    <n v="3"/>
    <n v="47.808"/>
  </r>
  <r>
    <n v="869"/>
    <s v="CA-2011-136742"/>
    <x v="2"/>
    <x v="14"/>
    <d v="2018-12-04T00:00:00"/>
    <x v="8"/>
    <x v="0"/>
    <s v="Tuesday"/>
    <s v="Aashna"/>
    <x v="8"/>
    <s v="Allahabad"/>
    <x v="1"/>
    <x v="1"/>
    <n v="44.91"/>
    <n v="-35.927999999999997"/>
    <n v="6"/>
    <n v="269.45999999999998"/>
  </r>
  <r>
    <n v="870"/>
    <s v="CA-2013-158099"/>
    <x v="2"/>
    <x v="13"/>
    <d v="2018-12-04T00:00:00"/>
    <x v="8"/>
    <x v="0"/>
    <s v="Tuesday"/>
    <s v="Aashna"/>
    <x v="8"/>
    <s v="Allahabad"/>
    <x v="1"/>
    <x v="2"/>
    <n v="1141.47"/>
    <n v="-760.98"/>
    <n v="3"/>
    <n v="3424.41"/>
  </r>
  <r>
    <n v="871"/>
    <s v="CA-2013-158099"/>
    <x v="1"/>
    <x v="10"/>
    <d v="2018-12-04T00:00:00"/>
    <x v="8"/>
    <x v="0"/>
    <s v="Tuesday"/>
    <s v="Aashna"/>
    <x v="8"/>
    <s v="Allahabad"/>
    <x v="1"/>
    <x v="2"/>
    <n v="280.78199999999998"/>
    <n v="-46.796999999999997"/>
    <n v="7"/>
    <n v="1965.4739999999999"/>
  </r>
  <r>
    <n v="872"/>
    <s v="CA-2012-131128"/>
    <x v="1"/>
    <x v="1"/>
    <d v="2018-12-04T00:00:00"/>
    <x v="8"/>
    <x v="0"/>
    <s v="Tuesday"/>
    <s v="Aashna"/>
    <x v="8"/>
    <s v="Allahabad"/>
    <x v="1"/>
    <x v="0"/>
    <n v="34.44"/>
    <n v="17.22"/>
    <n v="3"/>
    <n v="103.32"/>
  </r>
  <r>
    <n v="873"/>
    <s v="CA-2011-148488"/>
    <x v="0"/>
    <x v="0"/>
    <d v="2018-12-04T00:00:00"/>
    <x v="8"/>
    <x v="0"/>
    <s v="Tuesday"/>
    <s v="Monu"/>
    <x v="11"/>
    <s v="Amritsar"/>
    <x v="4"/>
    <x v="0"/>
    <n v="11.36"/>
    <n v="5.2256"/>
    <n v="3"/>
    <n v="34.08"/>
  </r>
  <r>
    <n v="874"/>
    <s v="CA-2011-148488"/>
    <x v="0"/>
    <x v="0"/>
    <d v="2018-12-04T00:00:00"/>
    <x v="8"/>
    <x v="0"/>
    <s v="Tuesday"/>
    <s v="Sathya"/>
    <x v="0"/>
    <s v="Surat"/>
    <x v="0"/>
    <x v="0"/>
    <n v="106.34399999999999"/>
    <n v="37.220399999999998"/>
    <n v="2"/>
    <n v="212.68799999999999"/>
  </r>
  <r>
    <n v="875"/>
    <s v="CA-2014-114636"/>
    <x v="1"/>
    <x v="16"/>
    <d v="2018-12-05T00:00:00"/>
    <x v="8"/>
    <x v="0"/>
    <s v="Wednesday"/>
    <s v="Aman"/>
    <x v="1"/>
    <s v="Mumbai"/>
    <x v="0"/>
    <x v="0"/>
    <n v="192.16"/>
    <n v="67.256"/>
    <n v="3"/>
    <n v="576.48"/>
  </r>
  <r>
    <n v="876"/>
    <s v="CA-2013-116736"/>
    <x v="1"/>
    <x v="8"/>
    <d v="2018-12-05T00:00:00"/>
    <x v="8"/>
    <x v="0"/>
    <s v="Wednesday"/>
    <s v="Aman"/>
    <x v="1"/>
    <s v="Mumbai"/>
    <x v="0"/>
    <x v="2"/>
    <n v="322.58999999999997"/>
    <n v="64.518000000000001"/>
    <n v="2"/>
    <n v="645.17999999999995"/>
  </r>
  <r>
    <n v="877"/>
    <s v="CA-2013-116736"/>
    <x v="1"/>
    <x v="9"/>
    <d v="2018-12-05T00:00:00"/>
    <x v="8"/>
    <x v="0"/>
    <s v="Wednesday"/>
    <s v="Aman"/>
    <x v="1"/>
    <s v="Mumbai"/>
    <x v="0"/>
    <x v="2"/>
    <n v="29.99"/>
    <n v="13.195600000000001"/>
    <n v="8"/>
    <n v="239.92"/>
  </r>
  <r>
    <n v="878"/>
    <s v="CA-2013-116736"/>
    <x v="1"/>
    <x v="2"/>
    <d v="2018-12-05T00:00:00"/>
    <x v="8"/>
    <x v="0"/>
    <s v="Wednesday"/>
    <s v="Aman"/>
    <x v="1"/>
    <s v="Mumbai"/>
    <x v="0"/>
    <x v="2"/>
    <n v="371.97"/>
    <n v="66.954599999999999"/>
    <n v="2"/>
    <n v="743.94"/>
  </r>
  <r>
    <n v="879"/>
    <s v="US-2011-158638"/>
    <x v="1"/>
    <x v="8"/>
    <d v="2018-12-05T00:00:00"/>
    <x v="8"/>
    <x v="0"/>
    <s v="Wednesday"/>
    <s v="Aman"/>
    <x v="1"/>
    <s v="Mumbai"/>
    <x v="0"/>
    <x v="2"/>
    <n v="5.8920000000000003"/>
    <n v="-4.1243999999999996"/>
    <n v="6"/>
    <n v="35.352000000000004"/>
  </r>
  <r>
    <n v="880"/>
    <s v="CA-2014-111689"/>
    <x v="1"/>
    <x v="16"/>
    <d v="2018-12-05T00:00:00"/>
    <x v="8"/>
    <x v="0"/>
    <s v="Wednesday"/>
    <s v="Aman"/>
    <x v="1"/>
    <s v="Mumbai"/>
    <x v="0"/>
    <x v="2"/>
    <n v="68.471999999999994"/>
    <n v="23.109300000000001"/>
    <n v="2"/>
    <n v="136.94399999999999"/>
  </r>
  <r>
    <n v="881"/>
    <s v="CA-2014-111689"/>
    <x v="0"/>
    <x v="15"/>
    <d v="2018-12-05T00:00:00"/>
    <x v="8"/>
    <x v="0"/>
    <s v="Wednesday"/>
    <s v="Aman"/>
    <x v="1"/>
    <s v="Mumbai"/>
    <x v="0"/>
    <x v="2"/>
    <n v="1242.9000000000001"/>
    <n v="262.39"/>
    <n v="2"/>
    <n v="2485.8000000000002"/>
  </r>
  <r>
    <n v="882"/>
    <s v="CA-2012-129098"/>
    <x v="1"/>
    <x v="1"/>
    <d v="2018-12-06T00:00:00"/>
    <x v="8"/>
    <x v="0"/>
    <s v="Thursday"/>
    <s v="Rohan"/>
    <x v="2"/>
    <s v="Indore"/>
    <x v="1"/>
    <x v="0"/>
    <n v="30.84"/>
    <n v="8.3268000000000004"/>
    <n v="3"/>
    <n v="92.52"/>
  </r>
  <r>
    <n v="883"/>
    <s v="US-2014-123463"/>
    <x v="1"/>
    <x v="2"/>
    <d v="2018-12-06T00:00:00"/>
    <x v="8"/>
    <x v="0"/>
    <s v="Thursday"/>
    <s v="Rohan"/>
    <x v="2"/>
    <s v="Indore"/>
    <x v="1"/>
    <x v="0"/>
    <n v="13.48"/>
    <n v="5.9311999999999996"/>
    <n v="3"/>
    <n v="40.44"/>
  </r>
  <r>
    <n v="884"/>
    <s v="CA-2013-165148"/>
    <x v="1"/>
    <x v="2"/>
    <d v="2018-12-06T00:00:00"/>
    <x v="8"/>
    <x v="0"/>
    <s v="Thursday"/>
    <s v="Rohan"/>
    <x v="2"/>
    <s v="Indore"/>
    <x v="1"/>
    <x v="2"/>
    <n v="31.4"/>
    <n v="10.048"/>
    <n v="5"/>
    <n v="157"/>
  </r>
  <r>
    <n v="885"/>
    <s v="CA-2011-134061"/>
    <x v="2"/>
    <x v="3"/>
    <d v="2018-12-06T00:00:00"/>
    <x v="8"/>
    <x v="0"/>
    <s v="Thursday"/>
    <s v="Rohan"/>
    <x v="2"/>
    <s v="Indore"/>
    <x v="1"/>
    <x v="0"/>
    <n v="17.46"/>
    <n v="5.9363999999999999"/>
    <n v="6"/>
    <n v="104.76"/>
  </r>
  <r>
    <n v="886"/>
    <s v="CA-2012-143602"/>
    <x v="1"/>
    <x v="11"/>
    <d v="2018-12-07T00:00:00"/>
    <x v="8"/>
    <x v="0"/>
    <s v="Friday"/>
    <s v="Abhishek"/>
    <x v="3"/>
    <s v="Udaipur"/>
    <x v="0"/>
    <x v="1"/>
    <n v="13.944000000000001"/>
    <n v="4.5317999999999996"/>
    <n v="3"/>
    <n v="41.832000000000001"/>
  </r>
  <r>
    <n v="887"/>
    <s v="CA-2014-115364"/>
    <x v="1"/>
    <x v="5"/>
    <d v="2018-12-07T00:00:00"/>
    <x v="8"/>
    <x v="0"/>
    <s v="Friday"/>
    <s v="Abhishek"/>
    <x v="3"/>
    <s v="Udaipur"/>
    <x v="0"/>
    <x v="0"/>
    <n v="83.76"/>
    <n v="1.6752"/>
    <n v="4"/>
    <n v="335.04"/>
  </r>
  <r>
    <n v="888"/>
    <s v="CA-2014-150707"/>
    <x v="1"/>
    <x v="1"/>
    <d v="2018-12-07T00:00:00"/>
    <x v="8"/>
    <x v="0"/>
    <s v="Friday"/>
    <s v="Abhishek"/>
    <x v="3"/>
    <s v="Udaipur"/>
    <x v="0"/>
    <x v="2"/>
    <n v="37.659999999999997"/>
    <n v="18.453399999999998"/>
    <n v="3"/>
    <n v="112.97999999999999"/>
  </r>
  <r>
    <n v="889"/>
    <s v="CA-2011-104976"/>
    <x v="1"/>
    <x v="9"/>
    <d v="2018-12-07T00:00:00"/>
    <x v="8"/>
    <x v="0"/>
    <s v="Friday"/>
    <s v="Abhishek"/>
    <x v="3"/>
    <s v="Udaipur"/>
    <x v="0"/>
    <x v="1"/>
    <n v="34.68"/>
    <n v="16.993200000000002"/>
    <n v="3"/>
    <n v="104.03999999999999"/>
  </r>
  <r>
    <n v="890"/>
    <s v="CA-2014-132934"/>
    <x v="2"/>
    <x v="3"/>
    <d v="2018-12-07T00:00:00"/>
    <x v="8"/>
    <x v="0"/>
    <s v="Friday"/>
    <s v="Abhishek"/>
    <x v="3"/>
    <s v="Udaipur"/>
    <x v="0"/>
    <x v="0"/>
    <n v="149.94999999999999"/>
    <n v="14.994999999999999"/>
    <n v="2"/>
    <n v="299.89999999999998"/>
  </r>
  <r>
    <n v="891"/>
    <s v="CA-2014-132934"/>
    <x v="0"/>
    <x v="12"/>
    <d v="2018-12-07T00:00:00"/>
    <x v="8"/>
    <x v="0"/>
    <s v="Friday"/>
    <s v="Abhishek"/>
    <x v="3"/>
    <s v="Udaipur"/>
    <x v="0"/>
    <x v="0"/>
    <n v="51.311999999999998"/>
    <n v="18.6006"/>
    <n v="3"/>
    <n v="153.93599999999998"/>
  </r>
  <r>
    <n v="892"/>
    <s v="CA-2014-133256"/>
    <x v="1"/>
    <x v="10"/>
    <d v="2018-12-07T00:00:00"/>
    <x v="8"/>
    <x v="0"/>
    <s v="Friday"/>
    <s v="Abhishek"/>
    <x v="3"/>
    <s v="Udaipur"/>
    <x v="0"/>
    <x v="2"/>
    <n v="4.54"/>
    <n v="2.0430000000000001"/>
    <n v="4"/>
    <n v="18.16"/>
  </r>
  <r>
    <n v="893"/>
    <s v="CA-2014-133256"/>
    <x v="0"/>
    <x v="12"/>
    <d v="2018-12-07T00:00:00"/>
    <x v="8"/>
    <x v="0"/>
    <s v="Friday"/>
    <s v="Abhishek"/>
    <x v="3"/>
    <s v="Udaipur"/>
    <x v="0"/>
    <x v="2"/>
    <n v="15.92"/>
    <n v="5.4127999999999998"/>
    <n v="2"/>
    <n v="31.84"/>
  </r>
  <r>
    <n v="894"/>
    <s v="CA-2014-133256"/>
    <x v="1"/>
    <x v="11"/>
    <d v="2018-12-08T00:00:00"/>
    <x v="8"/>
    <x v="0"/>
    <s v="Saturday"/>
    <s v="Aishwarya"/>
    <x v="8"/>
    <s v="Allahabad"/>
    <x v="1"/>
    <x v="2"/>
    <n v="543.91999999999996"/>
    <n v="135.97999999999999"/>
    <n v="2"/>
    <n v="1087.8399999999999"/>
  </r>
  <r>
    <n v="895"/>
    <s v="CA-2013-105494"/>
    <x v="1"/>
    <x v="16"/>
    <d v="2018-12-08T00:00:00"/>
    <x v="8"/>
    <x v="0"/>
    <s v="Saturday"/>
    <s v="Aishwarya"/>
    <x v="8"/>
    <s v="Allahabad"/>
    <x v="1"/>
    <x v="1"/>
    <n v="155.82"/>
    <n v="42.071399999999997"/>
    <n v="4"/>
    <n v="623.28"/>
  </r>
  <r>
    <n v="896"/>
    <s v="CA-2013-105494"/>
    <x v="1"/>
    <x v="5"/>
    <d v="2018-12-08T00:00:00"/>
    <x v="8"/>
    <x v="0"/>
    <s v="Saturday"/>
    <s v="Aishwarya"/>
    <x v="8"/>
    <s v="Allahabad"/>
    <x v="1"/>
    <x v="1"/>
    <n v="70.007999999999996"/>
    <n v="24.502800000000001"/>
    <n v="1"/>
    <n v="70.007999999999996"/>
  </r>
  <r>
    <n v="897"/>
    <s v="CA-2013-140634"/>
    <x v="0"/>
    <x v="7"/>
    <d v="2018-12-08T00:00:00"/>
    <x v="8"/>
    <x v="0"/>
    <s v="Saturday"/>
    <s v="Aishwarya"/>
    <x v="8"/>
    <s v="Allahabad"/>
    <x v="1"/>
    <x v="0"/>
    <n v="15.648"/>
    <n v="5.0856000000000003"/>
    <n v="2"/>
    <n v="31.295999999999999"/>
  </r>
  <r>
    <n v="898"/>
    <s v="CA-2011-144407"/>
    <x v="1"/>
    <x v="11"/>
    <d v="2018-12-09T00:00:00"/>
    <x v="8"/>
    <x v="0"/>
    <s v="Sunday"/>
    <s v="Anand"/>
    <x v="11"/>
    <s v="Amritsar"/>
    <x v="4"/>
    <x v="0"/>
    <n v="103.6"/>
    <n v="51.8"/>
    <n v="1"/>
    <n v="103.6"/>
  </r>
  <r>
    <n v="899"/>
    <s v="CA-2014-160983"/>
    <x v="1"/>
    <x v="9"/>
    <d v="2018-12-09T00:00:00"/>
    <x v="8"/>
    <x v="0"/>
    <s v="Sunday"/>
    <s v="Anand"/>
    <x v="11"/>
    <s v="Amritsar"/>
    <x v="4"/>
    <x v="1"/>
    <n v="46.96"/>
    <n v="22.540800000000001"/>
    <n v="5"/>
    <n v="234.8"/>
  </r>
  <r>
    <n v="900"/>
    <s v="US-2013-114622"/>
    <x v="2"/>
    <x v="4"/>
    <d v="2018-12-09T00:00:00"/>
    <x v="8"/>
    <x v="0"/>
    <s v="Sunday"/>
    <s v="Anand"/>
    <x v="11"/>
    <s v="Amritsar"/>
    <x v="4"/>
    <x v="1"/>
    <n v="8.9039999999999999"/>
    <n v="-6.5296000000000003"/>
    <n v="2"/>
    <n v="17.808"/>
  </r>
  <r>
    <n v="901"/>
    <s v="CA-2014-150959"/>
    <x v="1"/>
    <x v="2"/>
    <d v="2018-12-10T00:00:00"/>
    <x v="8"/>
    <x v="0"/>
    <s v="Monday"/>
    <s v="Suraj"/>
    <x v="0"/>
    <s v="Surat"/>
    <x v="0"/>
    <x v="0"/>
    <n v="10.44"/>
    <n v="3.3929999999999998"/>
    <n v="3"/>
    <n v="31.32"/>
  </r>
  <r>
    <n v="902"/>
    <s v="CA-2014-150959"/>
    <x v="1"/>
    <x v="9"/>
    <d v="2018-12-10T00:00:00"/>
    <x v="8"/>
    <x v="0"/>
    <s v="Monday"/>
    <s v="Suraj"/>
    <x v="0"/>
    <s v="Surat"/>
    <x v="0"/>
    <x v="0"/>
    <n v="18.335999999999999"/>
    <n v="-32.088000000000001"/>
    <n v="2"/>
    <n v="36.671999999999997"/>
  </r>
  <r>
    <n v="903"/>
    <s v="CA-2014-132353"/>
    <x v="0"/>
    <x v="15"/>
    <d v="2018-12-10T00:00:00"/>
    <x v="8"/>
    <x v="0"/>
    <s v="Monday"/>
    <s v="Suraj"/>
    <x v="0"/>
    <s v="Surat"/>
    <x v="0"/>
    <x v="0"/>
    <n v="323.976"/>
    <n v="20.2485"/>
    <n v="3"/>
    <n v="971.928"/>
  </r>
  <r>
    <n v="904"/>
    <s v="CA-2013-130477"/>
    <x v="1"/>
    <x v="2"/>
    <d v="2018-12-10T00:00:00"/>
    <x v="8"/>
    <x v="0"/>
    <s v="Monday"/>
    <s v="Suraj"/>
    <x v="0"/>
    <s v="Surat"/>
    <x v="0"/>
    <x v="0"/>
    <n v="20.04"/>
    <n v="9.6191999999999993"/>
    <n v="2"/>
    <n v="40.08"/>
  </r>
  <r>
    <n v="905"/>
    <s v="CA-2013-130477"/>
    <x v="1"/>
    <x v="5"/>
    <d v="2018-12-10T00:00:00"/>
    <x v="8"/>
    <x v="0"/>
    <s v="Monday"/>
    <s v="Ishpreet"/>
    <x v="1"/>
    <s v="Mumbai"/>
    <x v="0"/>
    <x v="0"/>
    <n v="64.959999999999994"/>
    <n v="2.5983999999999998"/>
    <n v="7"/>
    <n v="454.71999999999997"/>
  </r>
  <r>
    <n v="906"/>
    <s v="CA-2013-130477"/>
    <x v="0"/>
    <x v="0"/>
    <d v="2018-12-10T00:00:00"/>
    <x v="8"/>
    <x v="0"/>
    <s v="Monday"/>
    <s v="Ishpreet"/>
    <x v="1"/>
    <s v="Mumbai"/>
    <x v="0"/>
    <x v="0"/>
    <n v="12.96"/>
    <n v="6.2207999999999997"/>
    <n v="2"/>
    <n v="25.92"/>
  </r>
  <r>
    <n v="907"/>
    <s v="CA-2014-143259"/>
    <x v="2"/>
    <x v="14"/>
    <d v="2018-12-10T00:00:00"/>
    <x v="8"/>
    <x v="0"/>
    <s v="Monday"/>
    <s v="Ishpreet"/>
    <x v="1"/>
    <s v="Mumbai"/>
    <x v="0"/>
    <x v="0"/>
    <n v="323.13600000000002"/>
    <n v="12.117599999999999"/>
    <n v="7"/>
    <n v="2261.9520000000002"/>
  </r>
  <r>
    <n v="908"/>
    <s v="CA-2014-143259"/>
    <x v="1"/>
    <x v="6"/>
    <d v="2018-12-10T00:00:00"/>
    <x v="8"/>
    <x v="0"/>
    <s v="Monday"/>
    <s v="Ishpreet"/>
    <x v="1"/>
    <s v="Mumbai"/>
    <x v="0"/>
    <x v="0"/>
    <n v="90.93"/>
    <n v="2.7279"/>
    <n v="3"/>
    <n v="272.79000000000002"/>
  </r>
  <r>
    <n v="909"/>
    <s v="CA-2014-143259"/>
    <x v="2"/>
    <x v="14"/>
    <d v="2018-12-10T00:00:00"/>
    <x v="8"/>
    <x v="0"/>
    <s v="Monday"/>
    <s v="Ishpreet"/>
    <x v="1"/>
    <s v="Mumbai"/>
    <x v="0"/>
    <x v="0"/>
    <n v="52.776000000000003"/>
    <n v="19.791"/>
    <n v="4"/>
    <n v="211.10400000000001"/>
  </r>
  <r>
    <n v="910"/>
    <s v="CA-2014-137596"/>
    <x v="2"/>
    <x v="14"/>
    <d v="2018-12-10T00:00:00"/>
    <x v="8"/>
    <x v="0"/>
    <s v="Monday"/>
    <s v="Amlan"/>
    <x v="2"/>
    <s v="Indore"/>
    <x v="1"/>
    <x v="2"/>
    <n v="1199.8"/>
    <n v="323.94600000000003"/>
    <n v="8"/>
    <n v="9598.4"/>
  </r>
  <r>
    <n v="911"/>
    <s v="CA-2014-137596"/>
    <x v="1"/>
    <x v="2"/>
    <d v="2018-12-10T00:00:00"/>
    <x v="8"/>
    <x v="0"/>
    <s v="Monday"/>
    <s v="Amlan"/>
    <x v="2"/>
    <s v="Indore"/>
    <x v="1"/>
    <x v="2"/>
    <n v="1928.78"/>
    <n v="829.37540000000001"/>
    <n v="2"/>
    <n v="3857.56"/>
  </r>
  <r>
    <n v="912"/>
    <s v="CA-2014-137596"/>
    <x v="1"/>
    <x v="11"/>
    <d v="2018-12-10T00:00:00"/>
    <x v="8"/>
    <x v="0"/>
    <s v="Monday"/>
    <s v="Amlan"/>
    <x v="2"/>
    <s v="Indore"/>
    <x v="1"/>
    <x v="2"/>
    <n v="352.38"/>
    <n v="81.047399999999996"/>
    <n v="3"/>
    <n v="1057.1399999999999"/>
  </r>
  <r>
    <n v="913"/>
    <s v="CA-2012-133627"/>
    <x v="1"/>
    <x v="2"/>
    <d v="2018-12-10T00:00:00"/>
    <x v="8"/>
    <x v="0"/>
    <s v="Monday"/>
    <s v="Amlan"/>
    <x v="2"/>
    <s v="Indore"/>
    <x v="1"/>
    <x v="2"/>
    <n v="22.2"/>
    <n v="9.1020000000000003"/>
    <n v="3"/>
    <n v="66.599999999999994"/>
  </r>
  <r>
    <n v="914"/>
    <s v="CA-2014-102519"/>
    <x v="0"/>
    <x v="15"/>
    <d v="2018-12-10T00:00:00"/>
    <x v="8"/>
    <x v="0"/>
    <s v="Monday"/>
    <s v="Amlan"/>
    <x v="2"/>
    <s v="Indore"/>
    <x v="1"/>
    <x v="1"/>
    <n v="46.94"/>
    <n v="19.2454"/>
    <n v="2"/>
    <n v="93.88"/>
  </r>
  <r>
    <n v="915"/>
    <s v="CA-2014-102519"/>
    <x v="1"/>
    <x v="2"/>
    <d v="2018-12-10T00:00:00"/>
    <x v="8"/>
    <x v="0"/>
    <s v="Monday"/>
    <s v="Amlan"/>
    <x v="2"/>
    <s v="Indore"/>
    <x v="1"/>
    <x v="1"/>
    <n v="143.72999999999999"/>
    <n v="56.054699999999997"/>
    <n v="4"/>
    <n v="574.91999999999996"/>
  </r>
  <r>
    <n v="916"/>
    <s v="US-2011-141215"/>
    <x v="1"/>
    <x v="10"/>
    <d v="2018-12-10T00:00:00"/>
    <x v="8"/>
    <x v="0"/>
    <s v="Monday"/>
    <s v="Amlan"/>
    <x v="2"/>
    <s v="Indore"/>
    <x v="1"/>
    <x v="1"/>
    <n v="99.918000000000006"/>
    <n v="-18.5562"/>
    <n v="2"/>
    <n v="199.83600000000001"/>
  </r>
  <r>
    <n v="917"/>
    <s v="US-2011-141215"/>
    <x v="2"/>
    <x v="4"/>
    <d v="2018-12-10T00:00:00"/>
    <x v="8"/>
    <x v="0"/>
    <s v="Monday"/>
    <s v="Amlan"/>
    <x v="2"/>
    <s v="Indore"/>
    <x v="1"/>
    <x v="1"/>
    <n v="797.94399999999996"/>
    <n v="-56.996000000000002"/>
    <n v="2"/>
    <n v="1595.8879999999999"/>
  </r>
  <r>
    <n v="918"/>
    <s v="US-2011-141215"/>
    <x v="0"/>
    <x v="0"/>
    <d v="2018-12-10T00:00:00"/>
    <x v="8"/>
    <x v="0"/>
    <s v="Monday"/>
    <s v="Swapnil"/>
    <x v="18"/>
    <s v="Delhi"/>
    <x v="4"/>
    <x v="1"/>
    <n v="8.5679999999999996"/>
    <n v="-14.5656"/>
    <n v="2"/>
    <n v="17.135999999999999"/>
  </r>
  <r>
    <n v="919"/>
    <s v="CA-2013-165218"/>
    <x v="0"/>
    <x v="7"/>
    <d v="2018-12-10T00:00:00"/>
    <x v="8"/>
    <x v="0"/>
    <s v="Monday"/>
    <s v="Swapnil"/>
    <x v="18"/>
    <s v="Delhi"/>
    <x v="4"/>
    <x v="1"/>
    <n v="149.352"/>
    <n v="50.406300000000002"/>
    <n v="2"/>
    <n v="298.70400000000001"/>
  </r>
  <r>
    <n v="920"/>
    <s v="CA-2013-165218"/>
    <x v="1"/>
    <x v="1"/>
    <d v="2018-12-11T00:00:00"/>
    <x v="8"/>
    <x v="0"/>
    <s v="Tuesday"/>
    <s v="Bhargav"/>
    <x v="2"/>
    <s v="Delhi"/>
    <x v="1"/>
    <x v="1"/>
    <n v="12.992000000000001"/>
    <n v="-0.81200000000000006"/>
    <n v="6"/>
    <n v="77.951999999999998"/>
  </r>
  <r>
    <n v="921"/>
    <s v="CA-2011-138296"/>
    <x v="1"/>
    <x v="1"/>
    <d v="2018-12-11T00:00:00"/>
    <x v="8"/>
    <x v="0"/>
    <s v="Tuesday"/>
    <s v="Abhijit"/>
    <x v="18"/>
    <s v="Delhi"/>
    <x v="4"/>
    <x v="0"/>
    <n v="24.56"/>
    <n v="6.8768000000000002"/>
    <n v="3"/>
    <n v="73.679999999999993"/>
  </r>
  <r>
    <n v="922"/>
    <s v="CA-2012-111164"/>
    <x v="1"/>
    <x v="2"/>
    <d v="2018-12-11T00:00:00"/>
    <x v="8"/>
    <x v="0"/>
    <s v="Tuesday"/>
    <s v="Jaydeep"/>
    <x v="2"/>
    <s v="Bhopal"/>
    <x v="1"/>
    <x v="0"/>
    <n v="85.14"/>
    <n v="34.907400000000003"/>
    <n v="5"/>
    <n v="425.7"/>
  </r>
  <r>
    <n v="923"/>
    <s v="CA-2012-111164"/>
    <x v="1"/>
    <x v="8"/>
    <d v="2018-12-12T00:00:00"/>
    <x v="8"/>
    <x v="0"/>
    <s v="Wednesday"/>
    <s v="Pradeep"/>
    <x v="18"/>
    <s v="Delhi"/>
    <x v="4"/>
    <x v="0"/>
    <n v="21.99"/>
    <n v="10.555199999999999"/>
    <n v="5"/>
    <n v="109.94999999999999"/>
  </r>
  <r>
    <n v="924"/>
    <s v="CA-2012-111164"/>
    <x v="1"/>
    <x v="5"/>
    <d v="2018-12-13T00:00:00"/>
    <x v="8"/>
    <x v="0"/>
    <s v="Thursday"/>
    <s v="Sujay"/>
    <x v="2"/>
    <s v="Delhi"/>
    <x v="1"/>
    <x v="0"/>
    <n v="406.6"/>
    <n v="113.848"/>
    <n v="3"/>
    <n v="1219.8000000000002"/>
  </r>
  <r>
    <n v="925"/>
    <s v="CA-2013-149797"/>
    <x v="2"/>
    <x v="14"/>
    <d v="2018-12-13T00:00:00"/>
    <x v="8"/>
    <x v="0"/>
    <s v="Thursday"/>
    <s v="Sujay"/>
    <x v="2"/>
    <s v="Delhi"/>
    <x v="1"/>
    <x v="1"/>
    <n v="841.56799999999998"/>
    <n v="294.54880000000003"/>
    <n v="3"/>
    <n v="2524.7039999999997"/>
  </r>
  <r>
    <n v="926"/>
    <s v="CA-2011-132962"/>
    <x v="2"/>
    <x v="4"/>
    <d v="2018-12-13T00:00:00"/>
    <x v="8"/>
    <x v="0"/>
    <s v="Thursday"/>
    <s v="Sujay"/>
    <x v="2"/>
    <s v="Delhi"/>
    <x v="1"/>
    <x v="0"/>
    <n v="15.552"/>
    <n v="5.4432"/>
    <n v="3"/>
    <n v="46.655999999999999"/>
  </r>
  <r>
    <n v="927"/>
    <s v="CA-2011-132962"/>
    <x v="2"/>
    <x v="4"/>
    <d v="2018-12-13T00:00:00"/>
    <x v="8"/>
    <x v="0"/>
    <s v="Thursday"/>
    <s v="Sujay"/>
    <x v="2"/>
    <s v="Delhi"/>
    <x v="1"/>
    <x v="0"/>
    <n v="252"/>
    <n v="53.55"/>
    <n v="5"/>
    <n v="1260"/>
  </r>
  <r>
    <n v="928"/>
    <s v="CA-2012-115091"/>
    <x v="1"/>
    <x v="16"/>
    <d v="2018-12-13T00:00:00"/>
    <x v="8"/>
    <x v="0"/>
    <s v="Thursday"/>
    <s v="Sujay"/>
    <x v="2"/>
    <s v="Delhi"/>
    <x v="1"/>
    <x v="2"/>
    <n v="46.2"/>
    <n v="12.936"/>
    <n v="2"/>
    <n v="92.4"/>
  </r>
  <r>
    <n v="929"/>
    <s v="CA-2012-115091"/>
    <x v="1"/>
    <x v="10"/>
    <d v="2018-12-14T00:00:00"/>
    <x v="8"/>
    <x v="0"/>
    <s v="Friday"/>
    <s v="Jay"/>
    <x v="18"/>
    <s v="Delhi"/>
    <x v="4"/>
    <x v="2"/>
    <n v="28.84"/>
    <n v="9.5172000000000008"/>
    <n v="5"/>
    <n v="144.19999999999999"/>
  </r>
  <r>
    <n v="930"/>
    <s v="CA-2014-144932"/>
    <x v="1"/>
    <x v="6"/>
    <d v="2018-12-14T00:00:00"/>
    <x v="8"/>
    <x v="0"/>
    <s v="Friday"/>
    <s v="Jay"/>
    <x v="18"/>
    <s v="Delhi"/>
    <x v="4"/>
    <x v="0"/>
    <n v="14.592000000000001"/>
    <n v="2.5535999999999999"/>
    <n v="7"/>
    <n v="102.14400000000001"/>
  </r>
  <r>
    <n v="931"/>
    <s v="CA-2014-144932"/>
    <x v="2"/>
    <x v="3"/>
    <d v="2018-12-14T00:00:00"/>
    <x v="8"/>
    <x v="0"/>
    <s v="Friday"/>
    <s v="Jay"/>
    <x v="18"/>
    <s v="Delhi"/>
    <x v="4"/>
    <x v="0"/>
    <n v="89.855999999999995"/>
    <n v="21.340800000000002"/>
    <n v="5"/>
    <n v="449.28"/>
  </r>
  <r>
    <n v="932"/>
    <s v="CA-2014-144932"/>
    <x v="0"/>
    <x v="12"/>
    <d v="2018-12-14T00:00:00"/>
    <x v="8"/>
    <x v="0"/>
    <s v="Friday"/>
    <s v="Jay"/>
    <x v="18"/>
    <s v="Delhi"/>
    <x v="4"/>
    <x v="0"/>
    <n v="13.872"/>
    <n v="5.0286"/>
    <n v="5"/>
    <n v="69.36"/>
  </r>
  <r>
    <n v="933"/>
    <s v="CA-2014-114216"/>
    <x v="1"/>
    <x v="2"/>
    <d v="2018-12-14T00:00:00"/>
    <x v="8"/>
    <x v="0"/>
    <s v="Friday"/>
    <s v="Jay"/>
    <x v="18"/>
    <s v="Delhi"/>
    <x v="4"/>
    <x v="0"/>
    <n v="12.192"/>
    <n v="4.1147999999999998"/>
    <n v="5"/>
    <n v="60.96"/>
  </r>
  <r>
    <n v="934"/>
    <s v="CA-2013-140081"/>
    <x v="1"/>
    <x v="10"/>
    <d v="2018-12-14T00:00:00"/>
    <x v="8"/>
    <x v="0"/>
    <s v="Friday"/>
    <s v="Jay"/>
    <x v="18"/>
    <s v="Delhi"/>
    <x v="4"/>
    <x v="2"/>
    <n v="45.055999999999997"/>
    <n v="15.2064"/>
    <n v="2"/>
    <n v="90.111999999999995"/>
  </r>
  <r>
    <n v="935"/>
    <s v="CA-2013-140081"/>
    <x v="1"/>
    <x v="8"/>
    <d v="2018-12-15T00:00:00"/>
    <x v="8"/>
    <x v="0"/>
    <s v="Saturday"/>
    <s v="Phalguni"/>
    <x v="2"/>
    <s v="Bhopal"/>
    <x v="1"/>
    <x v="2"/>
    <n v="29.718"/>
    <n v="-21.793199999999999"/>
    <n v="1"/>
    <n v="29.718"/>
  </r>
  <r>
    <n v="936"/>
    <s v="CA-2013-140081"/>
    <x v="1"/>
    <x v="9"/>
    <d v="2018-12-16T00:00:00"/>
    <x v="8"/>
    <x v="0"/>
    <s v="Sunday"/>
    <s v="Preksha"/>
    <x v="18"/>
    <s v="Delhi"/>
    <x v="4"/>
    <x v="2"/>
    <n v="15.552"/>
    <n v="5.4432"/>
    <n v="6"/>
    <n v="93.311999999999998"/>
  </r>
  <r>
    <n v="937"/>
    <s v="CA-2013-140081"/>
    <x v="1"/>
    <x v="1"/>
    <d v="2018-12-17T00:00:00"/>
    <x v="8"/>
    <x v="0"/>
    <s v="Monday"/>
    <s v="Geetanjali"/>
    <x v="2"/>
    <s v="Delhi"/>
    <x v="1"/>
    <x v="2"/>
    <n v="447.69600000000003"/>
    <n v="33.577199999999998"/>
    <n v="7"/>
    <n v="3133.8720000000003"/>
  </r>
  <r>
    <n v="938"/>
    <s v="US-2014-111745"/>
    <x v="0"/>
    <x v="7"/>
    <d v="2018-12-18T00:00:00"/>
    <x v="8"/>
    <x v="0"/>
    <s v="Tuesday"/>
    <s v="Kajal"/>
    <x v="18"/>
    <s v="Delhi"/>
    <x v="4"/>
    <x v="1"/>
    <n v="159.99"/>
    <n v="54.396599999999999"/>
    <n v="3"/>
    <n v="479.97"/>
  </r>
  <r>
    <n v="939"/>
    <s v="CA-2012-148250"/>
    <x v="1"/>
    <x v="1"/>
    <d v="2018-12-18T00:00:00"/>
    <x v="8"/>
    <x v="0"/>
    <s v="Tuesday"/>
    <s v="Kajal"/>
    <x v="18"/>
    <s v="Delhi"/>
    <x v="4"/>
    <x v="1"/>
    <n v="12.96"/>
    <n v="6.2207999999999997"/>
    <n v="3"/>
    <n v="38.880000000000003"/>
  </r>
  <r>
    <n v="940"/>
    <s v="CA-2012-148250"/>
    <x v="2"/>
    <x v="3"/>
    <d v="2018-12-19T00:00:00"/>
    <x v="8"/>
    <x v="0"/>
    <s v="Wednesday"/>
    <s v="Sukruta"/>
    <x v="11"/>
    <s v="Amritsar"/>
    <x v="4"/>
    <x v="1"/>
    <n v="134.47999999999999"/>
    <n v="34.964799999999997"/>
    <n v="1"/>
    <n v="134.47999999999999"/>
  </r>
  <r>
    <n v="941"/>
    <s v="CA-2013-105760"/>
    <x v="1"/>
    <x v="16"/>
    <d v="2018-12-20T00:00:00"/>
    <x v="8"/>
    <x v="0"/>
    <s v="Thursday"/>
    <s v="Utkarsh"/>
    <x v="0"/>
    <s v="Surat"/>
    <x v="0"/>
    <x v="1"/>
    <n v="17.12"/>
    <n v="8.0464000000000002"/>
    <n v="9"/>
    <n v="154.08000000000001"/>
  </r>
  <r>
    <n v="942"/>
    <s v="CA-2013-142958"/>
    <x v="1"/>
    <x v="9"/>
    <d v="2018-12-21T00:00:00"/>
    <x v="8"/>
    <x v="0"/>
    <s v="Friday"/>
    <s v="Sanjay"/>
    <x v="1"/>
    <s v="Mumbai"/>
    <x v="0"/>
    <x v="1"/>
    <n v="6.0960000000000001"/>
    <n v="2.2098"/>
    <n v="2"/>
    <n v="12.192"/>
  </r>
  <r>
    <n v="943"/>
    <s v="CA-2013-142958"/>
    <x v="0"/>
    <x v="15"/>
    <d v="2018-12-22T00:00:00"/>
    <x v="8"/>
    <x v="0"/>
    <s v="Saturday"/>
    <s v="Karandeep"/>
    <x v="2"/>
    <s v="Indore"/>
    <x v="1"/>
    <x v="1"/>
    <n v="1114.2719999999999"/>
    <n v="41.785200000000003"/>
    <n v="5"/>
    <n v="5571.36"/>
  </r>
  <r>
    <n v="944"/>
    <s v="CA-2012-120880"/>
    <x v="1"/>
    <x v="9"/>
    <d v="2018-12-23T00:00:00"/>
    <x v="8"/>
    <x v="0"/>
    <s v="Sunday"/>
    <s v="Neha"/>
    <x v="3"/>
    <s v="Udaipur"/>
    <x v="0"/>
    <x v="0"/>
    <n v="32.4"/>
    <n v="15.552"/>
    <n v="1"/>
    <n v="32.4"/>
  </r>
  <r>
    <n v="945"/>
    <s v="CA-2012-120880"/>
    <x v="1"/>
    <x v="1"/>
    <d v="2018-12-23T00:00:00"/>
    <x v="8"/>
    <x v="0"/>
    <s v="Sunday"/>
    <s v="Neha"/>
    <x v="3"/>
    <s v="Udaipur"/>
    <x v="0"/>
    <x v="0"/>
    <n v="540.57000000000005"/>
    <n v="140.54820000000001"/>
    <n v="7"/>
    <n v="3783.9900000000002"/>
  </r>
  <r>
    <n v="946"/>
    <s v="CA-2012-120880"/>
    <x v="2"/>
    <x v="13"/>
    <d v="2018-12-23T00:00:00"/>
    <x v="8"/>
    <x v="0"/>
    <s v="Sunday"/>
    <s v="Neha"/>
    <x v="3"/>
    <s v="Udaipur"/>
    <x v="0"/>
    <x v="0"/>
    <n v="167.76"/>
    <n v="62.91"/>
    <n v="2"/>
    <n v="335.52"/>
  </r>
  <r>
    <n v="947"/>
    <s v="US-2012-140200"/>
    <x v="2"/>
    <x v="3"/>
    <d v="2018-12-23T00:00:00"/>
    <x v="8"/>
    <x v="0"/>
    <s v="Sunday"/>
    <s v="Neha"/>
    <x v="3"/>
    <s v="Udaipur"/>
    <x v="0"/>
    <x v="0"/>
    <n v="393.16500000000002"/>
    <n v="-204.44579999999999"/>
    <n v="6"/>
    <n v="2358.9900000000002"/>
  </r>
  <r>
    <n v="948"/>
    <s v="US-2014-110576"/>
    <x v="2"/>
    <x v="4"/>
    <d v="2018-12-23T00:00:00"/>
    <x v="8"/>
    <x v="0"/>
    <s v="Sunday"/>
    <s v="Neha"/>
    <x v="3"/>
    <s v="Udaipur"/>
    <x v="0"/>
    <x v="2"/>
    <n v="516.48800000000006"/>
    <n v="-12.9122"/>
    <n v="7"/>
    <n v="3615.4160000000002"/>
  </r>
  <r>
    <n v="949"/>
    <s v="US-2014-110576"/>
    <x v="1"/>
    <x v="9"/>
    <d v="2018-12-24T00:00:00"/>
    <x v="8"/>
    <x v="0"/>
    <s v="Monday"/>
    <s v="Jayanti"/>
    <x v="8"/>
    <s v="Allahabad"/>
    <x v="1"/>
    <x v="2"/>
    <n v="1007.232"/>
    <n v="75.542400000000001"/>
    <n v="2"/>
    <n v="2014.4639999999999"/>
  </r>
  <r>
    <n v="950"/>
    <s v="US-2014-110576"/>
    <x v="1"/>
    <x v="9"/>
    <d v="2018-12-25T00:00:00"/>
    <x v="8"/>
    <x v="0"/>
    <s v="Tuesday"/>
    <s v="Sandra"/>
    <x v="11"/>
    <s v="Amritsar"/>
    <x v="4"/>
    <x v="2"/>
    <n v="2065.3200000000002"/>
    <n v="-619.596"/>
    <n v="5"/>
    <n v="10326.6"/>
  </r>
  <r>
    <n v="951"/>
    <s v="US-2014-110576"/>
    <x v="2"/>
    <x v="14"/>
    <d v="2018-12-25T00:00:00"/>
    <x v="8"/>
    <x v="0"/>
    <s v="Tuesday"/>
    <s v="Sandra"/>
    <x v="11"/>
    <s v="Amritsar"/>
    <x v="4"/>
    <x v="2"/>
    <n v="15.552"/>
    <n v="5.4432"/>
    <n v="2"/>
    <n v="31.103999999999999"/>
  </r>
  <r>
    <n v="952"/>
    <s v="US-2014-110576"/>
    <x v="2"/>
    <x v="14"/>
    <d v="2018-12-25T00:00:00"/>
    <x v="8"/>
    <x v="0"/>
    <s v="Tuesday"/>
    <s v="Sandra"/>
    <x v="11"/>
    <s v="Amritsar"/>
    <x v="4"/>
    <x v="2"/>
    <n v="25.344000000000001"/>
    <n v="7.92"/>
    <n v="5"/>
    <n v="126.72"/>
  </r>
  <r>
    <n v="953"/>
    <s v="CA-2014-131156"/>
    <x v="1"/>
    <x v="1"/>
    <d v="2018-12-26T00:00:00"/>
    <x v="8"/>
    <x v="0"/>
    <s v="Wednesday"/>
    <s v="Akshata"/>
    <x v="0"/>
    <s v="Surat"/>
    <x v="0"/>
    <x v="0"/>
    <n v="25.472000000000001"/>
    <n v="7.6416000000000004"/>
    <n v="2"/>
    <n v="50.944000000000003"/>
  </r>
  <r>
    <n v="954"/>
    <s v="CA-2014-136539"/>
    <x v="2"/>
    <x v="14"/>
    <d v="2018-12-27T00:00:00"/>
    <x v="8"/>
    <x v="0"/>
    <s v="Thursday"/>
    <s v="Vishakha"/>
    <x v="1"/>
    <s v="Mumbai"/>
    <x v="0"/>
    <x v="0"/>
    <n v="27.167999999999999"/>
    <n v="2.7168000000000001"/>
    <n v="3"/>
    <n v="81.503999999999991"/>
  </r>
  <r>
    <n v="955"/>
    <s v="CA-2014-136539"/>
    <x v="2"/>
    <x v="13"/>
    <d v="2018-12-27T00:00:00"/>
    <x v="8"/>
    <x v="0"/>
    <s v="Thursday"/>
    <s v="Vishakha"/>
    <x v="1"/>
    <s v="Mumbai"/>
    <x v="0"/>
    <x v="0"/>
    <n v="78.852800000000002"/>
    <n v="-11.596"/>
    <n v="3"/>
    <n v="236.55840000000001"/>
  </r>
  <r>
    <n v="956"/>
    <s v="CA-2014-119305"/>
    <x v="1"/>
    <x v="6"/>
    <d v="2018-12-27T00:00:00"/>
    <x v="8"/>
    <x v="0"/>
    <s v="Thursday"/>
    <s v="Vishakha"/>
    <x v="1"/>
    <s v="Mumbai"/>
    <x v="0"/>
    <x v="0"/>
    <n v="173.8"/>
    <n v="43.45"/>
    <n v="1"/>
    <n v="173.8"/>
  </r>
  <r>
    <n v="957"/>
    <s v="CA-2014-102414"/>
    <x v="2"/>
    <x v="4"/>
    <d v="2018-12-27T00:00:00"/>
    <x v="8"/>
    <x v="0"/>
    <s v="Thursday"/>
    <s v="Vishakha"/>
    <x v="1"/>
    <s v="Mumbai"/>
    <x v="0"/>
    <x v="0"/>
    <n v="29.591999999999999"/>
    <n v="2.5893000000000002"/>
    <n v="6"/>
    <n v="177.55199999999999"/>
  </r>
  <r>
    <n v="958"/>
    <s v="CA-2014-102414"/>
    <x v="0"/>
    <x v="7"/>
    <d v="2018-12-28T00:00:00"/>
    <x v="8"/>
    <x v="0"/>
    <s v="Friday"/>
    <s v="Prajakta"/>
    <x v="5"/>
    <s v="Bangalore"/>
    <x v="3"/>
    <x v="0"/>
    <n v="4.7519999999999998"/>
    <n v="-3.1680000000000001"/>
    <n v="2"/>
    <n v="9.5039999999999996"/>
  </r>
  <r>
    <n v="959"/>
    <s v="CA-2014-102414"/>
    <x v="1"/>
    <x v="1"/>
    <d v="2018-12-29T00:00:00"/>
    <x v="8"/>
    <x v="0"/>
    <s v="Saturday"/>
    <s v="Shruti"/>
    <x v="1"/>
    <s v="Mumbai"/>
    <x v="0"/>
    <x v="0"/>
    <n v="15.552"/>
    <n v="5.6375999999999999"/>
    <n v="1"/>
    <n v="15.552"/>
  </r>
  <r>
    <n v="960"/>
    <s v="CA-2012-112571"/>
    <x v="2"/>
    <x v="3"/>
    <d v="2018-12-29T00:00:00"/>
    <x v="8"/>
    <x v="0"/>
    <s v="Saturday"/>
    <s v="Shruti"/>
    <x v="1"/>
    <s v="Mumbai"/>
    <x v="0"/>
    <x v="0"/>
    <n v="204.6"/>
    <n v="53.195999999999998"/>
    <n v="3"/>
    <n v="613.79999999999995"/>
  </r>
  <r>
    <n v="961"/>
    <s v="CA-2014-152142"/>
    <x v="0"/>
    <x v="7"/>
    <d v="2018-12-29T00:00:00"/>
    <x v="8"/>
    <x v="0"/>
    <s v="Saturday"/>
    <s v="Shruti"/>
    <x v="1"/>
    <s v="Mumbai"/>
    <x v="0"/>
    <x v="1"/>
    <n v="321.56799999999998"/>
    <n v="28.1372"/>
    <n v="3"/>
    <n v="964.70399999999995"/>
  </r>
  <r>
    <n v="962"/>
    <s v="CA-2012-160059"/>
    <x v="1"/>
    <x v="11"/>
    <d v="2018-12-30T00:00:00"/>
    <x v="8"/>
    <x v="0"/>
    <s v="Sunday"/>
    <s v="Dipali"/>
    <x v="2"/>
    <s v="Indore"/>
    <x v="1"/>
    <x v="2"/>
    <n v="6.24"/>
    <n v="3.0575999999999999"/>
    <n v="5"/>
    <n v="31.200000000000003"/>
  </r>
  <r>
    <n v="963"/>
    <s v="CA-2013-120859"/>
    <x v="2"/>
    <x v="3"/>
    <d v="2018-12-31T00:00:00"/>
    <x v="8"/>
    <x v="0"/>
    <s v="Monday"/>
    <s v="Shreya"/>
    <x v="8"/>
    <s v="Lucknow"/>
    <x v="1"/>
    <x v="1"/>
    <n v="21.88"/>
    <n v="10.94"/>
    <n v="4"/>
    <n v="87.52"/>
  </r>
  <r>
    <n v="964"/>
    <s v="CA-2011-127488"/>
    <x v="0"/>
    <x v="15"/>
    <d v="2019-01-01T00:00:00"/>
    <x v="9"/>
    <x v="1"/>
    <s v="Tuesday"/>
    <s v="Smriti"/>
    <x v="9"/>
    <s v="Patna"/>
    <x v="2"/>
    <x v="0"/>
    <n v="4.6079999999999997"/>
    <n v="1.6704000000000001"/>
    <n v="1"/>
    <n v="4.6079999999999997"/>
  </r>
  <r>
    <n v="965"/>
    <s v="CA-2014-135279"/>
    <x v="2"/>
    <x v="14"/>
    <d v="2019-01-01T00:00:00"/>
    <x v="9"/>
    <x v="1"/>
    <s v="Tuesday"/>
    <s v="Smriti"/>
    <x v="9"/>
    <s v="Patna"/>
    <x v="2"/>
    <x v="2"/>
    <n v="9.82"/>
    <n v="4.8117999999999999"/>
    <n v="3"/>
    <n v="29.46"/>
  </r>
  <r>
    <n v="966"/>
    <s v="CA-2014-135279"/>
    <x v="0"/>
    <x v="0"/>
    <d v="2019-01-02T00:00:00"/>
    <x v="9"/>
    <x v="1"/>
    <s v="Wednesday"/>
    <s v="Girase"/>
    <x v="10"/>
    <s v="Thiruvananthapuram"/>
    <x v="3"/>
    <x v="2"/>
    <n v="35.97"/>
    <n v="9.7119"/>
    <n v="3"/>
    <n v="107.91"/>
  </r>
  <r>
    <n v="967"/>
    <s v="CA-2014-135279"/>
    <x v="0"/>
    <x v="7"/>
    <d v="2019-01-02T00:00:00"/>
    <x v="9"/>
    <x v="1"/>
    <s v="Wednesday"/>
    <s v="Girase"/>
    <x v="10"/>
    <s v="Thiruvananthapuram"/>
    <x v="3"/>
    <x v="2"/>
    <n v="12.96"/>
    <n v="6.2207999999999997"/>
    <n v="3"/>
    <n v="38.880000000000003"/>
  </r>
  <r>
    <n v="968"/>
    <s v="CA-2014-135279"/>
    <x v="0"/>
    <x v="7"/>
    <d v="2019-01-02T00:00:00"/>
    <x v="9"/>
    <x v="1"/>
    <s v="Wednesday"/>
    <s v="Girase"/>
    <x v="10"/>
    <s v="Thiruvananthapuram"/>
    <x v="3"/>
    <x v="2"/>
    <n v="191.6"/>
    <n v="91.968000000000004"/>
    <n v="3"/>
    <n v="574.79999999999995"/>
  </r>
  <r>
    <n v="969"/>
    <s v="CA-2014-135279"/>
    <x v="1"/>
    <x v="9"/>
    <d v="2019-01-03T00:00:00"/>
    <x v="9"/>
    <x v="1"/>
    <s v="Thursday"/>
    <s v="Monica"/>
    <x v="11"/>
    <s v="Chandigarh"/>
    <x v="4"/>
    <x v="2"/>
    <n v="8.64"/>
    <n v="4.2336"/>
    <n v="3"/>
    <n v="25.92"/>
  </r>
  <r>
    <n v="970"/>
    <s v="CA-2014-135279"/>
    <x v="2"/>
    <x v="3"/>
    <d v="2019-01-03T00:00:00"/>
    <x v="9"/>
    <x v="1"/>
    <s v="Thursday"/>
    <s v="Monica"/>
    <x v="11"/>
    <s v="Chandigarh"/>
    <x v="4"/>
    <x v="2"/>
    <n v="501.81"/>
    <n v="0"/>
    <n v="5"/>
    <n v="2509.0500000000002"/>
  </r>
  <r>
    <n v="971"/>
    <s v="CA-2011-115791"/>
    <x v="0"/>
    <x v="0"/>
    <d v="2019-01-03T00:00:00"/>
    <x v="9"/>
    <x v="1"/>
    <s v="Thursday"/>
    <s v="Monica"/>
    <x v="11"/>
    <s v="Chandigarh"/>
    <x v="4"/>
    <x v="0"/>
    <n v="127.104"/>
    <n v="28.598400000000002"/>
    <n v="4"/>
    <n v="508.416"/>
  </r>
  <r>
    <n v="972"/>
    <s v="CA-2011-115791"/>
    <x v="1"/>
    <x v="2"/>
    <d v="2019-01-03T00:00:00"/>
    <x v="9"/>
    <x v="1"/>
    <s v="Thursday"/>
    <s v="Monica"/>
    <x v="11"/>
    <s v="Chandigarh"/>
    <x v="4"/>
    <x v="0"/>
    <n v="124.2"/>
    <n v="-31.05"/>
    <n v="5"/>
    <n v="621"/>
  </r>
  <r>
    <n v="973"/>
    <s v="CA-2011-115791"/>
    <x v="1"/>
    <x v="2"/>
    <d v="2019-01-03T00:00:00"/>
    <x v="9"/>
    <x v="1"/>
    <s v="Thursday"/>
    <s v="Monica"/>
    <x v="11"/>
    <s v="Chandigarh"/>
    <x v="4"/>
    <x v="0"/>
    <n v="18.588000000000001"/>
    <n v="-13.6312"/>
    <n v="2"/>
    <n v="37.176000000000002"/>
  </r>
  <r>
    <n v="974"/>
    <s v="CA-2011-115791"/>
    <x v="1"/>
    <x v="9"/>
    <d v="2019-01-03T00:00:00"/>
    <x v="9"/>
    <x v="1"/>
    <s v="Thursday"/>
    <s v="Monica"/>
    <x v="11"/>
    <s v="Chandigarh"/>
    <x v="4"/>
    <x v="0"/>
    <n v="30.071999999999999"/>
    <n v="10.1493"/>
    <n v="9"/>
    <n v="270.64799999999997"/>
  </r>
  <r>
    <n v="975"/>
    <s v="US-2014-103247"/>
    <x v="0"/>
    <x v="7"/>
    <d v="2019-01-04T00:00:00"/>
    <x v="9"/>
    <x v="1"/>
    <s v="Friday"/>
    <s v="Sidharth"/>
    <x v="1"/>
    <s v="Mumbai"/>
    <x v="0"/>
    <x v="2"/>
    <n v="160.93"/>
    <n v="3.2185999999999999"/>
    <n v="3"/>
    <n v="482.79"/>
  </r>
  <r>
    <n v="976"/>
    <s v="US-2014-103247"/>
    <x v="0"/>
    <x v="15"/>
    <d v="2019-01-04T00:00:00"/>
    <x v="9"/>
    <x v="1"/>
    <s v="Friday"/>
    <s v="Bhutekar"/>
    <x v="2"/>
    <s v="Indore"/>
    <x v="1"/>
    <x v="2"/>
    <n v="75.792000000000002"/>
    <n v="25.579799999999999"/>
    <n v="4"/>
    <n v="303.16800000000001"/>
  </r>
  <r>
    <n v="977"/>
    <s v="US-2014-100209"/>
    <x v="1"/>
    <x v="1"/>
    <d v="2019-01-04T00:00:00"/>
    <x v="9"/>
    <x v="1"/>
    <s v="Friday"/>
    <s v="Shikhar"/>
    <x v="1"/>
    <s v="Mumbai"/>
    <x v="0"/>
    <x v="0"/>
    <n v="1.08"/>
    <n v="-0.79200000000000004"/>
    <n v="3"/>
    <n v="3.24"/>
  </r>
  <r>
    <n v="978"/>
    <s v="CA-2014-159366"/>
    <x v="1"/>
    <x v="5"/>
    <d v="2019-01-04T00:00:00"/>
    <x v="9"/>
    <x v="1"/>
    <s v="Friday"/>
    <s v="Shikhar"/>
    <x v="1"/>
    <s v="Mumbai"/>
    <x v="0"/>
    <x v="1"/>
    <n v="3059.982"/>
    <n v="679.99599999999998"/>
    <n v="6"/>
    <n v="18359.892"/>
  </r>
  <r>
    <n v="979"/>
    <s v="CA-2013-145499"/>
    <x v="1"/>
    <x v="5"/>
    <d v="2019-01-04T00:00:00"/>
    <x v="9"/>
    <x v="1"/>
    <s v="Friday"/>
    <s v="Shikhar"/>
    <x v="1"/>
    <s v="Mumbai"/>
    <x v="0"/>
    <x v="0"/>
    <n v="3.282"/>
    <n v="-2.6255999999999999"/>
    <n v="2"/>
    <n v="6.5640000000000001"/>
  </r>
  <r>
    <n v="980"/>
    <s v="CA-2012-157035"/>
    <x v="1"/>
    <x v="5"/>
    <d v="2019-01-04T00:00:00"/>
    <x v="9"/>
    <x v="1"/>
    <s v="Friday"/>
    <s v="Rahul"/>
    <x v="2"/>
    <s v="Indore"/>
    <x v="1"/>
    <x v="1"/>
    <n v="34.020000000000003"/>
    <n v="16.669799999999999"/>
    <n v="6"/>
    <n v="204.12"/>
  </r>
  <r>
    <n v="981"/>
    <s v="CA-2013-144939"/>
    <x v="0"/>
    <x v="7"/>
    <d v="2019-01-04T00:00:00"/>
    <x v="9"/>
    <x v="1"/>
    <s v="Friday"/>
    <s v="Sudhir"/>
    <x v="16"/>
    <s v="Kohima"/>
    <x v="4"/>
    <x v="0"/>
    <n v="599.29200000000003"/>
    <n v="93.223200000000006"/>
    <n v="3"/>
    <n v="1797.8760000000002"/>
  </r>
  <r>
    <n v="982"/>
    <s v="CA-2011-163419"/>
    <x v="1"/>
    <x v="2"/>
    <d v="2019-01-04T00:00:00"/>
    <x v="9"/>
    <x v="1"/>
    <s v="Friday"/>
    <s v="Sudhir"/>
    <x v="16"/>
    <s v="Kohima"/>
    <x v="4"/>
    <x v="0"/>
    <n v="3.3919999999999999"/>
    <n v="0.80559999999999998"/>
    <n v="3"/>
    <n v="10.176"/>
  </r>
  <r>
    <n v="983"/>
    <s v="CA-2011-163419"/>
    <x v="0"/>
    <x v="7"/>
    <d v="2019-01-04T00:00:00"/>
    <x v="9"/>
    <x v="1"/>
    <s v="Friday"/>
    <s v="Sudhir"/>
    <x v="16"/>
    <s v="Kohima"/>
    <x v="4"/>
    <x v="0"/>
    <n v="559.98400000000004"/>
    <n v="55.998399999999997"/>
    <n v="4"/>
    <n v="2239.9360000000001"/>
  </r>
  <r>
    <n v="984"/>
    <s v="CA-2011-163419"/>
    <x v="1"/>
    <x v="5"/>
    <d v="2019-01-05T00:00:00"/>
    <x v="9"/>
    <x v="1"/>
    <s v="Saturday"/>
    <s v="Nikhil"/>
    <x v="11"/>
    <s v="Chandigarh"/>
    <x v="4"/>
    <x v="0"/>
    <n v="603.91999999999996"/>
    <n v="75.489999999999995"/>
    <n v="4"/>
    <n v="2415.6799999999998"/>
  </r>
  <r>
    <n v="985"/>
    <s v="CA-2014-100314"/>
    <x v="0"/>
    <x v="0"/>
    <d v="2019-01-05T00:00:00"/>
    <x v="9"/>
    <x v="1"/>
    <s v="Saturday"/>
    <s v="Ankit"/>
    <x v="12"/>
    <s v="Chandigarh"/>
    <x v="4"/>
    <x v="2"/>
    <n v="7.968"/>
    <n v="2.5895999999999999"/>
    <n v="3"/>
    <n v="23.904"/>
  </r>
  <r>
    <n v="986"/>
    <s v="CA-2014-100314"/>
    <x v="0"/>
    <x v="15"/>
    <d v="2019-01-05T00:00:00"/>
    <x v="9"/>
    <x v="1"/>
    <s v="Saturday"/>
    <s v="Shikhar"/>
    <x v="13"/>
    <s v="Simla"/>
    <x v="4"/>
    <x v="2"/>
    <n v="27.968"/>
    <n v="9.4391999999999996"/>
    <n v="2"/>
    <n v="55.936"/>
  </r>
  <r>
    <n v="987"/>
    <s v="CA-2014-100314"/>
    <x v="1"/>
    <x v="1"/>
    <d v="2019-01-05T00:00:00"/>
    <x v="9"/>
    <x v="1"/>
    <s v="Saturday"/>
    <s v="Shikhar"/>
    <x v="13"/>
    <s v="Simla"/>
    <x v="4"/>
    <x v="2"/>
    <n v="336.51"/>
    <n v="44.868000000000002"/>
    <n v="3"/>
    <n v="1009.53"/>
  </r>
  <r>
    <n v="988"/>
    <s v="CA-2012-146829"/>
    <x v="2"/>
    <x v="14"/>
    <d v="2019-01-05T00:00:00"/>
    <x v="9"/>
    <x v="1"/>
    <s v="Saturday"/>
    <s v="Vineet"/>
    <x v="14"/>
    <s v="Gangtok"/>
    <x v="4"/>
    <x v="0"/>
    <n v="1.1120000000000001"/>
    <n v="-1.8904000000000001"/>
    <n v="2"/>
    <n v="2.2240000000000002"/>
  </r>
  <r>
    <n v="989"/>
    <s v="CA-2014-167899"/>
    <x v="2"/>
    <x v="14"/>
    <d v="2019-01-05T00:00:00"/>
    <x v="9"/>
    <x v="1"/>
    <s v="Saturday"/>
    <s v="Vineet"/>
    <x v="14"/>
    <s v="Gangtok"/>
    <x v="4"/>
    <x v="1"/>
    <n v="520.04999999999995"/>
    <n v="72.807000000000002"/>
    <n v="3"/>
    <n v="1560.1499999999999"/>
  </r>
  <r>
    <n v="990"/>
    <s v="CA-2014-167899"/>
    <x v="2"/>
    <x v="3"/>
    <d v="2019-01-05T00:00:00"/>
    <x v="9"/>
    <x v="1"/>
    <s v="Saturday"/>
    <s v="Vineet"/>
    <x v="14"/>
    <s v="Gangtok"/>
    <x v="4"/>
    <x v="1"/>
    <n v="17.97"/>
    <n v="5.2112999999999996"/>
    <n v="4"/>
    <n v="71.88"/>
  </r>
  <r>
    <n v="991"/>
    <s v="CA-2012-153549"/>
    <x v="1"/>
    <x v="1"/>
    <d v="2019-01-06T00:00:00"/>
    <x v="9"/>
    <x v="1"/>
    <s v="Sunday"/>
    <s v="Vivek"/>
    <x v="15"/>
    <s v="Goa"/>
    <x v="0"/>
    <x v="2"/>
    <n v="1166.92"/>
    <n v="131.27850000000001"/>
    <n v="2"/>
    <n v="2333.84"/>
  </r>
  <r>
    <n v="992"/>
    <s v="CA-2013-110023"/>
    <x v="1"/>
    <x v="2"/>
    <d v="2019-01-06T00:00:00"/>
    <x v="9"/>
    <x v="1"/>
    <s v="Sunday"/>
    <s v="Vivek"/>
    <x v="15"/>
    <s v="Goa"/>
    <x v="0"/>
    <x v="0"/>
    <n v="14.624000000000001"/>
    <n v="5.484"/>
    <n v="2"/>
    <n v="29.248000000000001"/>
  </r>
  <r>
    <n v="993"/>
    <s v="CA-2013-105585"/>
    <x v="1"/>
    <x v="11"/>
    <d v="2019-01-06T00:00:00"/>
    <x v="9"/>
    <x v="1"/>
    <s v="Sunday"/>
    <s v="Vivek"/>
    <x v="15"/>
    <s v="Goa"/>
    <x v="0"/>
    <x v="0"/>
    <n v="10.23"/>
    <n v="4.9104000000000001"/>
    <n v="4"/>
    <n v="40.92"/>
  </r>
  <r>
    <n v="994"/>
    <s v="CA-2013-105585"/>
    <x v="1"/>
    <x v="10"/>
    <d v="2019-01-07T00:00:00"/>
    <x v="9"/>
    <x v="1"/>
    <s v="Monday"/>
    <s v="Jaideep"/>
    <x v="16"/>
    <s v="Kohima"/>
    <x v="4"/>
    <x v="0"/>
    <n v="154.9"/>
    <n v="69.704999999999998"/>
    <n v="4"/>
    <n v="619.6"/>
  </r>
  <r>
    <n v="995"/>
    <s v="CA-2011-117639"/>
    <x v="2"/>
    <x v="13"/>
    <d v="2019-01-08T00:00:00"/>
    <x v="9"/>
    <x v="1"/>
    <s v="Tuesday"/>
    <s v="Ankur"/>
    <x v="17"/>
    <s v="Hyderabad"/>
    <x v="3"/>
    <x v="1"/>
    <n v="2715.93"/>
    <n v="1276.4871000000001"/>
    <n v="2"/>
    <n v="5431.86"/>
  </r>
  <r>
    <n v="996"/>
    <s v="CA-2011-117639"/>
    <x v="1"/>
    <x v="1"/>
    <d v="2019-01-09T00:00:00"/>
    <x v="9"/>
    <x v="1"/>
    <s v="Wednesday"/>
    <s v="Shardul"/>
    <x v="0"/>
    <s v="Ahmedabad"/>
    <x v="0"/>
    <x v="1"/>
    <n v="617.97"/>
    <n v="173.0316"/>
    <n v="4"/>
    <n v="2471.88"/>
  </r>
  <r>
    <n v="997"/>
    <s v="CA-2012-162537"/>
    <x v="1"/>
    <x v="2"/>
    <d v="2019-01-09T00:00:00"/>
    <x v="9"/>
    <x v="1"/>
    <s v="Wednesday"/>
    <s v="Shardul"/>
    <x v="0"/>
    <s v="Ahmedabad"/>
    <x v="0"/>
    <x v="0"/>
    <n v="10.67"/>
    <n v="4.9081999999999999"/>
    <n v="4"/>
    <n v="42.68"/>
  </r>
  <r>
    <n v="998"/>
    <s v="CA-2012-162537"/>
    <x v="1"/>
    <x v="5"/>
    <d v="2019-01-09T00:00:00"/>
    <x v="9"/>
    <x v="1"/>
    <s v="Wednesday"/>
    <s v="Shardul"/>
    <x v="0"/>
    <s v="Ahmedabad"/>
    <x v="0"/>
    <x v="0"/>
    <n v="36.630000000000003"/>
    <n v="9.8901000000000003"/>
    <n v="3"/>
    <n v="109.89000000000001"/>
  </r>
  <r>
    <n v="999"/>
    <s v="CA-2012-162537"/>
    <x v="2"/>
    <x v="14"/>
    <d v="2019-01-09T00:00:00"/>
    <x v="9"/>
    <x v="1"/>
    <s v="Wednesday"/>
    <s v="Shardul"/>
    <x v="0"/>
    <s v="Ahmedabad"/>
    <x v="0"/>
    <x v="0"/>
    <n v="24.1"/>
    <n v="9.1579999999999995"/>
    <n v="6"/>
    <n v="144.60000000000002"/>
  </r>
  <r>
    <n v="1000"/>
    <s v="CA-2012-162537"/>
    <x v="1"/>
    <x v="2"/>
    <d v="2019-01-09T00:00:00"/>
    <x v="9"/>
    <x v="1"/>
    <s v="Wednesday"/>
    <s v="Shardul"/>
    <x v="0"/>
    <s v="Ahmedabad"/>
    <x v="0"/>
    <x v="0"/>
    <n v="33.11"/>
    <n v="12.9129"/>
    <n v="5"/>
    <n v="165.55"/>
  </r>
  <r>
    <n v="1001"/>
    <s v="CA-2013-155488"/>
    <x v="1"/>
    <x v="5"/>
    <d v="2019-01-10T00:00:00"/>
    <x v="9"/>
    <x v="1"/>
    <s v="Thursday"/>
    <s v="Syed"/>
    <x v="1"/>
    <s v="Pune"/>
    <x v="0"/>
    <x v="2"/>
    <n v="44.02"/>
    <n v="11.4452"/>
    <n v="3"/>
    <n v="132.06"/>
  </r>
  <r>
    <n v="1002"/>
    <s v="CA-2012-124891"/>
    <x v="0"/>
    <x v="0"/>
    <d v="2019-01-11T00:00:00"/>
    <x v="9"/>
    <x v="1"/>
    <s v="Friday"/>
    <s v="Mhatre"/>
    <x v="2"/>
    <s v="Indore"/>
    <x v="1"/>
    <x v="0"/>
    <n v="2309.65"/>
    <n v="762.18449999999996"/>
    <n v="2"/>
    <n v="4619.3"/>
  </r>
  <r>
    <n v="1003"/>
    <s v="CA-2012-124891"/>
    <x v="1"/>
    <x v="5"/>
    <d v="2019-01-11T00:00:00"/>
    <x v="9"/>
    <x v="1"/>
    <s v="Friday"/>
    <s v="Mhatre"/>
    <x v="2"/>
    <s v="Indore"/>
    <x v="1"/>
    <x v="0"/>
    <n v="1090.7819999999999"/>
    <n v="-290.87520000000001"/>
    <n v="3"/>
    <n v="3272.3459999999995"/>
  </r>
  <r>
    <n v="1004"/>
    <s v="CA-2012-124891"/>
    <x v="1"/>
    <x v="10"/>
    <d v="2019-01-11T00:00:00"/>
    <x v="9"/>
    <x v="1"/>
    <s v="Friday"/>
    <s v="Mhatre"/>
    <x v="2"/>
    <s v="Indore"/>
    <x v="1"/>
    <x v="0"/>
    <n v="19.440000000000001"/>
    <n v="9.3312000000000008"/>
    <n v="2"/>
    <n v="38.880000000000003"/>
  </r>
  <r>
    <n v="1005"/>
    <s v="CA-2012-126445"/>
    <x v="2"/>
    <x v="3"/>
    <d v="2019-01-11T00:00:00"/>
    <x v="9"/>
    <x v="1"/>
    <s v="Friday"/>
    <s v="Mhatre"/>
    <x v="2"/>
    <s v="Indore"/>
    <x v="1"/>
    <x v="0"/>
    <n v="484.65"/>
    <n v="92.083500000000001"/>
    <n v="3"/>
    <n v="1453.9499999999998"/>
  </r>
  <r>
    <n v="1006"/>
    <s v="CA-2012-111199"/>
    <x v="2"/>
    <x v="4"/>
    <d v="2019-01-12T00:00:00"/>
    <x v="9"/>
    <x v="1"/>
    <s v="Saturday"/>
    <s v="Saurabh"/>
    <x v="17"/>
    <s v="Hyderabad"/>
    <x v="3"/>
    <x v="0"/>
    <n v="115.29600000000001"/>
    <n v="40.3536"/>
    <n v="2"/>
    <n v="230.59200000000001"/>
  </r>
  <r>
    <n v="1007"/>
    <s v="CA-2012-105312"/>
    <x v="1"/>
    <x v="2"/>
    <d v="2019-01-13T00:00:00"/>
    <x v="9"/>
    <x v="1"/>
    <s v="Sunday"/>
    <s v="Chetan"/>
    <x v="0"/>
    <s v="Ahmedabad"/>
    <x v="0"/>
    <x v="0"/>
    <n v="7.08"/>
    <n v="2.4780000000000002"/>
    <n v="6"/>
    <n v="42.480000000000004"/>
  </r>
  <r>
    <n v="1008"/>
    <s v="CA-2012-105312"/>
    <x v="2"/>
    <x v="14"/>
    <d v="2019-01-13T00:00:00"/>
    <x v="9"/>
    <x v="1"/>
    <s v="Sunday"/>
    <s v="Chetan"/>
    <x v="0"/>
    <s v="Ahmedabad"/>
    <x v="0"/>
    <x v="0"/>
    <n v="4.4009999999999998"/>
    <n v="-3.5207999999999999"/>
    <n v="2"/>
    <n v="8.8019999999999996"/>
  </r>
  <r>
    <n v="1009"/>
    <s v="US-2014-106705"/>
    <x v="0"/>
    <x v="15"/>
    <d v="2019-01-13T00:00:00"/>
    <x v="9"/>
    <x v="1"/>
    <s v="Sunday"/>
    <s v="Mukund"/>
    <x v="1"/>
    <s v="Pune"/>
    <x v="0"/>
    <x v="0"/>
    <n v="44.75"/>
    <n v="20.585000000000001"/>
    <n v="3"/>
    <n v="134.25"/>
  </r>
  <r>
    <n v="1010"/>
    <s v="CA-2014-135034"/>
    <x v="1"/>
    <x v="2"/>
    <d v="2019-01-13T00:00:00"/>
    <x v="9"/>
    <x v="1"/>
    <s v="Sunday"/>
    <s v="Shantanu"/>
    <x v="1"/>
    <s v="Mumbai"/>
    <x v="0"/>
    <x v="0"/>
    <n v="95.983999999999995"/>
    <n v="5.9989999999999997"/>
    <n v="3"/>
    <n v="287.952"/>
  </r>
  <r>
    <n v="1011"/>
    <s v="CA-2011-158540"/>
    <x v="1"/>
    <x v="6"/>
    <d v="2019-01-13T00:00:00"/>
    <x v="9"/>
    <x v="1"/>
    <s v="Sunday"/>
    <s v="Shantanu"/>
    <x v="1"/>
    <s v="Mumbai"/>
    <x v="0"/>
    <x v="0"/>
    <n v="151.72"/>
    <n v="27.3096"/>
    <n v="2"/>
    <n v="303.44"/>
  </r>
  <r>
    <n v="1012"/>
    <s v="CA-2014-118437"/>
    <x v="1"/>
    <x v="2"/>
    <d v="2019-01-13T00:00:00"/>
    <x v="9"/>
    <x v="1"/>
    <s v="Sunday"/>
    <s v="Shantanu"/>
    <x v="1"/>
    <s v="Mumbai"/>
    <x v="0"/>
    <x v="0"/>
    <n v="155.25"/>
    <n v="46.575000000000003"/>
    <n v="3"/>
    <n v="465.75"/>
  </r>
  <r>
    <n v="1013"/>
    <s v="CA-2014-118437"/>
    <x v="1"/>
    <x v="11"/>
    <d v="2019-01-13T00:00:00"/>
    <x v="9"/>
    <x v="1"/>
    <s v="Sunday"/>
    <s v="Shruti"/>
    <x v="2"/>
    <s v="Indore"/>
    <x v="1"/>
    <x v="0"/>
    <n v="14.03"/>
    <n v="4.0686999999999998"/>
    <n v="1"/>
    <n v="14.03"/>
  </r>
  <r>
    <n v="1014"/>
    <s v="US-2012-126214"/>
    <x v="1"/>
    <x v="1"/>
    <d v="2019-01-13T00:00:00"/>
    <x v="9"/>
    <x v="1"/>
    <s v="Sunday"/>
    <s v="Shruti"/>
    <x v="2"/>
    <s v="Indore"/>
    <x v="1"/>
    <x v="0"/>
    <n v="1618.37"/>
    <n v="356.04140000000001"/>
    <n v="2"/>
    <n v="3236.74"/>
  </r>
  <r>
    <n v="1015"/>
    <s v="US-2012-126214"/>
    <x v="2"/>
    <x v="13"/>
    <d v="2019-01-13T00:00:00"/>
    <x v="9"/>
    <x v="1"/>
    <s v="Sunday"/>
    <s v="Shruti"/>
    <x v="2"/>
    <s v="Indore"/>
    <x v="1"/>
    <x v="0"/>
    <n v="99.6"/>
    <n v="36.851999999999997"/>
    <n v="2"/>
    <n v="199.2"/>
  </r>
  <r>
    <n v="1016"/>
    <s v="CA-2012-133025"/>
    <x v="1"/>
    <x v="10"/>
    <d v="2019-01-13T00:00:00"/>
    <x v="9"/>
    <x v="1"/>
    <s v="Sunday"/>
    <s v="Shruti"/>
    <x v="2"/>
    <s v="Indore"/>
    <x v="1"/>
    <x v="2"/>
    <n v="32.4"/>
    <n v="15.552"/>
    <n v="6"/>
    <n v="194.39999999999998"/>
  </r>
  <r>
    <n v="1017"/>
    <s v="CA-2012-108665"/>
    <x v="2"/>
    <x v="13"/>
    <d v="2019-01-13T00:00:00"/>
    <x v="9"/>
    <x v="1"/>
    <s v="Sunday"/>
    <s v="Shruti"/>
    <x v="2"/>
    <s v="Indore"/>
    <x v="1"/>
    <x v="1"/>
    <n v="13.96"/>
    <n v="6.7008000000000001"/>
    <n v="5"/>
    <n v="69.800000000000011"/>
  </r>
  <r>
    <n v="1018"/>
    <s v="CA-2012-108665"/>
    <x v="0"/>
    <x v="15"/>
    <d v="2019-01-13T00:00:00"/>
    <x v="9"/>
    <x v="1"/>
    <s v="Sunday"/>
    <s v="Shruti"/>
    <x v="2"/>
    <s v="Indore"/>
    <x v="1"/>
    <x v="1"/>
    <n v="155.82"/>
    <n v="63.886200000000002"/>
    <n v="9"/>
    <n v="1402.3799999999999"/>
  </r>
  <r>
    <n v="1019"/>
    <s v="CA-2012-108665"/>
    <x v="1"/>
    <x v="2"/>
    <d v="2019-01-13T00:00:00"/>
    <x v="9"/>
    <x v="1"/>
    <s v="Sunday"/>
    <s v="Shruti"/>
    <x v="2"/>
    <s v="Indore"/>
    <x v="1"/>
    <x v="1"/>
    <n v="124.95"/>
    <n v="2.4990000000000001"/>
    <n v="10"/>
    <n v="1249.5"/>
  </r>
  <r>
    <n v="1020"/>
    <s v="CA-2012-108665"/>
    <x v="1"/>
    <x v="5"/>
    <d v="2019-01-13T00:00:00"/>
    <x v="9"/>
    <x v="1"/>
    <s v="Sunday"/>
    <s v="Shruti"/>
    <x v="2"/>
    <s v="Indore"/>
    <x v="1"/>
    <x v="1"/>
    <n v="601.65"/>
    <n v="156.429"/>
    <n v="5"/>
    <n v="3008.25"/>
  </r>
  <r>
    <n v="1021"/>
    <s v="CA-2012-124450"/>
    <x v="1"/>
    <x v="1"/>
    <d v="2019-01-13T00:00:00"/>
    <x v="9"/>
    <x v="1"/>
    <s v="Sunday"/>
    <s v="Shruti"/>
    <x v="2"/>
    <s v="Indore"/>
    <x v="1"/>
    <x v="0"/>
    <n v="22.74"/>
    <n v="8.8686000000000007"/>
    <n v="5"/>
    <n v="113.69999999999999"/>
  </r>
  <r>
    <n v="1022"/>
    <s v="CA-2012-124450"/>
    <x v="1"/>
    <x v="1"/>
    <d v="2019-01-13T00:00:00"/>
    <x v="9"/>
    <x v="1"/>
    <s v="Sunday"/>
    <s v="Jesal"/>
    <x v="4"/>
    <s v="Kolkata"/>
    <x v="2"/>
    <x v="0"/>
    <n v="1267.53"/>
    <n v="316.88249999999999"/>
    <n v="2"/>
    <n v="2535.06"/>
  </r>
  <r>
    <n v="1023"/>
    <s v="CA-2012-124450"/>
    <x v="2"/>
    <x v="3"/>
    <d v="2019-01-13T00:00:00"/>
    <x v="9"/>
    <x v="1"/>
    <s v="Sunday"/>
    <s v="Jesal"/>
    <x v="4"/>
    <s v="Kolkata"/>
    <x v="2"/>
    <x v="0"/>
    <n v="1379.92"/>
    <n v="648.56240000000003"/>
    <n v="1"/>
    <n v="1379.92"/>
  </r>
  <r>
    <n v="1024"/>
    <s v="CA-2012-167269"/>
    <x v="1"/>
    <x v="2"/>
    <d v="2019-01-13T00:00:00"/>
    <x v="9"/>
    <x v="1"/>
    <s v="Sunday"/>
    <s v="Jesal"/>
    <x v="4"/>
    <s v="Kolkata"/>
    <x v="2"/>
    <x v="0"/>
    <n v="6.2080000000000002"/>
    <n v="2.1728000000000001"/>
    <n v="9"/>
    <n v="55.872"/>
  </r>
  <r>
    <n v="1025"/>
    <s v="CA-2014-106964"/>
    <x v="1"/>
    <x v="1"/>
    <d v="2019-01-13T00:00:00"/>
    <x v="9"/>
    <x v="1"/>
    <s v="Sunday"/>
    <s v="Jesal"/>
    <x v="4"/>
    <s v="Kolkata"/>
    <x v="2"/>
    <x v="2"/>
    <n v="11.808"/>
    <n v="4.2804000000000002"/>
    <n v="5"/>
    <n v="59.04"/>
  </r>
  <r>
    <n v="1026"/>
    <s v="CA-2013-126529"/>
    <x v="2"/>
    <x v="14"/>
    <d v="2019-01-13T00:00:00"/>
    <x v="9"/>
    <x v="1"/>
    <s v="Sunday"/>
    <s v="Jesal"/>
    <x v="4"/>
    <s v="Kolkata"/>
    <x v="2"/>
    <x v="2"/>
    <n v="15.552"/>
    <n v="5.4432"/>
    <n v="1"/>
    <n v="15.552"/>
  </r>
  <r>
    <n v="1027"/>
    <s v="CA-2013-126529"/>
    <x v="1"/>
    <x v="6"/>
    <d v="2019-01-13T00:00:00"/>
    <x v="9"/>
    <x v="1"/>
    <s v="Sunday"/>
    <s v="Jesal"/>
    <x v="4"/>
    <s v="Kolkata"/>
    <x v="2"/>
    <x v="2"/>
    <n v="63.311999999999998"/>
    <n v="20.5764"/>
    <n v="3"/>
    <n v="189.93599999999998"/>
  </r>
  <r>
    <n v="1028"/>
    <s v="CA-2013-126529"/>
    <x v="1"/>
    <x v="1"/>
    <d v="2019-01-13T00:00:00"/>
    <x v="9"/>
    <x v="1"/>
    <s v="Sunday"/>
    <s v="Jesal"/>
    <x v="4"/>
    <s v="Kolkata"/>
    <x v="2"/>
    <x v="2"/>
    <n v="15.587999999999999"/>
    <n v="-9.8724000000000007"/>
    <n v="2"/>
    <n v="31.175999999999998"/>
  </r>
  <r>
    <n v="1029"/>
    <s v="CA-2011-163552"/>
    <x v="1"/>
    <x v="8"/>
    <d v="2019-01-13T00:00:00"/>
    <x v="9"/>
    <x v="1"/>
    <s v="Sunday"/>
    <s v="Jesal"/>
    <x v="4"/>
    <s v="Kolkata"/>
    <x v="2"/>
    <x v="1"/>
    <n v="177.2"/>
    <n v="83.284000000000006"/>
    <n v="2"/>
    <n v="354.4"/>
  </r>
  <r>
    <n v="1030"/>
    <s v="CA-2011-163552"/>
    <x v="2"/>
    <x v="4"/>
    <d v="2019-01-13T00:00:00"/>
    <x v="9"/>
    <x v="1"/>
    <s v="Sunday"/>
    <s v="Jesal"/>
    <x v="4"/>
    <s v="Kolkata"/>
    <x v="2"/>
    <x v="1"/>
    <n v="197.97"/>
    <n v="57.411299999999997"/>
    <n v="2"/>
    <n v="395.94"/>
  </r>
  <r>
    <n v="1031"/>
    <s v="CA-2011-163552"/>
    <x v="0"/>
    <x v="0"/>
    <d v="2019-01-13T00:00:00"/>
    <x v="9"/>
    <x v="1"/>
    <s v="Sunday"/>
    <s v="Jesal"/>
    <x v="4"/>
    <s v="Kolkata"/>
    <x v="2"/>
    <x v="1"/>
    <n v="854.94"/>
    <n v="213.73500000000001"/>
    <n v="2"/>
    <n v="1709.88"/>
  </r>
  <r>
    <n v="1032"/>
    <s v="CA-2011-163552"/>
    <x v="1"/>
    <x v="2"/>
    <d v="2019-01-13T00:00:00"/>
    <x v="9"/>
    <x v="1"/>
    <s v="Sunday"/>
    <s v="Priyanka"/>
    <x v="2"/>
    <s v="Indore"/>
    <x v="1"/>
    <x v="1"/>
    <n v="124.11"/>
    <n v="52.126199999999997"/>
    <n v="4"/>
    <n v="496.44"/>
  </r>
  <r>
    <n v="1033"/>
    <s v="CA-2011-163552"/>
    <x v="1"/>
    <x v="16"/>
    <d v="2019-01-13T00:00:00"/>
    <x v="9"/>
    <x v="1"/>
    <s v="Sunday"/>
    <s v="Priyanka"/>
    <x v="2"/>
    <s v="Indore"/>
    <x v="1"/>
    <x v="1"/>
    <n v="14.4"/>
    <n v="7.056"/>
    <n v="9"/>
    <n v="129.6"/>
  </r>
  <r>
    <n v="1034"/>
    <s v="CA-2013-109820"/>
    <x v="2"/>
    <x v="3"/>
    <d v="2019-01-13T00:00:00"/>
    <x v="9"/>
    <x v="1"/>
    <s v="Sunday"/>
    <s v="Priyanka"/>
    <x v="2"/>
    <s v="Indore"/>
    <x v="1"/>
    <x v="0"/>
    <n v="15.696"/>
    <n v="5.1012000000000004"/>
    <n v="4"/>
    <n v="62.783999999999999"/>
  </r>
  <r>
    <n v="1035"/>
    <s v="CA-2013-109820"/>
    <x v="0"/>
    <x v="7"/>
    <d v="2019-01-13T00:00:00"/>
    <x v="9"/>
    <x v="1"/>
    <s v="Sunday"/>
    <s v="Priyanka"/>
    <x v="2"/>
    <s v="Indore"/>
    <x v="1"/>
    <x v="0"/>
    <n v="2.6280000000000001"/>
    <n v="-1.9272"/>
    <n v="3"/>
    <n v="7.8840000000000003"/>
  </r>
  <r>
    <n v="1036"/>
    <s v="CA-2013-109820"/>
    <x v="1"/>
    <x v="6"/>
    <d v="2019-01-13T00:00:00"/>
    <x v="9"/>
    <x v="1"/>
    <s v="Sunday"/>
    <s v="Priyanka"/>
    <x v="2"/>
    <s v="Indore"/>
    <x v="1"/>
    <x v="0"/>
    <n v="14.427"/>
    <n v="-10.579800000000001"/>
    <n v="5"/>
    <n v="72.134999999999991"/>
  </r>
  <r>
    <n v="1037"/>
    <s v="CA-2013-113061"/>
    <x v="1"/>
    <x v="5"/>
    <d v="2019-01-13T00:00:00"/>
    <x v="9"/>
    <x v="1"/>
    <s v="Sunday"/>
    <s v="Priyanka"/>
    <x v="2"/>
    <s v="Indore"/>
    <x v="1"/>
    <x v="2"/>
    <n v="86.62"/>
    <n v="8.6620000000000008"/>
    <n v="3"/>
    <n v="259.86"/>
  </r>
  <r>
    <n v="1038"/>
    <s v="CA-2012-127418"/>
    <x v="1"/>
    <x v="2"/>
    <d v="2019-01-13T00:00:00"/>
    <x v="9"/>
    <x v="1"/>
    <s v="Sunday"/>
    <s v="Priyanka"/>
    <x v="2"/>
    <s v="Indore"/>
    <x v="1"/>
    <x v="0"/>
    <n v="36.624000000000002"/>
    <n v="13.734"/>
    <n v="3"/>
    <n v="109.87200000000001"/>
  </r>
  <r>
    <n v="1039"/>
    <s v="CA-2014-121818"/>
    <x v="1"/>
    <x v="2"/>
    <d v="2019-01-14T00:00:00"/>
    <x v="9"/>
    <x v="1"/>
    <s v="Monday"/>
    <s v="Krutika"/>
    <x v="17"/>
    <s v="Hyderabad"/>
    <x v="3"/>
    <x v="0"/>
    <n v="23.968"/>
    <n v="2.6964000000000001"/>
    <n v="4"/>
    <n v="95.872"/>
  </r>
  <r>
    <n v="1040"/>
    <s v="CA-2014-121818"/>
    <x v="2"/>
    <x v="3"/>
    <d v="2019-01-14T00:00:00"/>
    <x v="9"/>
    <x v="1"/>
    <s v="Monday"/>
    <s v="Krutika"/>
    <x v="17"/>
    <s v="Hyderabad"/>
    <x v="3"/>
    <x v="0"/>
    <n v="28.728000000000002"/>
    <n v="1.7955000000000001"/>
    <n v="2"/>
    <n v="57.456000000000003"/>
  </r>
  <r>
    <n v="1041"/>
    <s v="CA-2013-127670"/>
    <x v="1"/>
    <x v="1"/>
    <d v="2019-01-14T00:00:00"/>
    <x v="9"/>
    <x v="1"/>
    <s v="Monday"/>
    <s v="Krutika"/>
    <x v="17"/>
    <s v="Hyderabad"/>
    <x v="3"/>
    <x v="2"/>
    <n v="697.16"/>
    <n v="146.40360000000001"/>
    <n v="3"/>
    <n v="2091.48"/>
  </r>
  <r>
    <n v="1042"/>
    <s v="CA-2013-102981"/>
    <x v="1"/>
    <x v="2"/>
    <d v="2019-01-14T00:00:00"/>
    <x v="9"/>
    <x v="1"/>
    <s v="Monday"/>
    <s v="Krutika"/>
    <x v="17"/>
    <s v="Hyderabad"/>
    <x v="3"/>
    <x v="0"/>
    <n v="31.86"/>
    <n v="11.151"/>
    <n v="3"/>
    <n v="95.58"/>
  </r>
  <r>
    <n v="1043"/>
    <s v="CA-2013-102981"/>
    <x v="2"/>
    <x v="14"/>
    <d v="2019-01-14T00:00:00"/>
    <x v="9"/>
    <x v="1"/>
    <s v="Monday"/>
    <s v="Krutika"/>
    <x v="17"/>
    <s v="Hyderabad"/>
    <x v="3"/>
    <x v="0"/>
    <n v="722.35199999999998"/>
    <n v="90.293999999999997"/>
    <n v="1"/>
    <n v="722.35199999999998"/>
  </r>
  <r>
    <n v="1044"/>
    <s v="CA-2014-115651"/>
    <x v="1"/>
    <x v="9"/>
    <d v="2019-01-14T00:00:00"/>
    <x v="9"/>
    <x v="1"/>
    <s v="Monday"/>
    <s v="Krutika"/>
    <x v="17"/>
    <s v="Hyderabad"/>
    <x v="3"/>
    <x v="1"/>
    <n v="8.84"/>
    <n v="2.9834999999999998"/>
    <n v="4"/>
    <n v="35.36"/>
  </r>
  <r>
    <n v="1045"/>
    <s v="CA-2014-115651"/>
    <x v="2"/>
    <x v="13"/>
    <d v="2019-01-14T00:00:00"/>
    <x v="9"/>
    <x v="1"/>
    <s v="Monday"/>
    <s v="Krutika"/>
    <x v="17"/>
    <s v="Hyderabad"/>
    <x v="3"/>
    <x v="1"/>
    <n v="58.463999999999999"/>
    <n v="-146.16"/>
    <n v="6"/>
    <n v="350.78399999999999"/>
  </r>
  <r>
    <n v="1046"/>
    <s v="CA-2014-152702"/>
    <x v="0"/>
    <x v="0"/>
    <d v="2019-01-14T00:00:00"/>
    <x v="9"/>
    <x v="1"/>
    <s v="Monday"/>
    <s v="Krutika"/>
    <x v="17"/>
    <s v="Hyderabad"/>
    <x v="3"/>
    <x v="2"/>
    <n v="254.60400000000001"/>
    <n v="-18.186"/>
    <n v="9"/>
    <n v="2291.4360000000001"/>
  </r>
  <r>
    <n v="1047"/>
    <s v="CA-2013-169103"/>
    <x v="1"/>
    <x v="1"/>
    <d v="2019-01-14T00:00:00"/>
    <x v="9"/>
    <x v="1"/>
    <s v="Monday"/>
    <s v="Krutika"/>
    <x v="17"/>
    <s v="Hyderabad"/>
    <x v="3"/>
    <x v="0"/>
    <n v="1363.96"/>
    <n v="85.247500000000002"/>
    <n v="5"/>
    <n v="6819.8"/>
  </r>
  <r>
    <n v="1048"/>
    <s v="CA-2013-169103"/>
    <x v="1"/>
    <x v="5"/>
    <d v="2019-01-14T00:00:00"/>
    <x v="9"/>
    <x v="1"/>
    <s v="Monday"/>
    <s v="Trupti"/>
    <x v="0"/>
    <s v="Ahmedabad"/>
    <x v="0"/>
    <x v="0"/>
    <n v="102.36"/>
    <n v="-3.8384999999999998"/>
    <n v="5"/>
    <n v="511.8"/>
  </r>
  <r>
    <n v="1049"/>
    <s v="CA-2011-139192"/>
    <x v="2"/>
    <x v="4"/>
    <d v="2019-01-14T00:00:00"/>
    <x v="9"/>
    <x v="1"/>
    <s v="Monday"/>
    <s v="Trupti"/>
    <x v="0"/>
    <s v="Ahmedabad"/>
    <x v="0"/>
    <x v="0"/>
    <n v="1113.5039999999999"/>
    <n v="125.2692"/>
    <n v="1"/>
    <n v="1113.5039999999999"/>
  </r>
  <r>
    <n v="1050"/>
    <s v="CA-2011-139192"/>
    <x v="1"/>
    <x v="1"/>
    <d v="2019-01-14T00:00:00"/>
    <x v="9"/>
    <x v="1"/>
    <s v="Monday"/>
    <s v="Trupti"/>
    <x v="0"/>
    <s v="Ahmedabad"/>
    <x v="0"/>
    <x v="0"/>
    <n v="99.99"/>
    <n v="37.996200000000002"/>
    <n v="3"/>
    <n v="299.96999999999997"/>
  </r>
  <r>
    <n v="1051"/>
    <s v="US-2012-153500"/>
    <x v="1"/>
    <x v="11"/>
    <d v="2019-01-14T00:00:00"/>
    <x v="9"/>
    <x v="1"/>
    <s v="Monday"/>
    <s v="Trupti"/>
    <x v="0"/>
    <s v="Ahmedabad"/>
    <x v="0"/>
    <x v="1"/>
    <n v="168.464"/>
    <n v="-29.481200000000001"/>
    <n v="2"/>
    <n v="336.928"/>
  </r>
  <r>
    <n v="1052"/>
    <s v="US-2012-153500"/>
    <x v="1"/>
    <x v="10"/>
    <d v="2019-01-14T00:00:00"/>
    <x v="9"/>
    <x v="1"/>
    <s v="Monday"/>
    <s v="Trupti"/>
    <x v="0"/>
    <s v="Ahmedabad"/>
    <x v="0"/>
    <x v="1"/>
    <n v="6.72"/>
    <n v="2.4359999999999999"/>
    <n v="2"/>
    <n v="13.44"/>
  </r>
  <r>
    <n v="1053"/>
    <s v="US-2012-153500"/>
    <x v="0"/>
    <x v="15"/>
    <d v="2019-01-14T00:00:00"/>
    <x v="9"/>
    <x v="1"/>
    <s v="Monday"/>
    <s v="Trupti"/>
    <x v="0"/>
    <s v="Ahmedabad"/>
    <x v="0"/>
    <x v="1"/>
    <n v="282.88799999999998"/>
    <n v="56.577599999999997"/>
    <n v="4"/>
    <n v="1131.5519999999999"/>
  </r>
  <r>
    <n v="1054"/>
    <s v="CA-2012-110667"/>
    <x v="2"/>
    <x v="3"/>
    <d v="2019-01-14T00:00:00"/>
    <x v="9"/>
    <x v="1"/>
    <s v="Monday"/>
    <s v="Trupti"/>
    <x v="0"/>
    <s v="Ahmedabad"/>
    <x v="0"/>
    <x v="2"/>
    <n v="11.16"/>
    <n v="4.3524000000000003"/>
    <n v="2"/>
    <n v="22.32"/>
  </r>
  <r>
    <n v="1055"/>
    <s v="CA-2012-110667"/>
    <x v="2"/>
    <x v="3"/>
    <d v="2019-01-14T00:00:00"/>
    <x v="9"/>
    <x v="1"/>
    <s v="Monday"/>
    <s v="Trupti"/>
    <x v="0"/>
    <s v="Ahmedabad"/>
    <x v="0"/>
    <x v="2"/>
    <n v="108.4"/>
    <n v="22.763999999999999"/>
    <n v="1"/>
    <n v="108.4"/>
  </r>
  <r>
    <n v="1056"/>
    <s v="CA-2012-110667"/>
    <x v="2"/>
    <x v="14"/>
    <d v="2019-01-16T00:00:00"/>
    <x v="9"/>
    <x v="1"/>
    <s v="Wednesday"/>
    <s v="Soumya"/>
    <x v="1"/>
    <s v="Pune"/>
    <x v="0"/>
    <x v="2"/>
    <n v="82.343999999999994"/>
    <n v="27.7911"/>
    <n v="7"/>
    <n v="576.4079999999999"/>
  </r>
  <r>
    <n v="1057"/>
    <s v="CA-2012-110667"/>
    <x v="1"/>
    <x v="16"/>
    <d v="2019-01-16T00:00:00"/>
    <x v="9"/>
    <x v="1"/>
    <s v="Wednesday"/>
    <s v="Soumya"/>
    <x v="1"/>
    <s v="Pune"/>
    <x v="0"/>
    <x v="2"/>
    <n v="9.0879999999999992"/>
    <n v="3.2944"/>
    <n v="4"/>
    <n v="36.351999999999997"/>
  </r>
  <r>
    <n v="1058"/>
    <s v="CA-2014-167150"/>
    <x v="1"/>
    <x v="5"/>
    <d v="2019-01-16T00:00:00"/>
    <x v="9"/>
    <x v="1"/>
    <s v="Wednesday"/>
    <s v="Soumya"/>
    <x v="1"/>
    <s v="Pune"/>
    <x v="0"/>
    <x v="1"/>
    <n v="19.936"/>
    <n v="7.2267999999999999"/>
    <n v="2"/>
    <n v="39.872"/>
  </r>
  <r>
    <n v="1059"/>
    <s v="CA-2014-167150"/>
    <x v="1"/>
    <x v="1"/>
    <d v="2019-01-16T00:00:00"/>
    <x v="9"/>
    <x v="1"/>
    <s v="Wednesday"/>
    <s v="Soumya"/>
    <x v="1"/>
    <s v="Pune"/>
    <x v="0"/>
    <x v="1"/>
    <n v="65.567999999999998"/>
    <n v="22.948799999999999"/>
    <n v="5"/>
    <n v="327.84"/>
  </r>
  <r>
    <n v="1060"/>
    <s v="CA-2013-105284"/>
    <x v="1"/>
    <x v="9"/>
    <d v="2019-01-16T00:00:00"/>
    <x v="9"/>
    <x v="1"/>
    <s v="Wednesday"/>
    <s v="Soumya"/>
    <x v="1"/>
    <s v="Pune"/>
    <x v="0"/>
    <x v="2"/>
    <n v="4.4160000000000004"/>
    <n v="1.6008"/>
    <n v="3"/>
    <n v="13.248000000000001"/>
  </r>
  <r>
    <n v="1061"/>
    <s v="US-2012-125374"/>
    <x v="2"/>
    <x v="13"/>
    <d v="2019-01-16T00:00:00"/>
    <x v="9"/>
    <x v="1"/>
    <s v="Wednesday"/>
    <s v="Soumya"/>
    <x v="1"/>
    <s v="Pune"/>
    <x v="0"/>
    <x v="0"/>
    <n v="107.77200000000001"/>
    <n v="-29.252400000000002"/>
    <n v="3"/>
    <n v="323.31600000000003"/>
  </r>
  <r>
    <n v="1062"/>
    <s v="CA-2012-161263"/>
    <x v="0"/>
    <x v="0"/>
    <d v="2019-01-16T00:00:00"/>
    <x v="9"/>
    <x v="1"/>
    <s v="Wednesday"/>
    <s v="Soumya"/>
    <x v="1"/>
    <s v="Pune"/>
    <x v="0"/>
    <x v="1"/>
    <n v="45.216000000000001"/>
    <n v="4.5216000000000003"/>
    <n v="8"/>
    <n v="361.72800000000001"/>
  </r>
  <r>
    <n v="1063"/>
    <s v="CA-2012-161263"/>
    <x v="1"/>
    <x v="9"/>
    <d v="2019-01-16T00:00:00"/>
    <x v="9"/>
    <x v="1"/>
    <s v="Wednesday"/>
    <s v="Soumya"/>
    <x v="1"/>
    <s v="Pune"/>
    <x v="0"/>
    <x v="1"/>
    <n v="10.416"/>
    <n v="-2.2134"/>
    <n v="9"/>
    <n v="93.744"/>
  </r>
  <r>
    <n v="1064"/>
    <s v="CA-2012-161263"/>
    <x v="2"/>
    <x v="4"/>
    <d v="2019-01-16T00:00:00"/>
    <x v="9"/>
    <x v="1"/>
    <s v="Wednesday"/>
    <s v="Soumya"/>
    <x v="1"/>
    <s v="Pune"/>
    <x v="0"/>
    <x v="1"/>
    <n v="7.8719999999999999"/>
    <n v="1.2791999999999999"/>
    <n v="5"/>
    <n v="39.36"/>
  </r>
  <r>
    <n v="1065"/>
    <s v="CA-2012-161263"/>
    <x v="1"/>
    <x v="10"/>
    <d v="2019-01-17T00:00:00"/>
    <x v="9"/>
    <x v="1"/>
    <s v="Thursday"/>
    <s v="Shreya"/>
    <x v="1"/>
    <s v="Mumbai"/>
    <x v="0"/>
    <x v="1"/>
    <n v="118.782"/>
    <n v="-27.715800000000002"/>
    <n v="4"/>
    <n v="475.12799999999999"/>
  </r>
  <r>
    <n v="1066"/>
    <s v="CA-2012-161263"/>
    <x v="1"/>
    <x v="2"/>
    <d v="2019-01-17T00:00:00"/>
    <x v="9"/>
    <x v="1"/>
    <s v="Thursday"/>
    <s v="Shreya"/>
    <x v="1"/>
    <s v="Mumbai"/>
    <x v="0"/>
    <x v="1"/>
    <n v="1.448"/>
    <n v="0.23530000000000001"/>
    <n v="2"/>
    <n v="2.8959999999999999"/>
  </r>
  <r>
    <n v="1067"/>
    <s v="CA-2012-161263"/>
    <x v="1"/>
    <x v="2"/>
    <d v="2019-01-17T00:00:00"/>
    <x v="9"/>
    <x v="1"/>
    <s v="Thursday"/>
    <s v="Shreya"/>
    <x v="1"/>
    <s v="Mumbai"/>
    <x v="0"/>
    <x v="1"/>
    <n v="55.47"/>
    <n v="-46.225000000000001"/>
    <n v="3"/>
    <n v="166.41"/>
  </r>
  <r>
    <n v="1068"/>
    <s v="CA-2013-157686"/>
    <x v="2"/>
    <x v="4"/>
    <d v="2019-01-17T00:00:00"/>
    <x v="9"/>
    <x v="1"/>
    <s v="Thursday"/>
    <s v="Shreya"/>
    <x v="1"/>
    <s v="Mumbai"/>
    <x v="0"/>
    <x v="0"/>
    <n v="194.84800000000001"/>
    <n v="12.178000000000001"/>
    <n v="4"/>
    <n v="779.39200000000005"/>
  </r>
  <r>
    <n v="1069"/>
    <s v="US-2014-139955"/>
    <x v="2"/>
    <x v="4"/>
    <d v="2019-01-17T00:00:00"/>
    <x v="9"/>
    <x v="1"/>
    <s v="Thursday"/>
    <s v="Shreya"/>
    <x v="1"/>
    <s v="Mumbai"/>
    <x v="0"/>
    <x v="0"/>
    <n v="1.744"/>
    <n v="-0.3488"/>
    <n v="2"/>
    <n v="3.488"/>
  </r>
  <r>
    <n v="1070"/>
    <s v="US-2012-150161"/>
    <x v="1"/>
    <x v="1"/>
    <d v="2019-01-18T00:00:00"/>
    <x v="9"/>
    <x v="1"/>
    <s v="Friday"/>
    <s v="Mahima"/>
    <x v="2"/>
    <s v="Indore"/>
    <x v="1"/>
    <x v="2"/>
    <n v="25.175999999999998"/>
    <n v="-18.462399999999999"/>
    <n v="3"/>
    <n v="75.527999999999992"/>
  </r>
  <r>
    <n v="1071"/>
    <s v="CA-2012-144652"/>
    <x v="1"/>
    <x v="5"/>
    <d v="2019-01-18T00:00:00"/>
    <x v="9"/>
    <x v="1"/>
    <s v="Friday"/>
    <s v="Mahima"/>
    <x v="2"/>
    <s v="Indore"/>
    <x v="1"/>
    <x v="2"/>
    <n v="19.46"/>
    <n v="5.0595999999999997"/>
    <n v="1"/>
    <n v="19.46"/>
  </r>
  <r>
    <n v="1072"/>
    <s v="CA-2013-152814"/>
    <x v="0"/>
    <x v="0"/>
    <d v="2019-01-18T00:00:00"/>
    <x v="9"/>
    <x v="1"/>
    <s v="Friday"/>
    <s v="Mahima"/>
    <x v="2"/>
    <s v="Indore"/>
    <x v="1"/>
    <x v="2"/>
    <n v="29.472000000000001"/>
    <n v="9.9467999999999996"/>
    <n v="9"/>
    <n v="265.24799999999999"/>
  </r>
  <r>
    <n v="1073"/>
    <s v="CA-2014-106943"/>
    <x v="1"/>
    <x v="2"/>
    <d v="2019-01-18T00:00:00"/>
    <x v="9"/>
    <x v="1"/>
    <s v="Friday"/>
    <s v="Aparajita"/>
    <x v="4"/>
    <s v="Kolkata"/>
    <x v="2"/>
    <x v="0"/>
    <n v="8.64"/>
    <n v="3.024"/>
    <n v="2"/>
    <n v="17.28"/>
  </r>
  <r>
    <n v="1074"/>
    <s v="CA-2013-134348"/>
    <x v="1"/>
    <x v="5"/>
    <d v="2019-01-18T00:00:00"/>
    <x v="9"/>
    <x v="1"/>
    <s v="Friday"/>
    <s v="Aparajita"/>
    <x v="4"/>
    <s v="Kolkata"/>
    <x v="2"/>
    <x v="0"/>
    <n v="6.27"/>
    <n v="-4.5979999999999999"/>
    <n v="3"/>
    <n v="18.809999999999999"/>
  </r>
  <r>
    <n v="1075"/>
    <s v="CA-2013-134348"/>
    <x v="2"/>
    <x v="4"/>
    <d v="2019-01-18T00:00:00"/>
    <x v="9"/>
    <x v="1"/>
    <s v="Friday"/>
    <s v="Muskan"/>
    <x v="2"/>
    <s v="Indore"/>
    <x v="1"/>
    <x v="0"/>
    <n v="4.3680000000000003"/>
    <n v="-3.3488000000000002"/>
    <n v="2"/>
    <n v="8.7360000000000007"/>
  </r>
  <r>
    <n v="1076"/>
    <s v="CA-2013-134348"/>
    <x v="0"/>
    <x v="7"/>
    <d v="2019-01-18T00:00:00"/>
    <x v="9"/>
    <x v="1"/>
    <s v="Friday"/>
    <s v="Muskan"/>
    <x v="2"/>
    <s v="Indore"/>
    <x v="1"/>
    <x v="0"/>
    <n v="31.984000000000002"/>
    <n v="1.9990000000000001"/>
    <n v="4"/>
    <n v="127.93600000000001"/>
  </r>
  <r>
    <n v="1077"/>
    <s v="CA-2013-161781"/>
    <x v="1"/>
    <x v="8"/>
    <d v="2019-01-18T00:00:00"/>
    <x v="9"/>
    <x v="1"/>
    <s v="Friday"/>
    <s v="Muskan"/>
    <x v="2"/>
    <s v="Indore"/>
    <x v="1"/>
    <x v="2"/>
    <n v="40.880000000000003"/>
    <n v="10.6288"/>
    <n v="2"/>
    <n v="81.760000000000005"/>
  </r>
  <r>
    <n v="1078"/>
    <s v="CA-2014-132521"/>
    <x v="1"/>
    <x v="10"/>
    <d v="2019-01-18T00:00:00"/>
    <x v="9"/>
    <x v="1"/>
    <s v="Friday"/>
    <s v="Muskan"/>
    <x v="2"/>
    <s v="Indore"/>
    <x v="1"/>
    <x v="0"/>
    <n v="119.96"/>
    <n v="33.588799999999999"/>
    <n v="3"/>
    <n v="359.88"/>
  </r>
  <r>
    <n v="1079"/>
    <s v="CA-2014-132521"/>
    <x v="2"/>
    <x v="4"/>
    <d v="2019-01-18T00:00:00"/>
    <x v="9"/>
    <x v="1"/>
    <s v="Friday"/>
    <s v="Muskan"/>
    <x v="2"/>
    <s v="Indore"/>
    <x v="1"/>
    <x v="0"/>
    <n v="31.44"/>
    <n v="8.4887999999999995"/>
    <n v="8"/>
    <n v="251.52"/>
  </r>
  <r>
    <n v="1080"/>
    <s v="CA-2014-132521"/>
    <x v="0"/>
    <x v="7"/>
    <d v="2019-01-18T00:00:00"/>
    <x v="9"/>
    <x v="1"/>
    <s v="Friday"/>
    <s v="Muskan"/>
    <x v="2"/>
    <s v="Indore"/>
    <x v="1"/>
    <x v="0"/>
    <n v="6.88"/>
    <n v="2.3220000000000001"/>
    <n v="3"/>
    <n v="20.64"/>
  </r>
  <r>
    <n v="1081"/>
    <s v="CA-2012-110016"/>
    <x v="1"/>
    <x v="2"/>
    <d v="2019-01-18T00:00:00"/>
    <x v="9"/>
    <x v="1"/>
    <s v="Friday"/>
    <s v="Muskan"/>
    <x v="2"/>
    <s v="Indore"/>
    <x v="1"/>
    <x v="1"/>
    <n v="19.920000000000002"/>
    <n v="9.3623999999999992"/>
    <n v="6"/>
    <n v="119.52000000000001"/>
  </r>
  <r>
    <n v="1082"/>
    <s v="CA-2012-110016"/>
    <x v="1"/>
    <x v="2"/>
    <d v="2019-01-18T00:00:00"/>
    <x v="9"/>
    <x v="1"/>
    <s v="Friday"/>
    <s v="Muskan"/>
    <x v="2"/>
    <s v="Indore"/>
    <x v="1"/>
    <x v="1"/>
    <n v="1106.9100000000001"/>
    <n v="121.76009999999999"/>
    <n v="2"/>
    <n v="2213.8200000000002"/>
  </r>
  <r>
    <n v="1083"/>
    <s v="US-2013-143819"/>
    <x v="0"/>
    <x v="0"/>
    <d v="2019-01-18T00:00:00"/>
    <x v="9"/>
    <x v="1"/>
    <s v="Friday"/>
    <s v="Shreya"/>
    <x v="17"/>
    <s v="Hyderabad"/>
    <x v="3"/>
    <x v="0"/>
    <n v="836.59199999999998"/>
    <n v="-264.92079999999999"/>
    <n v="2"/>
    <n v="1673.184"/>
  </r>
  <r>
    <n v="1084"/>
    <s v="US-2013-143819"/>
    <x v="1"/>
    <x v="11"/>
    <d v="2019-01-18T00:00:00"/>
    <x v="9"/>
    <x v="1"/>
    <s v="Friday"/>
    <s v="Surbhi"/>
    <x v="0"/>
    <s v="Ahmedabad"/>
    <x v="0"/>
    <x v="0"/>
    <n v="26.38"/>
    <n v="12.1348"/>
    <n v="5"/>
    <n v="131.9"/>
  </r>
  <r>
    <n v="1085"/>
    <s v="US-2013-143819"/>
    <x v="0"/>
    <x v="0"/>
    <d v="2019-01-18T00:00:00"/>
    <x v="9"/>
    <x v="1"/>
    <s v="Friday"/>
    <s v="Surbhi"/>
    <x v="0"/>
    <s v="Ahmedabad"/>
    <x v="0"/>
    <x v="0"/>
    <n v="362.92"/>
    <n v="105.24679999999999"/>
    <n v="3"/>
    <n v="1088.76"/>
  </r>
  <r>
    <n v="1086"/>
    <s v="US-2013-143819"/>
    <x v="1"/>
    <x v="16"/>
    <d v="2019-01-18T00:00:00"/>
    <x v="9"/>
    <x v="1"/>
    <s v="Friday"/>
    <s v="Surbhi"/>
    <x v="0"/>
    <s v="Ahmedabad"/>
    <x v="0"/>
    <x v="0"/>
    <n v="4899.93"/>
    <n v="2400.9657000000002"/>
    <n v="3"/>
    <n v="14699.79"/>
  </r>
  <r>
    <n v="1087"/>
    <s v="CA-2013-167584"/>
    <x v="2"/>
    <x v="13"/>
    <d v="2019-01-18T00:00:00"/>
    <x v="9"/>
    <x v="1"/>
    <s v="Friday"/>
    <s v="Surbhi"/>
    <x v="0"/>
    <s v="Ahmedabad"/>
    <x v="0"/>
    <x v="0"/>
    <n v="6.48"/>
    <n v="3.1103999999999998"/>
    <n v="3"/>
    <n v="19.440000000000001"/>
  </r>
  <r>
    <n v="1088"/>
    <s v="CA-2013-166163"/>
    <x v="1"/>
    <x v="10"/>
    <d v="2019-01-18T00:00:00"/>
    <x v="9"/>
    <x v="1"/>
    <s v="Friday"/>
    <s v="Surbhi"/>
    <x v="0"/>
    <s v="Ahmedabad"/>
    <x v="0"/>
    <x v="1"/>
    <n v="71.975999999999999"/>
    <n v="7.1976000000000004"/>
    <n v="3"/>
    <n v="215.928"/>
  </r>
  <r>
    <n v="1089"/>
    <s v="CA-2013-166163"/>
    <x v="1"/>
    <x v="16"/>
    <d v="2019-01-18T00:00:00"/>
    <x v="9"/>
    <x v="1"/>
    <s v="Friday"/>
    <s v="Surbhi"/>
    <x v="0"/>
    <s v="Ahmedabad"/>
    <x v="0"/>
    <x v="1"/>
    <n v="3.15"/>
    <n v="1.512"/>
    <n v="3"/>
    <n v="9.4499999999999993"/>
  </r>
  <r>
    <n v="1090"/>
    <s v="CA-2014-158407"/>
    <x v="2"/>
    <x v="13"/>
    <d v="2019-01-19T00:00:00"/>
    <x v="9"/>
    <x v="1"/>
    <s v="Saturday"/>
    <s v="Tejeswini"/>
    <x v="1"/>
    <s v="Pune"/>
    <x v="0"/>
    <x v="1"/>
    <n v="31.984000000000002"/>
    <n v="1.9990000000000001"/>
    <n v="2"/>
    <n v="63.968000000000004"/>
  </r>
  <r>
    <n v="1091"/>
    <s v="CA-2014-158407"/>
    <x v="2"/>
    <x v="3"/>
    <d v="2019-01-19T00:00:00"/>
    <x v="9"/>
    <x v="1"/>
    <s v="Saturday"/>
    <s v="Tejeswini"/>
    <x v="1"/>
    <s v="Pune"/>
    <x v="0"/>
    <x v="1"/>
    <n v="71.983999999999995"/>
    <n v="25.194400000000002"/>
    <n v="1"/>
    <n v="71.983999999999995"/>
  </r>
  <r>
    <n v="1092"/>
    <s v="CA-2012-143490"/>
    <x v="0"/>
    <x v="0"/>
    <d v="2019-01-19T00:00:00"/>
    <x v="9"/>
    <x v="1"/>
    <s v="Saturday"/>
    <s v="Tejeswini"/>
    <x v="1"/>
    <s v="Pune"/>
    <x v="0"/>
    <x v="0"/>
    <n v="120.15"/>
    <n v="33.642000000000003"/>
    <n v="3"/>
    <n v="360.45000000000005"/>
  </r>
  <r>
    <n v="1093"/>
    <s v="CA-2012-143490"/>
    <x v="0"/>
    <x v="15"/>
    <d v="2019-01-19T00:00:00"/>
    <x v="9"/>
    <x v="1"/>
    <s v="Saturday"/>
    <s v="Pratiksha"/>
    <x v="1"/>
    <s v="Mumbai"/>
    <x v="0"/>
    <x v="0"/>
    <n v="219.184"/>
    <n v="19.178599999999999"/>
    <n v="3"/>
    <n v="657.55200000000002"/>
  </r>
  <r>
    <n v="1094"/>
    <s v="CA-2012-165085"/>
    <x v="1"/>
    <x v="1"/>
    <d v="2019-01-20T00:00:00"/>
    <x v="9"/>
    <x v="1"/>
    <s v="Sunday"/>
    <s v="Oshin"/>
    <x v="2"/>
    <s v="Indore"/>
    <x v="1"/>
    <x v="2"/>
    <n v="28.9"/>
    <n v="14.161"/>
    <n v="4"/>
    <n v="115.6"/>
  </r>
  <r>
    <n v="1095"/>
    <s v="CA-2012-165085"/>
    <x v="1"/>
    <x v="5"/>
    <d v="2019-01-20T00:00:00"/>
    <x v="9"/>
    <x v="1"/>
    <s v="Sunday"/>
    <s v="Oshin"/>
    <x v="2"/>
    <s v="Indore"/>
    <x v="1"/>
    <x v="2"/>
    <n v="355.96"/>
    <n v="103.22839999999999"/>
    <n v="5"/>
    <n v="1779.8"/>
  </r>
  <r>
    <n v="1096"/>
    <s v="CA-2014-160423"/>
    <x v="2"/>
    <x v="3"/>
    <d v="2019-01-20T00:00:00"/>
    <x v="9"/>
    <x v="1"/>
    <s v="Sunday"/>
    <s v="Oshin"/>
    <x v="2"/>
    <s v="Indore"/>
    <x v="1"/>
    <x v="2"/>
    <n v="348.20800000000003"/>
    <n v="30.4682"/>
    <n v="11"/>
    <n v="3830.2880000000005"/>
  </r>
  <r>
    <n v="1097"/>
    <s v="CA-2014-160423"/>
    <x v="0"/>
    <x v="7"/>
    <d v="2019-01-20T00:00:00"/>
    <x v="9"/>
    <x v="1"/>
    <s v="Sunday"/>
    <s v="Oshin"/>
    <x v="2"/>
    <s v="Indore"/>
    <x v="1"/>
    <x v="2"/>
    <n v="35.783999999999999"/>
    <n v="-28.627199999999998"/>
    <n v="3"/>
    <n v="107.352"/>
  </r>
  <r>
    <n v="1098"/>
    <s v="CA-2011-159338"/>
    <x v="1"/>
    <x v="2"/>
    <d v="2019-01-21T00:00:00"/>
    <x v="9"/>
    <x v="1"/>
    <s v="Monday"/>
    <s v="Saloni"/>
    <x v="4"/>
    <s v="Kolkata"/>
    <x v="2"/>
    <x v="1"/>
    <n v="447.84"/>
    <n v="11.196"/>
    <n v="3"/>
    <n v="1343.52"/>
  </r>
  <r>
    <n v="1099"/>
    <s v="CA-2013-107216"/>
    <x v="2"/>
    <x v="3"/>
    <d v="2019-01-21T00:00:00"/>
    <x v="9"/>
    <x v="1"/>
    <s v="Monday"/>
    <s v="Soumya"/>
    <x v="3"/>
    <s v="Udaipur"/>
    <x v="0"/>
    <x v="2"/>
    <n v="7.04"/>
    <n v="2.0415999999999999"/>
    <n v="6"/>
    <n v="42.24"/>
  </r>
  <r>
    <n v="1100"/>
    <s v="CA-2013-107216"/>
    <x v="1"/>
    <x v="16"/>
    <d v="2019-01-21T00:00:00"/>
    <x v="9"/>
    <x v="1"/>
    <s v="Monday"/>
    <s v="Komal"/>
    <x v="8"/>
    <s v="Allahabad"/>
    <x v="1"/>
    <x v="2"/>
    <n v="8.73"/>
    <n v="4.1031000000000004"/>
    <n v="2"/>
    <n v="17.46"/>
  </r>
  <r>
    <n v="1101"/>
    <s v="CA-2013-107216"/>
    <x v="0"/>
    <x v="15"/>
    <d v="2019-01-21T00:00:00"/>
    <x v="9"/>
    <x v="1"/>
    <s v="Monday"/>
    <s v="Komal"/>
    <x v="8"/>
    <s v="Allahabad"/>
    <x v="1"/>
    <x v="2"/>
    <n v="29.29"/>
    <n v="9.6656999999999993"/>
    <n v="4"/>
    <n v="117.16"/>
  </r>
  <r>
    <n v="1102"/>
    <s v="CA-2013-107216"/>
    <x v="1"/>
    <x v="5"/>
    <d v="2019-01-21T00:00:00"/>
    <x v="9"/>
    <x v="1"/>
    <s v="Monday"/>
    <s v="Komal"/>
    <x v="8"/>
    <s v="Allahabad"/>
    <x v="1"/>
    <x v="2"/>
    <n v="8.64"/>
    <n v="2.5055999999999998"/>
    <n v="9"/>
    <n v="77.760000000000005"/>
  </r>
  <r>
    <n v="1103"/>
    <s v="US-2014-145863"/>
    <x v="2"/>
    <x v="14"/>
    <d v="2019-01-21T00:00:00"/>
    <x v="9"/>
    <x v="1"/>
    <s v="Monday"/>
    <s v="Paromita"/>
    <x v="11"/>
    <s v="Amritsar"/>
    <x v="4"/>
    <x v="0"/>
    <n v="2.694"/>
    <n v="-4.7145000000000001"/>
    <n v="7"/>
    <n v="18.858000000000001"/>
  </r>
  <r>
    <n v="1104"/>
    <s v="US-2014-145863"/>
    <x v="2"/>
    <x v="13"/>
    <d v="2019-01-21T00:00:00"/>
    <x v="9"/>
    <x v="1"/>
    <s v="Monday"/>
    <s v="Shreyshi"/>
    <x v="0"/>
    <s v="Surat"/>
    <x v="0"/>
    <x v="0"/>
    <n v="2.9340000000000002"/>
    <n v="-4.9878"/>
    <n v="2"/>
    <n v="5.8680000000000003"/>
  </r>
  <r>
    <n v="1105"/>
    <s v="CA-2013-112340"/>
    <x v="0"/>
    <x v="0"/>
    <d v="2019-01-21T00:00:00"/>
    <x v="9"/>
    <x v="1"/>
    <s v="Monday"/>
    <s v="Shreyshi"/>
    <x v="0"/>
    <s v="Surat"/>
    <x v="0"/>
    <x v="0"/>
    <n v="22.92"/>
    <n v="11.2308"/>
    <n v="7"/>
    <n v="160.44"/>
  </r>
  <r>
    <n v="1106"/>
    <s v="US-2013-110156"/>
    <x v="1"/>
    <x v="9"/>
    <d v="2019-01-21T00:00:00"/>
    <x v="9"/>
    <x v="1"/>
    <s v="Monday"/>
    <s v="Shreyshi"/>
    <x v="0"/>
    <s v="Surat"/>
    <x v="0"/>
    <x v="0"/>
    <n v="100.70399999999999"/>
    <n v="-16.3644"/>
    <n v="6"/>
    <n v="604.22399999999993"/>
  </r>
  <r>
    <n v="1107"/>
    <s v="US-2013-110156"/>
    <x v="2"/>
    <x v="13"/>
    <d v="2019-01-22T00:00:00"/>
    <x v="9"/>
    <x v="1"/>
    <s v="Tuesday"/>
    <s v="Rhea"/>
    <x v="1"/>
    <s v="Mumbai"/>
    <x v="0"/>
    <x v="0"/>
    <n v="2.3279999999999998"/>
    <n v="-0.75660000000000005"/>
    <n v="2"/>
    <n v="4.6559999999999997"/>
  </r>
  <r>
    <n v="1108"/>
    <s v="US-2013-110156"/>
    <x v="0"/>
    <x v="0"/>
    <d v="2019-01-22T00:00:00"/>
    <x v="9"/>
    <x v="1"/>
    <s v="Tuesday"/>
    <s v="Rhea"/>
    <x v="1"/>
    <s v="Mumbai"/>
    <x v="0"/>
    <x v="0"/>
    <n v="10.78"/>
    <n v="-17.248000000000001"/>
    <n v="2"/>
    <n v="21.56"/>
  </r>
  <r>
    <n v="1109"/>
    <s v="US-2013-110156"/>
    <x v="1"/>
    <x v="1"/>
    <d v="2019-01-22T00:00:00"/>
    <x v="9"/>
    <x v="1"/>
    <s v="Tuesday"/>
    <s v="Rhea"/>
    <x v="1"/>
    <s v="Mumbai"/>
    <x v="0"/>
    <x v="0"/>
    <n v="58.368000000000002"/>
    <n v="21.888000000000002"/>
    <n v="4"/>
    <n v="233.47200000000001"/>
  </r>
  <r>
    <n v="1110"/>
    <s v="US-2013-110156"/>
    <x v="2"/>
    <x v="4"/>
    <d v="2019-01-22T00:00:00"/>
    <x v="9"/>
    <x v="1"/>
    <s v="Tuesday"/>
    <s v="Rhea"/>
    <x v="1"/>
    <s v="Mumbai"/>
    <x v="0"/>
    <x v="0"/>
    <n v="40.968000000000004"/>
    <n v="13.826700000000001"/>
    <n v="3"/>
    <n v="122.90400000000001"/>
  </r>
  <r>
    <n v="1111"/>
    <s v="US-2013-110156"/>
    <x v="0"/>
    <x v="0"/>
    <d v="2019-01-22T00:00:00"/>
    <x v="9"/>
    <x v="1"/>
    <s v="Tuesday"/>
    <s v="Mitali"/>
    <x v="2"/>
    <s v="Indore"/>
    <x v="1"/>
    <x v="0"/>
    <n v="71.959999999999994"/>
    <n v="25.186"/>
    <n v="2"/>
    <n v="143.91999999999999"/>
  </r>
  <r>
    <n v="1112"/>
    <s v="US-2013-110156"/>
    <x v="2"/>
    <x v="14"/>
    <d v="2019-01-23T00:00:00"/>
    <x v="9"/>
    <x v="1"/>
    <s v="Wednesday"/>
    <s v="Jesslyn"/>
    <x v="3"/>
    <s v="Udaipur"/>
    <x v="0"/>
    <x v="0"/>
    <n v="10.368"/>
    <n v="3.6288"/>
    <n v="2"/>
    <n v="20.736000000000001"/>
  </r>
  <r>
    <n v="1113"/>
    <s v="US-2013-110156"/>
    <x v="1"/>
    <x v="1"/>
    <d v="2019-01-24T00:00:00"/>
    <x v="9"/>
    <x v="1"/>
    <s v="Thursday"/>
    <s v="Seema"/>
    <x v="8"/>
    <s v="Allahabad"/>
    <x v="1"/>
    <x v="0"/>
    <n v="1.1919999999999999"/>
    <n v="-2.0264000000000002"/>
    <n v="12"/>
    <n v="14.303999999999998"/>
  </r>
  <r>
    <n v="1114"/>
    <s v="CA-2014-140585"/>
    <x v="1"/>
    <x v="2"/>
    <d v="2019-01-24T00:00:00"/>
    <x v="9"/>
    <x v="1"/>
    <s v="Thursday"/>
    <s v="Seema"/>
    <x v="8"/>
    <s v="Allahabad"/>
    <x v="1"/>
    <x v="0"/>
    <n v="46.671999999999997"/>
    <n v="16.3352"/>
    <n v="8"/>
    <n v="373.37599999999998"/>
  </r>
  <r>
    <n v="1115"/>
    <s v="CA-2014-140585"/>
    <x v="1"/>
    <x v="10"/>
    <d v="2019-01-24T00:00:00"/>
    <x v="9"/>
    <x v="1"/>
    <s v="Thursday"/>
    <s v="Seema"/>
    <x v="8"/>
    <s v="Allahabad"/>
    <x v="1"/>
    <x v="0"/>
    <n v="119.833"/>
    <n v="-12.6882"/>
    <n v="2"/>
    <n v="239.666"/>
  </r>
  <r>
    <n v="1116"/>
    <s v="CA-2014-140585"/>
    <x v="1"/>
    <x v="11"/>
    <d v="2019-01-24T00:00:00"/>
    <x v="9"/>
    <x v="1"/>
    <s v="Thursday"/>
    <s v="Seema"/>
    <x v="8"/>
    <s v="Allahabad"/>
    <x v="1"/>
    <x v="0"/>
    <n v="119.98"/>
    <n v="57.590400000000002"/>
    <n v="5"/>
    <n v="599.9"/>
  </r>
  <r>
    <n v="1117"/>
    <s v="CA-2013-144855"/>
    <x v="2"/>
    <x v="13"/>
    <d v="2019-01-24T00:00:00"/>
    <x v="9"/>
    <x v="1"/>
    <s v="Thursday"/>
    <s v="Seema"/>
    <x v="8"/>
    <s v="Allahabad"/>
    <x v="1"/>
    <x v="1"/>
    <n v="6.3"/>
    <n v="3.024"/>
    <n v="13"/>
    <n v="81.899999999999991"/>
  </r>
  <r>
    <n v="1118"/>
    <s v="CA-2012-142755"/>
    <x v="0"/>
    <x v="0"/>
    <d v="2019-01-25T00:00:00"/>
    <x v="9"/>
    <x v="1"/>
    <s v="Friday"/>
    <s v="Manisha"/>
    <x v="3"/>
    <s v="Udaipur"/>
    <x v="0"/>
    <x v="0"/>
    <n v="279.89999999999998"/>
    <n v="137.15100000000001"/>
    <n v="2"/>
    <n v="559.79999999999995"/>
  </r>
  <r>
    <n v="1119"/>
    <s v="CA-2012-142755"/>
    <x v="1"/>
    <x v="16"/>
    <d v="2019-01-25T00:00:00"/>
    <x v="9"/>
    <x v="1"/>
    <s v="Friday"/>
    <s v="Priyanka"/>
    <x v="8"/>
    <s v="Allahabad"/>
    <x v="1"/>
    <x v="0"/>
    <n v="619.95000000000005"/>
    <n v="111.59099999999999"/>
    <n v="3"/>
    <n v="1859.8500000000001"/>
  </r>
  <r>
    <n v="1120"/>
    <s v="CA-2012-142755"/>
    <x v="1"/>
    <x v="9"/>
    <d v="2019-01-25T00:00:00"/>
    <x v="9"/>
    <x v="1"/>
    <s v="Friday"/>
    <s v="Piyam"/>
    <x v="11"/>
    <s v="Amritsar"/>
    <x v="4"/>
    <x v="0"/>
    <n v="4.3600000000000003"/>
    <n v="2.0491999999999999"/>
    <n v="4"/>
    <n v="17.440000000000001"/>
  </r>
  <r>
    <n v="1121"/>
    <s v="CA-2012-142755"/>
    <x v="1"/>
    <x v="1"/>
    <d v="2019-01-27T00:00:00"/>
    <x v="9"/>
    <x v="1"/>
    <s v="Sunday"/>
    <s v="Aayushi"/>
    <x v="0"/>
    <s v="Surat"/>
    <x v="0"/>
    <x v="0"/>
    <n v="15.28"/>
    <n v="7.4871999999999996"/>
    <n v="1"/>
    <n v="15.28"/>
  </r>
  <r>
    <n v="1122"/>
    <s v="US-2011-147627"/>
    <x v="1"/>
    <x v="1"/>
    <d v="2019-01-27T00:00:00"/>
    <x v="9"/>
    <x v="1"/>
    <s v="Sunday"/>
    <s v="Aayushi"/>
    <x v="0"/>
    <s v="Surat"/>
    <x v="0"/>
    <x v="0"/>
    <n v="699.93"/>
    <n v="181.98179999999999"/>
    <n v="3"/>
    <n v="2099.79"/>
  </r>
  <r>
    <n v="1123"/>
    <s v="US-2011-147627"/>
    <x v="1"/>
    <x v="9"/>
    <d v="2019-01-27T00:00:00"/>
    <x v="9"/>
    <x v="1"/>
    <s v="Sunday"/>
    <s v="Aayushi"/>
    <x v="0"/>
    <s v="Surat"/>
    <x v="0"/>
    <x v="0"/>
    <n v="22.96"/>
    <n v="6.6584000000000003"/>
    <n v="4"/>
    <n v="91.84"/>
  </r>
  <r>
    <n v="1124"/>
    <s v="US-2011-147627"/>
    <x v="2"/>
    <x v="3"/>
    <d v="2019-01-27T00:00:00"/>
    <x v="9"/>
    <x v="1"/>
    <s v="Sunday"/>
    <s v="Parin"/>
    <x v="1"/>
    <s v="Mumbai"/>
    <x v="0"/>
    <x v="0"/>
    <n v="38.6"/>
    <n v="11.58"/>
    <n v="4"/>
    <n v="154.4"/>
  </r>
  <r>
    <n v="1125"/>
    <s v="US-2011-147627"/>
    <x v="1"/>
    <x v="1"/>
    <d v="2019-01-27T00:00:00"/>
    <x v="9"/>
    <x v="1"/>
    <s v="Sunday"/>
    <s v="Parin"/>
    <x v="1"/>
    <s v="Mumbai"/>
    <x v="0"/>
    <x v="0"/>
    <n v="6.63"/>
    <n v="1.7901"/>
    <n v="7"/>
    <n v="46.41"/>
  </r>
  <r>
    <n v="1126"/>
    <s v="US-2011-147627"/>
    <x v="1"/>
    <x v="5"/>
    <d v="2019-01-27T00:00:00"/>
    <x v="9"/>
    <x v="1"/>
    <s v="Sunday"/>
    <s v="Shivangi"/>
    <x v="2"/>
    <s v="Indore"/>
    <x v="1"/>
    <x v="0"/>
    <n v="23.34"/>
    <n v="10.969799999999999"/>
    <n v="3"/>
    <n v="70.02"/>
  </r>
  <r>
    <n v="1127"/>
    <s v="US-2011-147627"/>
    <x v="1"/>
    <x v="10"/>
    <d v="2019-01-27T00:00:00"/>
    <x v="9"/>
    <x v="1"/>
    <s v="Sunday"/>
    <s v="Shivangi"/>
    <x v="2"/>
    <s v="Indore"/>
    <x v="1"/>
    <x v="0"/>
    <n v="1067.94"/>
    <n v="224.26740000000001"/>
    <n v="2"/>
    <n v="2135.88"/>
  </r>
  <r>
    <n v="1128"/>
    <s v="CA-2012-105970"/>
    <x v="0"/>
    <x v="0"/>
    <d v="2019-01-27T00:00:00"/>
    <x v="9"/>
    <x v="1"/>
    <s v="Sunday"/>
    <s v="Shivangi"/>
    <x v="2"/>
    <s v="Indore"/>
    <x v="1"/>
    <x v="2"/>
    <n v="10.16"/>
    <n v="2.6415999999999999"/>
    <n v="2"/>
    <n v="20.32"/>
  </r>
  <r>
    <n v="1129"/>
    <s v="CA-2012-105970"/>
    <x v="1"/>
    <x v="2"/>
    <d v="2019-01-27T00:00:00"/>
    <x v="9"/>
    <x v="1"/>
    <s v="Sunday"/>
    <s v="Shivangi"/>
    <x v="2"/>
    <s v="Indore"/>
    <x v="1"/>
    <x v="2"/>
    <n v="101.88"/>
    <n v="50.94"/>
    <n v="2"/>
    <n v="203.76"/>
  </r>
  <r>
    <n v="1130"/>
    <s v="CA-2013-112102"/>
    <x v="1"/>
    <x v="8"/>
    <d v="2019-01-27T00:00:00"/>
    <x v="9"/>
    <x v="1"/>
    <s v="Sunday"/>
    <s v="Shivangi"/>
    <x v="2"/>
    <s v="Indore"/>
    <x v="1"/>
    <x v="0"/>
    <n v="343.92"/>
    <n v="75.662400000000005"/>
    <n v="3"/>
    <n v="1031.76"/>
  </r>
  <r>
    <n v="1131"/>
    <s v="CA-2013-112102"/>
    <x v="1"/>
    <x v="8"/>
    <d v="2019-01-27T00:00:00"/>
    <x v="9"/>
    <x v="1"/>
    <s v="Sunday"/>
    <s v="Shweta"/>
    <x v="3"/>
    <s v="Udaipur"/>
    <x v="0"/>
    <x v="0"/>
    <n v="40.99"/>
    <n v="20.085100000000001"/>
    <n v="3"/>
    <n v="122.97"/>
  </r>
  <r>
    <n v="1132"/>
    <s v="CA-2013-112102"/>
    <x v="1"/>
    <x v="11"/>
    <d v="2019-01-28T00:00:00"/>
    <x v="9"/>
    <x v="1"/>
    <s v="Monday"/>
    <s v="Amruta"/>
    <x v="18"/>
    <s v="Delhi"/>
    <x v="4"/>
    <x v="0"/>
    <n v="63.9"/>
    <n v="28.754999999999999"/>
    <n v="3"/>
    <n v="191.7"/>
  </r>
  <r>
    <n v="1133"/>
    <s v="US-2013-114776"/>
    <x v="1"/>
    <x v="5"/>
    <d v="2019-01-28T00:00:00"/>
    <x v="9"/>
    <x v="1"/>
    <s v="Monday"/>
    <s v="Amruta"/>
    <x v="18"/>
    <s v="Delhi"/>
    <x v="4"/>
    <x v="1"/>
    <n v="19.440000000000001"/>
    <n v="9.3312000000000008"/>
    <n v="3"/>
    <n v="58.320000000000007"/>
  </r>
  <r>
    <n v="1134"/>
    <s v="US-2013-134908"/>
    <x v="1"/>
    <x v="9"/>
    <d v="2019-01-28T00:00:00"/>
    <x v="9"/>
    <x v="1"/>
    <s v="Monday"/>
    <s v="Amruta"/>
    <x v="18"/>
    <s v="Delhi"/>
    <x v="4"/>
    <x v="2"/>
    <n v="124.608"/>
    <n v="-23.364000000000001"/>
    <n v="2"/>
    <n v="249.21600000000001"/>
  </r>
  <r>
    <n v="1135"/>
    <s v="US-2013-134908"/>
    <x v="0"/>
    <x v="0"/>
    <d v="2019-01-28T00:00:00"/>
    <x v="9"/>
    <x v="1"/>
    <s v="Monday"/>
    <s v="Amruta"/>
    <x v="18"/>
    <s v="Delhi"/>
    <x v="4"/>
    <x v="2"/>
    <n v="7.56"/>
    <n v="2.6459999999999999"/>
    <n v="2"/>
    <n v="15.12"/>
  </r>
  <r>
    <n v="1136"/>
    <s v="US-2013-148803"/>
    <x v="2"/>
    <x v="4"/>
    <d v="2019-01-28T00:00:00"/>
    <x v="9"/>
    <x v="1"/>
    <s v="Monday"/>
    <s v="Amruta"/>
    <x v="18"/>
    <s v="Delhi"/>
    <x v="4"/>
    <x v="0"/>
    <n v="85.224000000000004"/>
    <n v="7.4570999999999996"/>
    <n v="5"/>
    <n v="426.12"/>
  </r>
  <r>
    <n v="1137"/>
    <s v="CA-2013-152170"/>
    <x v="1"/>
    <x v="1"/>
    <d v="2019-01-28T00:00:00"/>
    <x v="9"/>
    <x v="1"/>
    <s v="Monday"/>
    <s v="Amruta"/>
    <x v="18"/>
    <s v="Delhi"/>
    <x v="4"/>
    <x v="1"/>
    <n v="287.52"/>
    <n v="129.38399999999999"/>
    <n v="3"/>
    <n v="862.56"/>
  </r>
  <r>
    <n v="1138"/>
    <s v="CA-2013-152170"/>
    <x v="1"/>
    <x v="11"/>
    <d v="2019-01-29T00:00:00"/>
    <x v="9"/>
    <x v="1"/>
    <s v="Tuesday"/>
    <s v="Hemangi"/>
    <x v="18"/>
    <s v="Delhi"/>
    <x v="4"/>
    <x v="1"/>
    <n v="37.68"/>
    <n v="10.5504"/>
    <n v="1"/>
    <n v="37.68"/>
  </r>
  <r>
    <n v="1139"/>
    <s v="CA-2013-152170"/>
    <x v="1"/>
    <x v="5"/>
    <d v="2019-01-30T00:00:00"/>
    <x v="9"/>
    <x v="1"/>
    <s v="Wednesday"/>
    <s v="Atul"/>
    <x v="18"/>
    <s v="Delhi"/>
    <x v="4"/>
    <x v="1"/>
    <n v="19.98"/>
    <n v="8.9909999999999997"/>
    <n v="2"/>
    <n v="39.96"/>
  </r>
  <r>
    <n v="1140"/>
    <s v="CA-2013-152170"/>
    <x v="0"/>
    <x v="7"/>
    <d v="2019-01-30T00:00:00"/>
    <x v="9"/>
    <x v="1"/>
    <s v="Wednesday"/>
    <s v="Atul"/>
    <x v="18"/>
    <s v="Delhi"/>
    <x v="4"/>
    <x v="1"/>
    <n v="20.58"/>
    <n v="5.5566000000000004"/>
    <n v="1"/>
    <n v="20.58"/>
  </r>
  <r>
    <n v="1141"/>
    <s v="CA-2013-152170"/>
    <x v="0"/>
    <x v="15"/>
    <d v="2019-01-30T00:00:00"/>
    <x v="9"/>
    <x v="1"/>
    <s v="Wednesday"/>
    <s v="Atul"/>
    <x v="18"/>
    <s v="Delhi"/>
    <x v="4"/>
    <x v="1"/>
    <n v="17.38"/>
    <n v="8.69"/>
    <n v="8"/>
    <n v="139.04"/>
  </r>
  <r>
    <n v="1142"/>
    <s v="CA-2011-146969"/>
    <x v="1"/>
    <x v="9"/>
    <d v="2019-01-30T00:00:00"/>
    <x v="9"/>
    <x v="1"/>
    <s v="Wednesday"/>
    <s v="Atul"/>
    <x v="18"/>
    <s v="Delhi"/>
    <x v="4"/>
    <x v="0"/>
    <n v="204.6"/>
    <n v="53.195999999999998"/>
    <n v="6"/>
    <n v="1227.5999999999999"/>
  </r>
  <r>
    <n v="1143"/>
    <s v="CA-2011-146969"/>
    <x v="0"/>
    <x v="0"/>
    <d v="2019-01-30T00:00:00"/>
    <x v="9"/>
    <x v="1"/>
    <s v="Wednesday"/>
    <s v="Atul"/>
    <x v="18"/>
    <s v="Delhi"/>
    <x v="4"/>
    <x v="0"/>
    <n v="8.7200000000000006"/>
    <n v="2.8776000000000002"/>
    <n v="5"/>
    <n v="43.6"/>
  </r>
  <r>
    <n v="1144"/>
    <s v="CA-2011-146969"/>
    <x v="1"/>
    <x v="1"/>
    <d v="2019-01-30T00:00:00"/>
    <x v="9"/>
    <x v="1"/>
    <s v="Wednesday"/>
    <s v="Kajal"/>
    <x v="18"/>
    <s v="Delhi"/>
    <x v="4"/>
    <x v="0"/>
    <n v="6.48"/>
    <n v="3.1103999999999998"/>
    <n v="6"/>
    <n v="38.880000000000003"/>
  </r>
  <r>
    <n v="1145"/>
    <s v="CA-2011-146969"/>
    <x v="1"/>
    <x v="8"/>
    <d v="2019-01-31T00:00:00"/>
    <x v="9"/>
    <x v="1"/>
    <s v="Thursday"/>
    <s v="Ginny"/>
    <x v="2"/>
    <s v="Indore"/>
    <x v="1"/>
    <x v="0"/>
    <n v="686.32"/>
    <n v="223.054"/>
    <n v="4"/>
    <n v="2745.28"/>
  </r>
  <r>
    <n v="1146"/>
    <s v="CA-2011-146969"/>
    <x v="1"/>
    <x v="10"/>
    <d v="2019-01-31T00:00:00"/>
    <x v="9"/>
    <x v="1"/>
    <s v="Thursday"/>
    <s v="Ginny"/>
    <x v="2"/>
    <s v="Indore"/>
    <x v="1"/>
    <x v="0"/>
    <n v="62.18"/>
    <n v="16.788599999999999"/>
    <n v="4"/>
    <n v="248.72"/>
  </r>
  <r>
    <n v="1147"/>
    <s v="CA-2012-112452"/>
    <x v="1"/>
    <x v="2"/>
    <d v="2019-01-31T00:00:00"/>
    <x v="9"/>
    <x v="1"/>
    <s v="Thursday"/>
    <s v="Ginny"/>
    <x v="2"/>
    <s v="Indore"/>
    <x v="1"/>
    <x v="0"/>
    <n v="644.07600000000002"/>
    <n v="107.346"/>
    <n v="5"/>
    <n v="3220.38"/>
  </r>
  <r>
    <n v="1148"/>
    <s v="CA-2012-112452"/>
    <x v="1"/>
    <x v="1"/>
    <d v="2019-01-31T00:00:00"/>
    <x v="9"/>
    <x v="1"/>
    <s v="Thursday"/>
    <s v="Ginny"/>
    <x v="2"/>
    <s v="Indore"/>
    <x v="1"/>
    <x v="0"/>
    <n v="5.84"/>
    <n v="2.6280000000000001"/>
    <n v="4"/>
    <n v="23.36"/>
  </r>
  <r>
    <n v="1149"/>
    <s v="CA-2012-112452"/>
    <x v="0"/>
    <x v="15"/>
    <d v="2019-01-31T00:00:00"/>
    <x v="9"/>
    <x v="1"/>
    <s v="Thursday"/>
    <s v="Shweta"/>
    <x v="3"/>
    <s v="Udaipur"/>
    <x v="0"/>
    <x v="0"/>
    <n v="12.76"/>
    <n v="5.8696000000000002"/>
    <n v="7"/>
    <n v="89.32"/>
  </r>
  <r>
    <n v="1150"/>
    <s v="CA-2012-112452"/>
    <x v="1"/>
    <x v="11"/>
    <d v="2019-01-31T00:00:00"/>
    <x v="9"/>
    <x v="1"/>
    <s v="Thursday"/>
    <s v="Shweta"/>
    <x v="3"/>
    <s v="Udaipur"/>
    <x v="0"/>
    <x v="0"/>
    <n v="10.95"/>
    <n v="0.438"/>
    <n v="5"/>
    <n v="54.75"/>
  </r>
  <r>
    <n v="1151"/>
    <s v="CA-2012-112452"/>
    <x v="2"/>
    <x v="13"/>
    <d v="2019-01-31T00:00:00"/>
    <x v="9"/>
    <x v="1"/>
    <s v="Thursday"/>
    <s v="Shweta"/>
    <x v="3"/>
    <s v="Udaipur"/>
    <x v="0"/>
    <x v="0"/>
    <n v="599.98"/>
    <n v="209.99299999999999"/>
    <n v="3"/>
    <n v="1799.94"/>
  </r>
  <r>
    <n v="1152"/>
    <s v="CA-2012-113971"/>
    <x v="2"/>
    <x v="3"/>
    <d v="2019-01-31T00:00:00"/>
    <x v="9"/>
    <x v="1"/>
    <s v="Thursday"/>
    <s v="Shweta"/>
    <x v="3"/>
    <s v="Udaipur"/>
    <x v="0"/>
    <x v="1"/>
    <n v="8.3520000000000003"/>
    <n v="1.2527999999999999"/>
    <n v="9"/>
    <n v="75.168000000000006"/>
  </r>
  <r>
    <n v="1153"/>
    <s v="CA-2014-160395"/>
    <x v="1"/>
    <x v="1"/>
    <d v="2019-01-31T00:00:00"/>
    <x v="9"/>
    <x v="1"/>
    <s v="Thursday"/>
    <s v="Manjiri"/>
    <x v="18"/>
    <s v="Delhi"/>
    <x v="4"/>
    <x v="1"/>
    <n v="3.64"/>
    <n v="1.6379999999999999"/>
    <n v="6"/>
    <n v="21.84"/>
  </r>
  <r>
    <n v="1154"/>
    <s v="CA-2014-160395"/>
    <x v="1"/>
    <x v="2"/>
    <d v="2019-01-31T00:00:00"/>
    <x v="9"/>
    <x v="1"/>
    <s v="Thursday"/>
    <s v="Manjiri"/>
    <x v="18"/>
    <s v="Delhi"/>
    <x v="4"/>
    <x v="1"/>
    <n v="159.768"/>
    <n v="53.921700000000001"/>
    <n v="7"/>
    <n v="1118.376"/>
  </r>
  <r>
    <n v="1155"/>
    <s v="CA-2011-136567"/>
    <x v="1"/>
    <x v="16"/>
    <d v="2019-01-31T00:00:00"/>
    <x v="9"/>
    <x v="1"/>
    <s v="Thursday"/>
    <s v="Nirja"/>
    <x v="18"/>
    <s v="Delhi"/>
    <x v="4"/>
    <x v="2"/>
    <n v="122.48"/>
    <n v="0"/>
    <n v="9"/>
    <n v="1102.32"/>
  </r>
  <r>
    <n v="1156"/>
    <s v="CA-2011-136567"/>
    <x v="1"/>
    <x v="2"/>
    <d v="2019-02-01T00:00:00"/>
    <x v="10"/>
    <x v="1"/>
    <s v="Friday"/>
    <s v="Anjali"/>
    <x v="18"/>
    <s v="Delhi"/>
    <x v="4"/>
    <x v="2"/>
    <n v="2244.48"/>
    <n v="493.78559999999999"/>
    <n v="3"/>
    <n v="6733.4400000000005"/>
  </r>
  <r>
    <n v="1157"/>
    <s v="CA-2011-136567"/>
    <x v="1"/>
    <x v="1"/>
    <d v="2019-02-01T00:00:00"/>
    <x v="10"/>
    <x v="1"/>
    <s v="Friday"/>
    <s v="Anjali"/>
    <x v="18"/>
    <s v="Delhi"/>
    <x v="4"/>
    <x v="2"/>
    <n v="62.31"/>
    <n v="29.285699999999999"/>
    <n v="1"/>
    <n v="62.31"/>
  </r>
  <r>
    <n v="1158"/>
    <s v="CA-2011-136567"/>
    <x v="2"/>
    <x v="14"/>
    <d v="2019-02-01T00:00:00"/>
    <x v="10"/>
    <x v="1"/>
    <s v="Friday"/>
    <s v="Anjali"/>
    <x v="18"/>
    <s v="Delhi"/>
    <x v="4"/>
    <x v="2"/>
    <n v="455.1"/>
    <n v="100.122"/>
    <n v="1"/>
    <n v="455.1"/>
  </r>
  <r>
    <n v="1159"/>
    <s v="CA-2013-149314"/>
    <x v="0"/>
    <x v="0"/>
    <d v="2019-02-01T00:00:00"/>
    <x v="10"/>
    <x v="1"/>
    <s v="Friday"/>
    <s v="Anjali"/>
    <x v="18"/>
    <s v="Delhi"/>
    <x v="4"/>
    <x v="1"/>
    <n v="195.184"/>
    <n v="19.5184"/>
    <n v="1"/>
    <n v="195.184"/>
  </r>
  <r>
    <n v="1160"/>
    <s v="CA-2014-147039"/>
    <x v="1"/>
    <x v="2"/>
    <d v="2019-02-01T00:00:00"/>
    <x v="10"/>
    <x v="1"/>
    <s v="Friday"/>
    <s v="Anjali"/>
    <x v="18"/>
    <s v="Delhi"/>
    <x v="4"/>
    <x v="0"/>
    <n v="362.94"/>
    <n v="90.734999999999999"/>
    <n v="7"/>
    <n v="2540.58"/>
  </r>
  <r>
    <n v="1161"/>
    <s v="CA-2014-147039"/>
    <x v="1"/>
    <x v="5"/>
    <d v="2019-02-02T00:00:00"/>
    <x v="10"/>
    <x v="1"/>
    <s v="Saturday"/>
    <s v="Mugdha"/>
    <x v="18"/>
    <s v="Delhi"/>
    <x v="4"/>
    <x v="0"/>
    <n v="11.54"/>
    <n v="5.77"/>
    <n v="3"/>
    <n v="34.619999999999997"/>
  </r>
  <r>
    <n v="1162"/>
    <s v="CA-2011-126522"/>
    <x v="1"/>
    <x v="10"/>
    <d v="2019-02-03T00:00:00"/>
    <x v="10"/>
    <x v="1"/>
    <s v="Sunday"/>
    <s v="Mansi"/>
    <x v="2"/>
    <s v="Indore"/>
    <x v="1"/>
    <x v="0"/>
    <n v="53.94"/>
    <n v="15.6426"/>
    <n v="7"/>
    <n v="377.58"/>
  </r>
  <r>
    <n v="1163"/>
    <s v="CA-2011-127964"/>
    <x v="0"/>
    <x v="7"/>
    <d v="2019-02-03T00:00:00"/>
    <x v="10"/>
    <x v="1"/>
    <s v="Sunday"/>
    <s v="Mansi"/>
    <x v="2"/>
    <s v="Indore"/>
    <x v="1"/>
    <x v="2"/>
    <n v="9.99"/>
    <n v="4.5953999999999997"/>
    <n v="2"/>
    <n v="19.98"/>
  </r>
  <r>
    <n v="1164"/>
    <s v="CA-2011-127964"/>
    <x v="1"/>
    <x v="2"/>
    <d v="2019-02-03T00:00:00"/>
    <x v="10"/>
    <x v="1"/>
    <s v="Sunday"/>
    <s v="Mansi"/>
    <x v="2"/>
    <s v="Indore"/>
    <x v="1"/>
    <x v="2"/>
    <n v="125.76"/>
    <n v="40.872"/>
    <n v="2"/>
    <n v="251.52"/>
  </r>
  <r>
    <n v="1165"/>
    <s v="CA-2011-127964"/>
    <x v="1"/>
    <x v="10"/>
    <d v="2019-02-03T00:00:00"/>
    <x v="10"/>
    <x v="1"/>
    <s v="Sunday"/>
    <s v="Gaurav"/>
    <x v="3"/>
    <s v="Udaipur"/>
    <x v="0"/>
    <x v="2"/>
    <n v="25.32"/>
    <n v="9.1784999999999997"/>
    <n v="3"/>
    <n v="75.960000000000008"/>
  </r>
  <r>
    <n v="1166"/>
    <s v="CA-2011-117709"/>
    <x v="1"/>
    <x v="1"/>
    <d v="2019-02-03T00:00:00"/>
    <x v="10"/>
    <x v="1"/>
    <s v="Sunday"/>
    <s v="Harshal"/>
    <x v="18"/>
    <s v="Delhi"/>
    <x v="4"/>
    <x v="0"/>
    <n v="46.8"/>
    <n v="21.06"/>
    <n v="2"/>
    <n v="93.6"/>
  </r>
  <r>
    <n v="1167"/>
    <s v="CA-2012-125416"/>
    <x v="2"/>
    <x v="13"/>
    <d v="2019-02-03T00:00:00"/>
    <x v="10"/>
    <x v="1"/>
    <s v="Sunday"/>
    <s v="Harshal"/>
    <x v="18"/>
    <s v="Delhi"/>
    <x v="4"/>
    <x v="0"/>
    <n v="447.93"/>
    <n v="49.272300000000001"/>
    <n v="3"/>
    <n v="1343.79"/>
  </r>
  <r>
    <n v="1168"/>
    <s v="CA-2014-145226"/>
    <x v="0"/>
    <x v="12"/>
    <d v="2019-02-03T00:00:00"/>
    <x v="10"/>
    <x v="1"/>
    <s v="Sunday"/>
    <s v="Harshal"/>
    <x v="18"/>
    <s v="Delhi"/>
    <x v="4"/>
    <x v="0"/>
    <n v="109.48"/>
    <n v="33.938800000000001"/>
    <n v="5"/>
    <n v="547.4"/>
  </r>
  <r>
    <n v="1169"/>
    <s v="CA-2014-145226"/>
    <x v="2"/>
    <x v="4"/>
    <d v="2019-02-03T00:00:00"/>
    <x v="10"/>
    <x v="1"/>
    <s v="Sunday"/>
    <s v="Harshal"/>
    <x v="18"/>
    <s v="Delhi"/>
    <x v="4"/>
    <x v="0"/>
    <n v="272.94"/>
    <n v="0"/>
    <n v="3"/>
    <n v="818.81999999999994"/>
  </r>
  <r>
    <n v="1170"/>
    <s v="CA-2014-145226"/>
    <x v="0"/>
    <x v="15"/>
    <d v="2019-02-03T00:00:00"/>
    <x v="10"/>
    <x v="1"/>
    <s v="Sunday"/>
    <s v="Harshal"/>
    <x v="18"/>
    <s v="Delhi"/>
    <x v="4"/>
    <x v="0"/>
    <n v="19.440000000000001"/>
    <n v="9.3312000000000008"/>
    <n v="7"/>
    <n v="136.08000000000001"/>
  </r>
  <r>
    <n v="1171"/>
    <s v="CA-2014-145226"/>
    <x v="0"/>
    <x v="15"/>
    <d v="2019-02-03T00:00:00"/>
    <x v="10"/>
    <x v="1"/>
    <s v="Sunday"/>
    <s v="Harshal"/>
    <x v="18"/>
    <s v="Delhi"/>
    <x v="4"/>
    <x v="0"/>
    <n v="31.92"/>
    <n v="8.2992000000000008"/>
    <n v="4"/>
    <n v="127.68"/>
  </r>
  <r>
    <n v="1172"/>
    <s v="US-2011-100279"/>
    <x v="2"/>
    <x v="13"/>
    <d v="2019-02-03T00:00:00"/>
    <x v="10"/>
    <x v="1"/>
    <s v="Sunday"/>
    <s v="Harshal"/>
    <x v="18"/>
    <s v="Delhi"/>
    <x v="4"/>
    <x v="0"/>
    <n v="22.38"/>
    <n v="10.7424"/>
    <n v="1"/>
    <n v="22.38"/>
  </r>
  <r>
    <n v="1173"/>
    <s v="CA-2011-158064"/>
    <x v="2"/>
    <x v="4"/>
    <d v="2019-02-03T00:00:00"/>
    <x v="10"/>
    <x v="1"/>
    <s v="Sunday"/>
    <s v="Omkar"/>
    <x v="18"/>
    <s v="Delhi"/>
    <x v="4"/>
    <x v="0"/>
    <n v="16.52"/>
    <n v="5.5754999999999999"/>
    <n v="5"/>
    <n v="82.6"/>
  </r>
  <r>
    <n v="1174"/>
    <s v="US-2012-104430"/>
    <x v="0"/>
    <x v="0"/>
    <d v="2019-02-04T00:00:00"/>
    <x v="10"/>
    <x v="1"/>
    <s v="Monday"/>
    <s v="Yohann"/>
    <x v="18"/>
    <s v="Delhi"/>
    <x v="4"/>
    <x v="0"/>
    <n v="5.1760000000000002"/>
    <n v="-7.7640000000000002"/>
    <n v="3"/>
    <n v="15.528"/>
  </r>
  <r>
    <n v="1175"/>
    <s v="CA-2012-132080"/>
    <x v="1"/>
    <x v="16"/>
    <d v="2019-02-04T00:00:00"/>
    <x v="10"/>
    <x v="1"/>
    <s v="Monday"/>
    <s v="Prashant"/>
    <x v="18"/>
    <s v="Delhi"/>
    <x v="4"/>
    <x v="1"/>
    <n v="50.112000000000002"/>
    <n v="16.2864"/>
    <n v="6"/>
    <n v="300.67200000000003"/>
  </r>
  <r>
    <n v="1176"/>
    <s v="CA-2013-161207"/>
    <x v="1"/>
    <x v="2"/>
    <d v="2019-02-04T00:00:00"/>
    <x v="10"/>
    <x v="1"/>
    <s v="Monday"/>
    <s v="Prashant"/>
    <x v="18"/>
    <s v="Delhi"/>
    <x v="4"/>
    <x v="2"/>
    <n v="27.93"/>
    <n v="8.0997000000000003"/>
    <n v="2"/>
    <n v="55.86"/>
  </r>
  <r>
    <n v="1177"/>
    <s v="CA-2011-120243"/>
    <x v="0"/>
    <x v="15"/>
    <d v="2019-02-04T00:00:00"/>
    <x v="10"/>
    <x v="1"/>
    <s v="Monday"/>
    <s v="Prashant"/>
    <x v="18"/>
    <s v="Delhi"/>
    <x v="4"/>
    <x v="2"/>
    <n v="11.56"/>
    <n v="5.4332000000000003"/>
    <n v="2"/>
    <n v="23.12"/>
  </r>
  <r>
    <n v="1178"/>
    <s v="CA-2013-113621"/>
    <x v="1"/>
    <x v="10"/>
    <d v="2019-02-04T00:00:00"/>
    <x v="10"/>
    <x v="1"/>
    <s v="Monday"/>
    <s v="Prashant"/>
    <x v="18"/>
    <s v="Delhi"/>
    <x v="4"/>
    <x v="0"/>
    <n v="172.5"/>
    <n v="51.75"/>
    <n v="6"/>
    <n v="1035"/>
  </r>
  <r>
    <n v="1179"/>
    <s v="CA-2013-113621"/>
    <x v="2"/>
    <x v="4"/>
    <d v="2019-02-04T00:00:00"/>
    <x v="10"/>
    <x v="1"/>
    <s v="Monday"/>
    <s v="Prashant"/>
    <x v="18"/>
    <s v="Delhi"/>
    <x v="4"/>
    <x v="0"/>
    <n v="179.97"/>
    <n v="44.9925"/>
    <n v="2"/>
    <n v="359.94"/>
  </r>
  <r>
    <n v="1180"/>
    <s v="CA-2013-168081"/>
    <x v="1"/>
    <x v="1"/>
    <d v="2019-02-04T00:00:00"/>
    <x v="10"/>
    <x v="1"/>
    <s v="Monday"/>
    <s v="Prashant"/>
    <x v="18"/>
    <s v="Delhi"/>
    <x v="4"/>
    <x v="2"/>
    <n v="258.69600000000003"/>
    <n v="64.674000000000007"/>
    <n v="2"/>
    <n v="517.39200000000005"/>
  </r>
  <r>
    <n v="1181"/>
    <s v="CA-2011-128146"/>
    <x v="1"/>
    <x v="5"/>
    <d v="2019-02-04T00:00:00"/>
    <x v="10"/>
    <x v="1"/>
    <s v="Monday"/>
    <s v="Prashant"/>
    <x v="18"/>
    <s v="Delhi"/>
    <x v="4"/>
    <x v="0"/>
    <n v="1322.93"/>
    <n v="357.19110000000001"/>
    <n v="1"/>
    <n v="1322.93"/>
  </r>
  <r>
    <n v="1182"/>
    <s v="CA-2011-128146"/>
    <x v="1"/>
    <x v="2"/>
    <d v="2019-02-04T00:00:00"/>
    <x v="10"/>
    <x v="1"/>
    <s v="Monday"/>
    <s v="Yogesh"/>
    <x v="2"/>
    <s v="Indore"/>
    <x v="1"/>
    <x v="0"/>
    <n v="3.76"/>
    <n v="1.0904"/>
    <n v="3"/>
    <n v="11.28"/>
  </r>
  <r>
    <n v="1183"/>
    <s v="CA-2014-138779"/>
    <x v="2"/>
    <x v="3"/>
    <d v="2019-02-04T00:00:00"/>
    <x v="10"/>
    <x v="1"/>
    <s v="Monday"/>
    <s v="Yogesh"/>
    <x v="2"/>
    <s v="Indore"/>
    <x v="1"/>
    <x v="0"/>
    <n v="21.744"/>
    <n v="7.3385999999999996"/>
    <n v="2"/>
    <n v="43.488"/>
  </r>
  <r>
    <n v="1184"/>
    <s v="CA-2014-138779"/>
    <x v="0"/>
    <x v="0"/>
    <d v="2019-02-04T00:00:00"/>
    <x v="10"/>
    <x v="1"/>
    <s v="Monday"/>
    <s v="Yogesh"/>
    <x v="2"/>
    <s v="Indore"/>
    <x v="1"/>
    <x v="0"/>
    <n v="7.92"/>
    <n v="0.69299999999999995"/>
    <n v="7"/>
    <n v="55.44"/>
  </r>
  <r>
    <n v="1185"/>
    <s v="CA-2011-127131"/>
    <x v="1"/>
    <x v="2"/>
    <d v="2019-02-04T00:00:00"/>
    <x v="10"/>
    <x v="1"/>
    <s v="Monday"/>
    <s v="Yogesh"/>
    <x v="2"/>
    <s v="Indore"/>
    <x v="1"/>
    <x v="1"/>
    <n v="12.096"/>
    <n v="4.2336"/>
    <n v="1"/>
    <n v="12.096"/>
  </r>
  <r>
    <n v="1186"/>
    <s v="CA-2011-127131"/>
    <x v="0"/>
    <x v="15"/>
    <d v="2019-02-04T00:00:00"/>
    <x v="10"/>
    <x v="1"/>
    <s v="Monday"/>
    <s v="Anmol"/>
    <x v="3"/>
    <s v="Udaipur"/>
    <x v="0"/>
    <x v="1"/>
    <n v="485.88"/>
    <n v="9.7175999999999991"/>
    <n v="5"/>
    <n v="2429.4"/>
  </r>
  <r>
    <n v="1187"/>
    <s v="CA-2011-127131"/>
    <x v="1"/>
    <x v="1"/>
    <d v="2019-02-05T00:00:00"/>
    <x v="10"/>
    <x v="1"/>
    <s v="Tuesday"/>
    <s v="Diwakar"/>
    <x v="18"/>
    <s v="Delhi"/>
    <x v="4"/>
    <x v="1"/>
    <n v="25.92"/>
    <n v="12.441599999999999"/>
    <n v="1"/>
    <n v="25.92"/>
  </r>
  <r>
    <n v="1188"/>
    <s v="CA-2011-127131"/>
    <x v="1"/>
    <x v="1"/>
    <d v="2019-02-05T00:00:00"/>
    <x v="10"/>
    <x v="1"/>
    <s v="Tuesday"/>
    <s v="Diwakar"/>
    <x v="18"/>
    <s v="Delhi"/>
    <x v="4"/>
    <x v="1"/>
    <n v="197.58"/>
    <n v="53.346600000000002"/>
    <n v="4"/>
    <n v="790.32"/>
  </r>
  <r>
    <n v="1189"/>
    <s v="CA-2014-117212"/>
    <x v="1"/>
    <x v="5"/>
    <d v="2019-02-05T00:00:00"/>
    <x v="10"/>
    <x v="1"/>
    <s v="Tuesday"/>
    <s v="Diwakar"/>
    <x v="18"/>
    <s v="Delhi"/>
    <x v="4"/>
    <x v="2"/>
    <n v="81.92"/>
    <n v="22.118400000000001"/>
    <n v="5"/>
    <n v="409.6"/>
  </r>
  <r>
    <n v="1190"/>
    <s v="CA-2014-117212"/>
    <x v="2"/>
    <x v="3"/>
    <d v="2019-02-05T00:00:00"/>
    <x v="10"/>
    <x v="1"/>
    <s v="Tuesday"/>
    <s v="Diwakar"/>
    <x v="18"/>
    <s v="Delhi"/>
    <x v="4"/>
    <x v="2"/>
    <n v="889.53599999999994"/>
    <n v="66.715199999999996"/>
    <n v="2"/>
    <n v="1779.0719999999999"/>
  </r>
  <r>
    <n v="1191"/>
    <s v="CA-2014-117212"/>
    <x v="1"/>
    <x v="1"/>
    <d v="2019-02-05T00:00:00"/>
    <x v="10"/>
    <x v="1"/>
    <s v="Tuesday"/>
    <s v="Diwakar"/>
    <x v="18"/>
    <s v="Delhi"/>
    <x v="4"/>
    <x v="2"/>
    <n v="892.22400000000005"/>
    <n v="89.222399999999993"/>
    <n v="8"/>
    <n v="7137.7920000000004"/>
  </r>
  <r>
    <n v="1192"/>
    <s v="CA-2014-117212"/>
    <x v="2"/>
    <x v="4"/>
    <d v="2019-02-05T00:00:00"/>
    <x v="10"/>
    <x v="1"/>
    <s v="Tuesday"/>
    <s v="Diwakar"/>
    <x v="18"/>
    <s v="Delhi"/>
    <x v="4"/>
    <x v="2"/>
    <n v="223.92"/>
    <n v="109.7208"/>
    <n v="2"/>
    <n v="447.84"/>
  </r>
  <r>
    <n v="1193"/>
    <s v="CA-2014-117212"/>
    <x v="1"/>
    <x v="10"/>
    <d v="2019-02-05T00:00:00"/>
    <x v="10"/>
    <x v="1"/>
    <s v="Tuesday"/>
    <s v="Diwakar"/>
    <x v="18"/>
    <s v="Delhi"/>
    <x v="4"/>
    <x v="2"/>
    <n v="23.12"/>
    <n v="11.328799999999999"/>
    <n v="7"/>
    <n v="161.84"/>
  </r>
  <r>
    <n v="1194"/>
    <s v="US-2012-130519"/>
    <x v="2"/>
    <x v="14"/>
    <d v="2019-02-05T00:00:00"/>
    <x v="10"/>
    <x v="1"/>
    <s v="Tuesday"/>
    <s v="Diwakar"/>
    <x v="18"/>
    <s v="Delhi"/>
    <x v="4"/>
    <x v="1"/>
    <n v="15.552"/>
    <n v="5.4432"/>
    <n v="3"/>
    <n v="46.655999999999999"/>
  </r>
  <r>
    <n v="1195"/>
    <s v="US-2012-130519"/>
    <x v="1"/>
    <x v="2"/>
    <d v="2019-02-05T00:00:00"/>
    <x v="10"/>
    <x v="1"/>
    <s v="Tuesday"/>
    <s v="Diwakar"/>
    <x v="18"/>
    <s v="Delhi"/>
    <x v="4"/>
    <x v="1"/>
    <n v="15.712"/>
    <n v="2.5531999999999999"/>
    <n v="5"/>
    <n v="78.56"/>
  </r>
  <r>
    <n v="1196"/>
    <s v="US-2012-130519"/>
    <x v="1"/>
    <x v="5"/>
    <d v="2019-02-05T00:00:00"/>
    <x v="10"/>
    <x v="1"/>
    <s v="Tuesday"/>
    <s v="Diwakar"/>
    <x v="18"/>
    <s v="Delhi"/>
    <x v="4"/>
    <x v="1"/>
    <n v="24.672000000000001"/>
    <n v="2.1587999999999998"/>
    <n v="2"/>
    <n v="49.344000000000001"/>
  </r>
  <r>
    <n v="1197"/>
    <s v="US-2012-130519"/>
    <x v="0"/>
    <x v="15"/>
    <d v="2019-02-05T00:00:00"/>
    <x v="10"/>
    <x v="1"/>
    <s v="Tuesday"/>
    <s v="Diwakar"/>
    <x v="18"/>
    <s v="Delhi"/>
    <x v="4"/>
    <x v="1"/>
    <n v="55.968000000000004"/>
    <n v="-2.0988000000000002"/>
    <n v="1"/>
    <n v="55.968000000000004"/>
  </r>
  <r>
    <n v="1198"/>
    <s v="CA-2013-130946"/>
    <x v="1"/>
    <x v="16"/>
    <d v="2019-02-06T00:00:00"/>
    <x v="10"/>
    <x v="1"/>
    <s v="Wednesday"/>
    <s v="Shubham"/>
    <x v="18"/>
    <s v="Delhi"/>
    <x v="4"/>
    <x v="0"/>
    <n v="431.928"/>
    <n v="64.789199999999994"/>
    <n v="4"/>
    <n v="1727.712"/>
  </r>
  <r>
    <n v="1199"/>
    <s v="CA-2013-130946"/>
    <x v="2"/>
    <x v="13"/>
    <d v="2019-02-06T00:00:00"/>
    <x v="10"/>
    <x v="1"/>
    <s v="Wednesday"/>
    <s v="Shubham"/>
    <x v="18"/>
    <s v="Delhi"/>
    <x v="4"/>
    <x v="0"/>
    <n v="95.983999999999995"/>
    <n v="-4.1135999999999999"/>
    <n v="3"/>
    <n v="287.952"/>
  </r>
  <r>
    <n v="1200"/>
    <s v="CA-2013-130946"/>
    <x v="0"/>
    <x v="7"/>
    <d v="2019-02-06T00:00:00"/>
    <x v="10"/>
    <x v="1"/>
    <s v="Wednesday"/>
    <s v="Shubham"/>
    <x v="18"/>
    <s v="Delhi"/>
    <x v="4"/>
    <x v="0"/>
    <n v="1088.7919999999999"/>
    <n v="-1850.9464"/>
    <n v="4"/>
    <n v="4355.1679999999997"/>
  </r>
  <r>
    <n v="1201"/>
    <s v="CA-2013-114727"/>
    <x v="1"/>
    <x v="2"/>
    <d v="2019-02-07T00:00:00"/>
    <x v="10"/>
    <x v="1"/>
    <s v="Thursday"/>
    <s v="Patil"/>
    <x v="18"/>
    <s v="Delhi"/>
    <x v="4"/>
    <x v="1"/>
    <n v="544.00800000000004"/>
    <n v="40.800600000000003"/>
    <n v="2"/>
    <n v="1088.0160000000001"/>
  </r>
  <r>
    <n v="1202"/>
    <s v="CA-2013-114727"/>
    <x v="0"/>
    <x v="15"/>
    <d v="2019-02-07T00:00:00"/>
    <x v="10"/>
    <x v="1"/>
    <s v="Thursday"/>
    <s v="Patil"/>
    <x v="18"/>
    <s v="Delhi"/>
    <x v="4"/>
    <x v="1"/>
    <n v="1.8720000000000001"/>
    <n v="-1.4352"/>
    <n v="4"/>
    <n v="7.4880000000000004"/>
  </r>
  <r>
    <n v="1203"/>
    <s v="CA-2013-114727"/>
    <x v="1"/>
    <x v="16"/>
    <d v="2019-02-07T00:00:00"/>
    <x v="10"/>
    <x v="1"/>
    <s v="Thursday"/>
    <s v="Patil"/>
    <x v="18"/>
    <s v="Delhi"/>
    <x v="4"/>
    <x v="1"/>
    <n v="854.35199999999998"/>
    <n v="10.679399999999999"/>
    <n v="2"/>
    <n v="1708.704"/>
  </r>
  <r>
    <n v="1204"/>
    <s v="CA-2013-114727"/>
    <x v="1"/>
    <x v="16"/>
    <d v="2019-02-07T00:00:00"/>
    <x v="10"/>
    <x v="1"/>
    <s v="Thursday"/>
    <s v="Patil"/>
    <x v="18"/>
    <s v="Delhi"/>
    <x v="4"/>
    <x v="1"/>
    <n v="593.56799999999998"/>
    <n v="0"/>
    <n v="6"/>
    <n v="3561.4079999999999"/>
  </r>
  <r>
    <n v="1205"/>
    <s v="CA-2013-114727"/>
    <x v="1"/>
    <x v="1"/>
    <d v="2019-02-08T00:00:00"/>
    <x v="10"/>
    <x v="1"/>
    <s v="Friday"/>
    <s v="Harsh"/>
    <x v="18"/>
    <s v="Delhi"/>
    <x v="4"/>
    <x v="1"/>
    <n v="338.04"/>
    <n v="-33.804000000000002"/>
    <n v="3"/>
    <n v="1014.1200000000001"/>
  </r>
  <r>
    <n v="1206"/>
    <s v="CA-2014-133235"/>
    <x v="1"/>
    <x v="5"/>
    <d v="2019-02-08T00:00:00"/>
    <x v="10"/>
    <x v="1"/>
    <s v="Friday"/>
    <s v="Harsh"/>
    <x v="18"/>
    <s v="Delhi"/>
    <x v="4"/>
    <x v="0"/>
    <n v="271.95999999999998"/>
    <n v="16.997499999999999"/>
    <n v="5"/>
    <n v="1359.8"/>
  </r>
  <r>
    <n v="1207"/>
    <s v="CA-2013-137050"/>
    <x v="1"/>
    <x v="9"/>
    <d v="2019-02-08T00:00:00"/>
    <x v="10"/>
    <x v="1"/>
    <s v="Friday"/>
    <s v="Harsh"/>
    <x v="18"/>
    <s v="Delhi"/>
    <x v="4"/>
    <x v="1"/>
    <n v="11.21"/>
    <n v="3.363"/>
    <n v="3"/>
    <n v="33.630000000000003"/>
  </r>
  <r>
    <n v="1208"/>
    <s v="CA-2013-137050"/>
    <x v="1"/>
    <x v="5"/>
    <d v="2019-02-08T00:00:00"/>
    <x v="10"/>
    <x v="1"/>
    <s v="Friday"/>
    <s v="Harsh"/>
    <x v="18"/>
    <s v="Delhi"/>
    <x v="4"/>
    <x v="1"/>
    <n v="9.1440000000000001"/>
    <n v="3.2004000000000001"/>
    <n v="7"/>
    <n v="64.007999999999996"/>
  </r>
  <r>
    <n v="1209"/>
    <s v="CA-2013-137050"/>
    <x v="1"/>
    <x v="5"/>
    <d v="2019-02-08T00:00:00"/>
    <x v="10"/>
    <x v="1"/>
    <s v="Friday"/>
    <s v="Harsh"/>
    <x v="18"/>
    <s v="Delhi"/>
    <x v="4"/>
    <x v="1"/>
    <n v="14.07"/>
    <n v="6.8943000000000003"/>
    <n v="2"/>
    <n v="28.14"/>
  </r>
  <r>
    <n v="1210"/>
    <s v="CA-2013-137050"/>
    <x v="0"/>
    <x v="7"/>
    <d v="2019-02-08T00:00:00"/>
    <x v="10"/>
    <x v="1"/>
    <s v="Friday"/>
    <s v="Hitesh"/>
    <x v="2"/>
    <s v="Bhopal"/>
    <x v="1"/>
    <x v="1"/>
    <n v="41.86"/>
    <n v="10.465"/>
    <n v="3"/>
    <n v="125.58"/>
  </r>
  <r>
    <n v="1211"/>
    <s v="CA-2013-137050"/>
    <x v="1"/>
    <x v="2"/>
    <d v="2019-02-08T00:00:00"/>
    <x v="10"/>
    <x v="1"/>
    <s v="Friday"/>
    <s v="Hitesh"/>
    <x v="2"/>
    <s v="Bhopal"/>
    <x v="1"/>
    <x v="1"/>
    <n v="8.5440000000000005"/>
    <n v="2.8835999999999999"/>
    <n v="4"/>
    <n v="34.176000000000002"/>
  </r>
  <r>
    <n v="1212"/>
    <s v="CA-2013-137050"/>
    <x v="0"/>
    <x v="15"/>
    <d v="2019-02-08T00:00:00"/>
    <x v="10"/>
    <x v="1"/>
    <s v="Friday"/>
    <s v="Hitesh"/>
    <x v="2"/>
    <s v="Bhopal"/>
    <x v="1"/>
    <x v="1"/>
    <n v="579.13599999999997"/>
    <n v="21.717600000000001"/>
    <n v="6"/>
    <n v="3474.8159999999998"/>
  </r>
  <r>
    <n v="1213"/>
    <s v="US-2014-118087"/>
    <x v="0"/>
    <x v="15"/>
    <d v="2019-02-08T00:00:00"/>
    <x v="10"/>
    <x v="1"/>
    <s v="Friday"/>
    <s v="Hitesh"/>
    <x v="2"/>
    <s v="Bhopal"/>
    <x v="1"/>
    <x v="1"/>
    <n v="141.37200000000001"/>
    <n v="-48.470399999999998"/>
    <n v="6"/>
    <n v="848.23200000000008"/>
  </r>
  <r>
    <n v="1214"/>
    <s v="US-2014-118087"/>
    <x v="1"/>
    <x v="9"/>
    <d v="2019-02-08T00:00:00"/>
    <x v="10"/>
    <x v="1"/>
    <s v="Friday"/>
    <s v="Hitesh"/>
    <x v="2"/>
    <s v="Bhopal"/>
    <x v="1"/>
    <x v="1"/>
    <n v="3.036"/>
    <n v="-2.3275999999999999"/>
    <n v="3"/>
    <n v="9.1080000000000005"/>
  </r>
  <r>
    <n v="1215"/>
    <s v="US-2014-118087"/>
    <x v="1"/>
    <x v="5"/>
    <d v="2019-02-08T00:00:00"/>
    <x v="10"/>
    <x v="1"/>
    <s v="Friday"/>
    <s v="Hitesh"/>
    <x v="2"/>
    <s v="Bhopal"/>
    <x v="1"/>
    <x v="1"/>
    <n v="4.5030000000000001"/>
    <n v="-3.6023999999999998"/>
    <n v="4"/>
    <n v="18.012"/>
  </r>
  <r>
    <n v="1216"/>
    <s v="US-2014-118087"/>
    <x v="0"/>
    <x v="12"/>
    <d v="2019-02-08T00:00:00"/>
    <x v="10"/>
    <x v="1"/>
    <s v="Friday"/>
    <s v="Hitesh"/>
    <x v="2"/>
    <s v="Bhopal"/>
    <x v="1"/>
    <x v="1"/>
    <n v="4.6719999999999997"/>
    <n v="1.5768"/>
    <n v="2"/>
    <n v="9.3439999999999994"/>
  </r>
  <r>
    <n v="1217"/>
    <s v="US-2014-118087"/>
    <x v="1"/>
    <x v="16"/>
    <d v="2019-02-08T00:00:00"/>
    <x v="10"/>
    <x v="1"/>
    <s v="Friday"/>
    <s v="Hitesh"/>
    <x v="2"/>
    <s v="Bhopal"/>
    <x v="1"/>
    <x v="1"/>
    <n v="95.88"/>
    <n v="28.763999999999999"/>
    <n v="2"/>
    <n v="191.76"/>
  </r>
  <r>
    <n v="1218"/>
    <s v="US-2014-118087"/>
    <x v="1"/>
    <x v="5"/>
    <d v="2019-02-08T00:00:00"/>
    <x v="10"/>
    <x v="1"/>
    <s v="Friday"/>
    <s v="Nandita"/>
    <x v="3"/>
    <s v="Jaipur"/>
    <x v="0"/>
    <x v="1"/>
    <n v="17.024000000000001"/>
    <n v="1.7023999999999999"/>
    <n v="3"/>
    <n v="51.072000000000003"/>
  </r>
  <r>
    <n v="1219"/>
    <s v="US-2014-118087"/>
    <x v="2"/>
    <x v="3"/>
    <d v="2019-02-08T00:00:00"/>
    <x v="10"/>
    <x v="1"/>
    <s v="Friday"/>
    <s v="Nandita"/>
    <x v="3"/>
    <s v="Jaipur"/>
    <x v="0"/>
    <x v="1"/>
    <n v="258.69600000000003"/>
    <n v="64.674000000000007"/>
    <n v="2"/>
    <n v="517.39200000000005"/>
  </r>
  <r>
    <n v="1220"/>
    <s v="US-2014-118087"/>
    <x v="1"/>
    <x v="1"/>
    <d v="2019-02-08T00:00:00"/>
    <x v="10"/>
    <x v="1"/>
    <s v="Friday"/>
    <s v="Parnavi"/>
    <x v="4"/>
    <s v="Kolkata"/>
    <x v="2"/>
    <x v="1"/>
    <n v="1931.9580000000001"/>
    <n v="-386.39159999999998"/>
    <n v="3"/>
    <n v="5795.8739999999998"/>
  </r>
  <r>
    <n v="1221"/>
    <s v="CA-2011-110184"/>
    <x v="2"/>
    <x v="14"/>
    <d v="2019-02-09T00:00:00"/>
    <x v="10"/>
    <x v="1"/>
    <s v="Saturday"/>
    <s v="Arpita"/>
    <x v="5"/>
    <s v="Bangalore"/>
    <x v="3"/>
    <x v="2"/>
    <n v="249.75"/>
    <n v="44.954999999999998"/>
    <n v="5"/>
    <n v="1248.75"/>
  </r>
  <r>
    <n v="1222"/>
    <s v="CA-2011-110184"/>
    <x v="0"/>
    <x v="0"/>
    <d v="2019-02-09T00:00:00"/>
    <x v="10"/>
    <x v="1"/>
    <s v="Saturday"/>
    <s v="Shubham"/>
    <x v="6"/>
    <s v="Kashmir"/>
    <x v="4"/>
    <x v="2"/>
    <n v="255.93600000000001"/>
    <n v="28.7928"/>
    <n v="2"/>
    <n v="511.87200000000001"/>
  </r>
  <r>
    <n v="1223"/>
    <s v="CA-2013-126004"/>
    <x v="1"/>
    <x v="1"/>
    <d v="2019-02-09T00:00:00"/>
    <x v="10"/>
    <x v="1"/>
    <s v="Saturday"/>
    <s v="Kalyani"/>
    <x v="7"/>
    <s v="Chennai"/>
    <x v="3"/>
    <x v="0"/>
    <n v="113.79"/>
    <n v="20.482199999999999"/>
    <n v="1"/>
    <n v="113.79"/>
  </r>
  <r>
    <n v="1224"/>
    <s v="CA-2013-126004"/>
    <x v="1"/>
    <x v="2"/>
    <d v="2019-02-09T00:00:00"/>
    <x v="10"/>
    <x v="1"/>
    <s v="Saturday"/>
    <s v="Kalyani"/>
    <x v="7"/>
    <s v="Chennai"/>
    <x v="3"/>
    <x v="0"/>
    <n v="78.150000000000006"/>
    <n v="34.386000000000003"/>
    <n v="4"/>
    <n v="312.60000000000002"/>
  </r>
  <r>
    <n v="1225"/>
    <s v="CA-2013-126004"/>
    <x v="1"/>
    <x v="11"/>
    <d v="2019-02-09T00:00:00"/>
    <x v="10"/>
    <x v="1"/>
    <s v="Saturday"/>
    <s v="Kalyani"/>
    <x v="7"/>
    <s v="Chennai"/>
    <x v="3"/>
    <x v="0"/>
    <n v="1.728"/>
    <n v="0.6048"/>
    <n v="5"/>
    <n v="8.64"/>
  </r>
  <r>
    <n v="1226"/>
    <s v="CA-2013-126004"/>
    <x v="1"/>
    <x v="5"/>
    <d v="2019-02-09T00:00:00"/>
    <x v="10"/>
    <x v="1"/>
    <s v="Saturday"/>
    <s v="Kalyani"/>
    <x v="7"/>
    <s v="Chennai"/>
    <x v="3"/>
    <x v="0"/>
    <n v="40.56"/>
    <n v="19.874400000000001"/>
    <n v="1"/>
    <n v="40.56"/>
  </r>
  <r>
    <n v="1227"/>
    <s v="CA-2013-126004"/>
    <x v="2"/>
    <x v="13"/>
    <d v="2019-02-10T00:00:00"/>
    <x v="10"/>
    <x v="1"/>
    <s v="Sunday"/>
    <s v="Komal"/>
    <x v="8"/>
    <s v="Lucknow"/>
    <x v="1"/>
    <x v="0"/>
    <n v="182.94"/>
    <n v="3.6587999999999998"/>
    <n v="2"/>
    <n v="365.88"/>
  </r>
  <r>
    <n v="1228"/>
    <s v="CA-2013-126004"/>
    <x v="1"/>
    <x v="10"/>
    <d v="2019-02-10T00:00:00"/>
    <x v="10"/>
    <x v="1"/>
    <s v="Sunday"/>
    <s v="Komal"/>
    <x v="8"/>
    <s v="Lucknow"/>
    <x v="1"/>
    <x v="0"/>
    <n v="193.86"/>
    <n v="11.631600000000001"/>
    <n v="9"/>
    <n v="1744.7400000000002"/>
  </r>
  <r>
    <n v="1229"/>
    <s v="CA-2014-100013"/>
    <x v="2"/>
    <x v="3"/>
    <d v="2019-02-11T00:00:00"/>
    <x v="10"/>
    <x v="1"/>
    <s v="Monday"/>
    <s v="Kartikay"/>
    <x v="9"/>
    <s v="Patna"/>
    <x v="2"/>
    <x v="0"/>
    <n v="15.28"/>
    <n v="7.4871999999999996"/>
    <n v="3"/>
    <n v="45.839999999999996"/>
  </r>
  <r>
    <n v="1230"/>
    <s v="CA-2014-100013"/>
    <x v="1"/>
    <x v="1"/>
    <d v="2019-02-11T00:00:00"/>
    <x v="10"/>
    <x v="1"/>
    <s v="Monday"/>
    <s v="Kartikay"/>
    <x v="9"/>
    <s v="Patna"/>
    <x v="2"/>
    <x v="0"/>
    <n v="8.73"/>
    <n v="2.9681999999999999"/>
    <n v="2"/>
    <n v="17.46"/>
  </r>
  <r>
    <n v="1231"/>
    <s v="CA-2014-100013"/>
    <x v="1"/>
    <x v="10"/>
    <d v="2019-02-11T00:00:00"/>
    <x v="10"/>
    <x v="1"/>
    <s v="Monday"/>
    <s v="Kartikay"/>
    <x v="9"/>
    <s v="Patna"/>
    <x v="2"/>
    <x v="0"/>
    <n v="5.68"/>
    <n v="1.7607999999999999"/>
    <n v="2"/>
    <n v="11.36"/>
  </r>
  <r>
    <n v="1232"/>
    <s v="CA-2012-132570"/>
    <x v="1"/>
    <x v="2"/>
    <d v="2019-02-11T00:00:00"/>
    <x v="10"/>
    <x v="1"/>
    <s v="Monday"/>
    <s v="Kartikay"/>
    <x v="9"/>
    <s v="Patna"/>
    <x v="2"/>
    <x v="0"/>
    <n v="2.78"/>
    <n v="0.7228"/>
    <n v="3"/>
    <n v="8.34"/>
  </r>
  <r>
    <n v="1233"/>
    <s v="CA-2012-132570"/>
    <x v="0"/>
    <x v="15"/>
    <d v="2019-02-11T00:00:00"/>
    <x v="10"/>
    <x v="1"/>
    <s v="Monday"/>
    <s v="Kartikay"/>
    <x v="9"/>
    <s v="Patna"/>
    <x v="2"/>
    <x v="0"/>
    <n v="79.959999999999994"/>
    <n v="35.981999999999999"/>
    <n v="5"/>
    <n v="399.79999999999995"/>
  </r>
  <r>
    <n v="1234"/>
    <s v="CA-2013-153682"/>
    <x v="1"/>
    <x v="9"/>
    <d v="2019-02-11T00:00:00"/>
    <x v="10"/>
    <x v="1"/>
    <s v="Monday"/>
    <s v="Kartikay"/>
    <x v="9"/>
    <s v="Patna"/>
    <x v="2"/>
    <x v="1"/>
    <n v="839.98800000000006"/>
    <n v="69.998999999999995"/>
    <n v="3"/>
    <n v="2519.9639999999999"/>
  </r>
  <r>
    <n v="1235"/>
    <s v="CA-2013-144344"/>
    <x v="1"/>
    <x v="1"/>
    <d v="2019-02-12T00:00:00"/>
    <x v="10"/>
    <x v="1"/>
    <s v="Tuesday"/>
    <s v="Bharat"/>
    <x v="0"/>
    <s v="Ahmedabad"/>
    <x v="0"/>
    <x v="0"/>
    <n v="47.951999999999998"/>
    <n v="13.786199999999999"/>
    <n v="2"/>
    <n v="95.903999999999996"/>
  </r>
  <r>
    <n v="1236"/>
    <s v="CA-2013-144344"/>
    <x v="1"/>
    <x v="5"/>
    <d v="2019-02-13T00:00:00"/>
    <x v="10"/>
    <x v="1"/>
    <s v="Wednesday"/>
    <s v="Pearl"/>
    <x v="1"/>
    <s v="Pune"/>
    <x v="0"/>
    <x v="0"/>
    <n v="37.424999999999997"/>
    <n v="-29.94"/>
    <n v="2"/>
    <n v="74.849999999999994"/>
  </r>
  <r>
    <n v="1237"/>
    <s v="CA-2013-144344"/>
    <x v="1"/>
    <x v="16"/>
    <d v="2019-02-13T00:00:00"/>
    <x v="10"/>
    <x v="1"/>
    <s v="Wednesday"/>
    <s v="Jahan"/>
    <x v="2"/>
    <s v="Bhopal"/>
    <x v="1"/>
    <x v="0"/>
    <n v="63.968000000000004"/>
    <n v="0"/>
    <n v="3"/>
    <n v="191.904"/>
  </r>
  <r>
    <n v="1238"/>
    <s v="CA-2013-144344"/>
    <x v="0"/>
    <x v="7"/>
    <d v="2019-02-13T00:00:00"/>
    <x v="10"/>
    <x v="1"/>
    <s v="Wednesday"/>
    <s v="Divsha"/>
    <x v="3"/>
    <s v="Jaipur"/>
    <x v="0"/>
    <x v="0"/>
    <n v="165.048"/>
    <n v="41.262"/>
    <n v="7"/>
    <n v="1155.336"/>
  </r>
  <r>
    <n v="1239"/>
    <s v="CA-2011-127012"/>
    <x v="0"/>
    <x v="7"/>
    <d v="2019-02-13T00:00:00"/>
    <x v="10"/>
    <x v="1"/>
    <s v="Wednesday"/>
    <s v="Divsha"/>
    <x v="3"/>
    <s v="Jaipur"/>
    <x v="0"/>
    <x v="0"/>
    <n v="12.35"/>
    <n v="5.4340000000000002"/>
    <n v="5"/>
    <n v="61.75"/>
  </r>
  <r>
    <n v="1240"/>
    <s v="CA-2011-127012"/>
    <x v="1"/>
    <x v="5"/>
    <d v="2019-02-14T00:00:00"/>
    <x v="10"/>
    <x v="1"/>
    <s v="Thursday"/>
    <s v="Kasheen"/>
    <x v="4"/>
    <s v="Kolkata"/>
    <x v="2"/>
    <x v="0"/>
    <n v="40.97"/>
    <n v="10.652200000000001"/>
    <n v="1"/>
    <n v="40.97"/>
  </r>
  <r>
    <n v="1241"/>
    <s v="CA-2011-127012"/>
    <x v="1"/>
    <x v="10"/>
    <d v="2019-02-14T00:00:00"/>
    <x v="10"/>
    <x v="1"/>
    <s v="Thursday"/>
    <s v="Hazel"/>
    <x v="5"/>
    <s v="Bangalore"/>
    <x v="3"/>
    <x v="0"/>
    <n v="22.96"/>
    <n v="10.7912"/>
    <n v="3"/>
    <n v="68.88"/>
  </r>
  <r>
    <n v="1242"/>
    <s v="CA-2013-128727"/>
    <x v="1"/>
    <x v="2"/>
    <d v="2019-02-14T00:00:00"/>
    <x v="10"/>
    <x v="1"/>
    <s v="Thursday"/>
    <s v="Hazel"/>
    <x v="5"/>
    <s v="Bangalore"/>
    <x v="3"/>
    <x v="2"/>
    <n v="22"/>
    <n v="5.5"/>
    <n v="4"/>
    <n v="88"/>
  </r>
  <r>
    <n v="1243"/>
    <s v="US-2013-162859"/>
    <x v="2"/>
    <x v="3"/>
    <d v="2019-02-14T00:00:00"/>
    <x v="10"/>
    <x v="1"/>
    <s v="Thursday"/>
    <s v="Hazel"/>
    <x v="5"/>
    <s v="Bangalore"/>
    <x v="3"/>
    <x v="0"/>
    <n v="398.35199999999998"/>
    <n v="124.485"/>
    <n v="3"/>
    <n v="1195.056"/>
  </r>
  <r>
    <n v="1244"/>
    <s v="US-2013-162859"/>
    <x v="2"/>
    <x v="3"/>
    <d v="2019-02-14T00:00:00"/>
    <x v="10"/>
    <x v="1"/>
    <s v="Thursday"/>
    <s v="Hazel"/>
    <x v="5"/>
    <s v="Bangalore"/>
    <x v="3"/>
    <x v="0"/>
    <n v="8.7200000000000006"/>
    <n v="3.5752000000000002"/>
    <n v="3"/>
    <n v="26.160000000000004"/>
  </r>
  <r>
    <n v="1245"/>
    <s v="CA-2014-133641"/>
    <x v="0"/>
    <x v="7"/>
    <d v="2019-02-14T00:00:00"/>
    <x v="10"/>
    <x v="1"/>
    <s v="Thursday"/>
    <s v="Sonakshi"/>
    <x v="6"/>
    <s v="Kashmir"/>
    <x v="4"/>
    <x v="0"/>
    <n v="48.69"/>
    <n v="23.8581"/>
    <n v="1"/>
    <n v="48.69"/>
  </r>
  <r>
    <n v="1246"/>
    <s v="CA-2011-168494"/>
    <x v="0"/>
    <x v="15"/>
    <d v="2019-02-14T00:00:00"/>
    <x v="10"/>
    <x v="1"/>
    <s v="Thursday"/>
    <s v="Aarushi"/>
    <x v="7"/>
    <s v="Chennai"/>
    <x v="3"/>
    <x v="0"/>
    <n v="764.68799999999999"/>
    <n v="95.585999999999999"/>
    <n v="3"/>
    <n v="2294.0639999999999"/>
  </r>
  <r>
    <n v="1247"/>
    <s v="CA-2011-168494"/>
    <x v="1"/>
    <x v="2"/>
    <d v="2019-02-14T00:00:00"/>
    <x v="10"/>
    <x v="1"/>
    <s v="Thursday"/>
    <s v="Aarushi"/>
    <x v="7"/>
    <s v="Chennai"/>
    <x v="3"/>
    <x v="0"/>
    <n v="3610.848"/>
    <n v="135.4068"/>
    <n v="4"/>
    <n v="14443.392"/>
  </r>
  <r>
    <n v="1248"/>
    <s v="CA-2011-168494"/>
    <x v="1"/>
    <x v="9"/>
    <d v="2019-02-15T00:00:00"/>
    <x v="10"/>
    <x v="1"/>
    <s v="Friday"/>
    <s v="Jitesh"/>
    <x v="8"/>
    <s v="Lucknow"/>
    <x v="1"/>
    <x v="0"/>
    <n v="254.97450000000001"/>
    <n v="11.998799999999999"/>
    <n v="13"/>
    <n v="3314.6685000000002"/>
  </r>
  <r>
    <n v="1249"/>
    <s v="CA-2014-115602"/>
    <x v="2"/>
    <x v="14"/>
    <d v="2019-02-16T00:00:00"/>
    <x v="10"/>
    <x v="1"/>
    <s v="Saturday"/>
    <s v="Yogesh"/>
    <x v="9"/>
    <s v="Patna"/>
    <x v="2"/>
    <x v="0"/>
    <n v="38.82"/>
    <n v="17.469000000000001"/>
    <n v="6"/>
    <n v="232.92000000000002"/>
  </r>
  <r>
    <n v="1250"/>
    <s v="CA-2014-115602"/>
    <x v="0"/>
    <x v="15"/>
    <d v="2019-02-17T00:00:00"/>
    <x v="10"/>
    <x v="1"/>
    <s v="Sunday"/>
    <s v="Anita"/>
    <x v="10"/>
    <s v="Thiruvananthapuram"/>
    <x v="3"/>
    <x v="0"/>
    <n v="1141.9380000000001"/>
    <n v="139.5702"/>
    <n v="7"/>
    <n v="7993.5660000000007"/>
  </r>
  <r>
    <n v="1251"/>
    <s v="CA-2014-115602"/>
    <x v="1"/>
    <x v="1"/>
    <d v="2019-02-17T00:00:00"/>
    <x v="10"/>
    <x v="1"/>
    <s v="Sunday"/>
    <s v="Anita"/>
    <x v="10"/>
    <s v="Thiruvananthapuram"/>
    <x v="3"/>
    <x v="0"/>
    <n v="1704.56"/>
    <n v="511.36799999999999"/>
    <n v="1"/>
    <n v="1704.56"/>
  </r>
  <r>
    <n v="1252"/>
    <s v="CA-2014-115602"/>
    <x v="1"/>
    <x v="2"/>
    <d v="2019-02-17T00:00:00"/>
    <x v="10"/>
    <x v="1"/>
    <s v="Sunday"/>
    <s v="Anita"/>
    <x v="10"/>
    <s v="Thiruvananthapuram"/>
    <x v="3"/>
    <x v="0"/>
    <n v="3.2"/>
    <n v="1.3759999999999999"/>
    <n v="3"/>
    <n v="9.6000000000000014"/>
  </r>
  <r>
    <n v="1253"/>
    <s v="CA-2012-154956"/>
    <x v="2"/>
    <x v="4"/>
    <d v="2019-02-18T00:00:00"/>
    <x v="10"/>
    <x v="1"/>
    <s v="Monday"/>
    <s v="Shrichand"/>
    <x v="11"/>
    <s v="Chandigarh"/>
    <x v="4"/>
    <x v="0"/>
    <n v="1099.96"/>
    <n v="285.9896"/>
    <n v="8"/>
    <n v="8799.68"/>
  </r>
  <r>
    <n v="1254"/>
    <s v="CA-2014-144638"/>
    <x v="0"/>
    <x v="0"/>
    <d v="2019-02-19T00:00:00"/>
    <x v="10"/>
    <x v="1"/>
    <s v="Tuesday"/>
    <s v="Mukesh"/>
    <x v="12"/>
    <s v="Chandigarh"/>
    <x v="4"/>
    <x v="2"/>
    <n v="5.2480000000000002"/>
    <n v="0.59040000000000004"/>
    <n v="10"/>
    <n v="52.480000000000004"/>
  </r>
  <r>
    <n v="1255"/>
    <s v="CA-2014-144638"/>
    <x v="0"/>
    <x v="15"/>
    <d v="2019-02-19T00:00:00"/>
    <x v="10"/>
    <x v="1"/>
    <s v="Tuesday"/>
    <s v="Mukesh"/>
    <x v="12"/>
    <s v="Chandigarh"/>
    <x v="4"/>
    <x v="2"/>
    <n v="35.909999999999997"/>
    <n v="-8.3789999999999996"/>
    <n v="3"/>
    <n v="107.72999999999999"/>
  </r>
  <r>
    <n v="1256"/>
    <s v="CA-2014-144638"/>
    <x v="1"/>
    <x v="1"/>
    <d v="2019-02-19T00:00:00"/>
    <x v="10"/>
    <x v="1"/>
    <s v="Tuesday"/>
    <s v="Mukesh"/>
    <x v="12"/>
    <s v="Chandigarh"/>
    <x v="4"/>
    <x v="2"/>
    <n v="6.6959999999999997"/>
    <n v="0.50219999999999998"/>
    <n v="3"/>
    <n v="20.088000000000001"/>
  </r>
  <r>
    <n v="1257"/>
    <s v="CA-2014-144638"/>
    <x v="1"/>
    <x v="1"/>
    <d v="2019-02-19T00:00:00"/>
    <x v="10"/>
    <x v="1"/>
    <s v="Tuesday"/>
    <s v="Mukesh"/>
    <x v="12"/>
    <s v="Chandigarh"/>
    <x v="4"/>
    <x v="2"/>
    <n v="43.872"/>
    <n v="11.516400000000001"/>
    <n v="2"/>
    <n v="87.744"/>
  </r>
  <r>
    <n v="1258"/>
    <s v="US-2013-168620"/>
    <x v="1"/>
    <x v="1"/>
    <d v="2019-02-19T00:00:00"/>
    <x v="10"/>
    <x v="1"/>
    <s v="Tuesday"/>
    <s v="Vandana"/>
    <x v="13"/>
    <s v="Simla"/>
    <x v="4"/>
    <x v="2"/>
    <n v="27.882000000000001"/>
    <n v="-20.4468"/>
    <n v="6"/>
    <n v="167.292"/>
  </r>
  <r>
    <n v="1259"/>
    <s v="US-2013-168620"/>
    <x v="1"/>
    <x v="1"/>
    <d v="2019-02-19T00:00:00"/>
    <x v="10"/>
    <x v="1"/>
    <s v="Tuesday"/>
    <s v="Bhavna"/>
    <x v="14"/>
    <s v="Gangtok"/>
    <x v="4"/>
    <x v="2"/>
    <n v="540.048"/>
    <n v="-47.254199999999997"/>
    <n v="3"/>
    <n v="1620.144"/>
  </r>
  <r>
    <n v="1260"/>
    <s v="US-2013-168620"/>
    <x v="1"/>
    <x v="1"/>
    <d v="2019-02-19T00:00:00"/>
    <x v="10"/>
    <x v="1"/>
    <s v="Tuesday"/>
    <s v="Bhavna"/>
    <x v="14"/>
    <s v="Gangtok"/>
    <x v="4"/>
    <x v="2"/>
    <n v="255.68"/>
    <n v="76.703999999999994"/>
    <n v="2"/>
    <n v="511.36"/>
  </r>
  <r>
    <n v="1261"/>
    <s v="CA-2014-117079"/>
    <x v="1"/>
    <x v="2"/>
    <d v="2019-02-19T00:00:00"/>
    <x v="10"/>
    <x v="1"/>
    <s v="Tuesday"/>
    <s v="Bhavna"/>
    <x v="14"/>
    <s v="Gangtok"/>
    <x v="4"/>
    <x v="0"/>
    <n v="863.88"/>
    <n v="107.985"/>
    <n v="5"/>
    <n v="4319.3999999999996"/>
  </r>
  <r>
    <n v="1262"/>
    <s v="US-2013-144393"/>
    <x v="1"/>
    <x v="2"/>
    <d v="2019-02-19T00:00:00"/>
    <x v="10"/>
    <x v="1"/>
    <s v="Tuesday"/>
    <s v="Kanak"/>
    <x v="15"/>
    <s v="Goa"/>
    <x v="0"/>
    <x v="1"/>
    <n v="17.616"/>
    <n v="-14.0928"/>
    <n v="9"/>
    <n v="158.54399999999998"/>
  </r>
  <r>
    <n v="1263"/>
    <s v="CA-2014-105053"/>
    <x v="1"/>
    <x v="8"/>
    <d v="2019-02-19T00:00:00"/>
    <x v="10"/>
    <x v="1"/>
    <s v="Tuesday"/>
    <s v="Kanak"/>
    <x v="15"/>
    <s v="Goa"/>
    <x v="0"/>
    <x v="0"/>
    <n v="17.472000000000001"/>
    <n v="6.3335999999999997"/>
    <n v="3"/>
    <n v="52.416000000000004"/>
  </r>
  <r>
    <n v="1264"/>
    <s v="CA-2013-155992"/>
    <x v="1"/>
    <x v="9"/>
    <d v="2019-02-20T00:00:00"/>
    <x v="10"/>
    <x v="1"/>
    <s v="Wednesday"/>
    <s v="Sagar"/>
    <x v="16"/>
    <s v="Kohima"/>
    <x v="4"/>
    <x v="0"/>
    <n v="69.900000000000006"/>
    <n v="18.873000000000001"/>
    <n v="4"/>
    <n v="279.60000000000002"/>
  </r>
  <r>
    <n v="1265"/>
    <s v="CA-2013-155992"/>
    <x v="1"/>
    <x v="10"/>
    <d v="2019-02-20T00:00:00"/>
    <x v="10"/>
    <x v="1"/>
    <s v="Wednesday"/>
    <s v="Manju"/>
    <x v="17"/>
    <s v="Hyderabad"/>
    <x v="3"/>
    <x v="0"/>
    <n v="41.85"/>
    <n v="10.881"/>
    <n v="2"/>
    <n v="83.7"/>
  </r>
  <r>
    <n v="1266"/>
    <s v="CA-2014-110380"/>
    <x v="2"/>
    <x v="14"/>
    <d v="2019-02-20T00:00:00"/>
    <x v="10"/>
    <x v="1"/>
    <s v="Wednesday"/>
    <s v="Manju"/>
    <x v="17"/>
    <s v="Hyderabad"/>
    <x v="3"/>
    <x v="0"/>
    <n v="6.57"/>
    <n v="1.7739"/>
    <n v="1"/>
    <n v="6.57"/>
  </r>
  <r>
    <n v="1267"/>
    <s v="US-2011-167738"/>
    <x v="2"/>
    <x v="4"/>
    <d v="2019-02-20T00:00:00"/>
    <x v="10"/>
    <x v="1"/>
    <s v="Wednesday"/>
    <s v="Manju"/>
    <x v="17"/>
    <s v="Hyderabad"/>
    <x v="3"/>
    <x v="1"/>
    <n v="142.86000000000001"/>
    <n v="41.429400000000001"/>
    <n v="2"/>
    <n v="285.72000000000003"/>
  </r>
  <r>
    <n v="1268"/>
    <s v="US-2011-167738"/>
    <x v="1"/>
    <x v="9"/>
    <d v="2019-02-20T00:00:00"/>
    <x v="10"/>
    <x v="1"/>
    <s v="Wednesday"/>
    <s v="Ramesh"/>
    <x v="0"/>
    <s v="Ahmedabad"/>
    <x v="0"/>
    <x v="1"/>
    <n v="292.27199999999999"/>
    <n v="18.266999999999999"/>
    <n v="1"/>
    <n v="292.27199999999999"/>
  </r>
  <r>
    <n v="1269"/>
    <s v="CA-2014-121412"/>
    <x v="1"/>
    <x v="2"/>
    <d v="2019-02-21T00:00:00"/>
    <x v="10"/>
    <x v="1"/>
    <s v="Thursday"/>
    <s v="Sarita"/>
    <x v="1"/>
    <s v="Pune"/>
    <x v="0"/>
    <x v="1"/>
    <n v="29.327999999999999"/>
    <n v="3.6659999999999999"/>
    <n v="6"/>
    <n v="175.96799999999999"/>
  </r>
  <r>
    <n v="1270"/>
    <s v="CA-2014-100426"/>
    <x v="1"/>
    <x v="16"/>
    <d v="2019-02-21T00:00:00"/>
    <x v="10"/>
    <x v="1"/>
    <s v="Thursday"/>
    <s v="Sarita"/>
    <x v="1"/>
    <s v="Pune"/>
    <x v="0"/>
    <x v="0"/>
    <n v="12.48"/>
    <n v="5.6159999999999997"/>
    <n v="1"/>
    <n v="12.48"/>
  </r>
  <r>
    <n v="1271"/>
    <s v="US-2013-103646"/>
    <x v="2"/>
    <x v="14"/>
    <d v="2019-02-21T00:00:00"/>
    <x v="10"/>
    <x v="1"/>
    <s v="Thursday"/>
    <s v="Sarita"/>
    <x v="1"/>
    <s v="Pune"/>
    <x v="0"/>
    <x v="1"/>
    <n v="102.336"/>
    <n v="-12.792"/>
    <n v="4"/>
    <n v="409.34399999999999"/>
  </r>
  <r>
    <n v="1272"/>
    <s v="US-2013-103646"/>
    <x v="1"/>
    <x v="1"/>
    <d v="2019-02-21T00:00:00"/>
    <x v="10"/>
    <x v="1"/>
    <s v="Thursday"/>
    <s v="Sarita"/>
    <x v="1"/>
    <s v="Pune"/>
    <x v="0"/>
    <x v="1"/>
    <n v="48.792000000000002"/>
    <n v="-126.8592"/>
    <n v="5"/>
    <n v="243.96"/>
  </r>
  <r>
    <n v="1273"/>
    <s v="US-2013-103646"/>
    <x v="1"/>
    <x v="10"/>
    <d v="2019-02-21T00:00:00"/>
    <x v="10"/>
    <x v="1"/>
    <s v="Thursday"/>
    <s v="Sarita"/>
    <x v="1"/>
    <s v="Pune"/>
    <x v="0"/>
    <x v="1"/>
    <n v="44.847999999999999"/>
    <n v="-67.272000000000006"/>
    <n v="3"/>
    <n v="134.54399999999998"/>
  </r>
  <r>
    <n v="1274"/>
    <s v="CA-2013-119186"/>
    <x v="2"/>
    <x v="13"/>
    <d v="2019-02-21T00:00:00"/>
    <x v="10"/>
    <x v="1"/>
    <s v="Thursday"/>
    <s v="Sarita"/>
    <x v="1"/>
    <s v="Pune"/>
    <x v="0"/>
    <x v="0"/>
    <n v="10.368"/>
    <n v="3.6288"/>
    <n v="2"/>
    <n v="20.736000000000001"/>
  </r>
  <r>
    <n v="1275"/>
    <s v="CA-2013-119186"/>
    <x v="1"/>
    <x v="11"/>
    <d v="2019-02-22T00:00:00"/>
    <x v="10"/>
    <x v="1"/>
    <s v="Friday"/>
    <s v="Deepak"/>
    <x v="2"/>
    <s v="Bhopal"/>
    <x v="1"/>
    <x v="0"/>
    <n v="388.43"/>
    <n v="-88.784000000000006"/>
    <n v="4"/>
    <n v="1553.72"/>
  </r>
  <r>
    <n v="1276"/>
    <s v="CA-2013-119186"/>
    <x v="1"/>
    <x v="5"/>
    <d v="2019-02-22T00:00:00"/>
    <x v="10"/>
    <x v="1"/>
    <s v="Friday"/>
    <s v="Monisha"/>
    <x v="3"/>
    <s v="Jaipur"/>
    <x v="0"/>
    <x v="0"/>
    <n v="14.352"/>
    <n v="5.2026000000000003"/>
    <n v="5"/>
    <n v="71.760000000000005"/>
  </r>
  <r>
    <n v="1277"/>
    <s v="CA-2013-119186"/>
    <x v="2"/>
    <x v="14"/>
    <d v="2019-02-22T00:00:00"/>
    <x v="10"/>
    <x v="1"/>
    <s v="Friday"/>
    <s v="Atharv"/>
    <x v="4"/>
    <s v="Kolkata"/>
    <x v="2"/>
    <x v="0"/>
    <n v="63.991999999999997"/>
    <n v="-7.1990999999999996"/>
    <n v="3"/>
    <n v="191.976"/>
  </r>
  <r>
    <n v="1278"/>
    <s v="CA-2013-148698"/>
    <x v="0"/>
    <x v="0"/>
    <d v="2019-02-22T00:00:00"/>
    <x v="10"/>
    <x v="1"/>
    <s v="Friday"/>
    <s v="Atharv"/>
    <x v="4"/>
    <s v="Kolkata"/>
    <x v="2"/>
    <x v="0"/>
    <n v="86.352000000000004"/>
    <n v="5.3970000000000002"/>
    <n v="1"/>
    <n v="86.352000000000004"/>
  </r>
  <r>
    <n v="1279"/>
    <s v="CA-2011-163293"/>
    <x v="1"/>
    <x v="10"/>
    <d v="2019-02-22T00:00:00"/>
    <x v="10"/>
    <x v="1"/>
    <s v="Friday"/>
    <s v="Atharv"/>
    <x v="4"/>
    <s v="Kolkata"/>
    <x v="2"/>
    <x v="1"/>
    <n v="32.97"/>
    <n v="12.8583"/>
    <n v="5"/>
    <n v="164.85"/>
  </r>
  <r>
    <n v="1280"/>
    <s v="CA-2011-163293"/>
    <x v="2"/>
    <x v="14"/>
    <d v="2019-02-23T00:00:00"/>
    <x v="10"/>
    <x v="1"/>
    <s v="Saturday"/>
    <s v="Vini"/>
    <x v="5"/>
    <s v="Bangalore"/>
    <x v="3"/>
    <x v="1"/>
    <n v="83.88"/>
    <n v="30.1968"/>
    <n v="5"/>
    <n v="419.4"/>
  </r>
  <r>
    <n v="1281"/>
    <s v="CA-2013-160815"/>
    <x v="1"/>
    <x v="5"/>
    <d v="2019-02-23T00:00:00"/>
    <x v="10"/>
    <x v="1"/>
    <s v="Saturday"/>
    <s v="Pinky"/>
    <x v="6"/>
    <s v="Kashmir"/>
    <x v="4"/>
    <x v="0"/>
    <n v="278.39999999999998"/>
    <n v="80.736000000000004"/>
    <n v="11"/>
    <n v="3062.3999999999996"/>
  </r>
  <r>
    <n v="1282"/>
    <s v="CA-2014-122154"/>
    <x v="2"/>
    <x v="4"/>
    <d v="2019-02-23T00:00:00"/>
    <x v="10"/>
    <x v="1"/>
    <s v="Saturday"/>
    <s v="Pinky"/>
    <x v="6"/>
    <s v="Kashmir"/>
    <x v="4"/>
    <x v="0"/>
    <n v="15.12"/>
    <n v="4.9139999999999997"/>
    <n v="3"/>
    <n v="45.36"/>
  </r>
  <r>
    <n v="1283"/>
    <s v="CA-2014-122154"/>
    <x v="2"/>
    <x v="3"/>
    <d v="2019-02-23T00:00:00"/>
    <x v="10"/>
    <x v="1"/>
    <s v="Saturday"/>
    <s v="Pinky"/>
    <x v="6"/>
    <s v="Kashmir"/>
    <x v="4"/>
    <x v="0"/>
    <n v="17.43"/>
    <n v="-13.363"/>
    <n v="3"/>
    <n v="52.29"/>
  </r>
  <r>
    <n v="1284"/>
    <s v="CA-2014-122154"/>
    <x v="0"/>
    <x v="15"/>
    <d v="2019-02-23T00:00:00"/>
    <x v="10"/>
    <x v="1"/>
    <s v="Saturday"/>
    <s v="Bhishm"/>
    <x v="1"/>
    <s v="Mumbai"/>
    <x v="0"/>
    <x v="0"/>
    <n v="251.64"/>
    <n v="88.073999999999998"/>
    <n v="7"/>
    <n v="1761.48"/>
  </r>
  <r>
    <n v="1285"/>
    <s v="US-2012-149692"/>
    <x v="1"/>
    <x v="1"/>
    <d v="2019-02-23T00:00:00"/>
    <x v="10"/>
    <x v="1"/>
    <s v="Saturday"/>
    <s v="Hitika"/>
    <x v="2"/>
    <s v="Indore"/>
    <x v="1"/>
    <x v="0"/>
    <n v="2.7719999999999998"/>
    <n v="-4.851"/>
    <n v="7"/>
    <n v="19.404"/>
  </r>
  <r>
    <n v="1286"/>
    <s v="CA-2013-119445"/>
    <x v="1"/>
    <x v="9"/>
    <d v="2019-02-24T00:00:00"/>
    <x v="10"/>
    <x v="1"/>
    <s v="Sunday"/>
    <s v="Pooja"/>
    <x v="9"/>
    <s v="Patna"/>
    <x v="2"/>
    <x v="0"/>
    <n v="14.9"/>
    <n v="1.0429999999999999"/>
    <n v="2"/>
    <n v="29.8"/>
  </r>
  <r>
    <n v="1287"/>
    <s v="CA-2012-124268"/>
    <x v="1"/>
    <x v="10"/>
    <d v="2019-02-24T00:00:00"/>
    <x v="10"/>
    <x v="1"/>
    <s v="Sunday"/>
    <s v="Pooja"/>
    <x v="9"/>
    <s v="Patna"/>
    <x v="2"/>
    <x v="2"/>
    <n v="15.48"/>
    <n v="4.4892000000000003"/>
    <n v="3"/>
    <n v="46.44"/>
  </r>
  <r>
    <n v="1288"/>
    <s v="CA-2013-154711"/>
    <x v="1"/>
    <x v="1"/>
    <d v="2019-02-24T00:00:00"/>
    <x v="10"/>
    <x v="1"/>
    <s v="Sunday"/>
    <s v="Pooja"/>
    <x v="9"/>
    <s v="Patna"/>
    <x v="2"/>
    <x v="1"/>
    <n v="39.880000000000003"/>
    <n v="11.166399999999999"/>
    <n v="2"/>
    <n v="79.760000000000005"/>
  </r>
  <r>
    <n v="1289"/>
    <s v="CA-2013-154711"/>
    <x v="1"/>
    <x v="9"/>
    <d v="2019-02-24T00:00:00"/>
    <x v="10"/>
    <x v="1"/>
    <s v="Sunday"/>
    <s v="Pooja"/>
    <x v="9"/>
    <s v="Patna"/>
    <x v="2"/>
    <x v="1"/>
    <n v="12.192"/>
    <n v="4.1147999999999998"/>
    <n v="1"/>
    <n v="12.192"/>
  </r>
  <r>
    <n v="1290"/>
    <s v="CA-2013-154711"/>
    <x v="1"/>
    <x v="10"/>
    <d v="2019-02-25T00:00:00"/>
    <x v="10"/>
    <x v="1"/>
    <s v="Monday"/>
    <s v="Hemant"/>
    <x v="10"/>
    <s v="Thiruvananthapuram"/>
    <x v="3"/>
    <x v="1"/>
    <n v="20.82"/>
    <n v="7.4951999999999996"/>
    <n v="5"/>
    <n v="104.1"/>
  </r>
  <r>
    <n v="1291"/>
    <s v="CA-2013-163384"/>
    <x v="1"/>
    <x v="1"/>
    <d v="2019-02-26T00:00:00"/>
    <x v="10"/>
    <x v="1"/>
    <s v="Tuesday"/>
    <s v="Sahil"/>
    <x v="11"/>
    <s v="Chandigarh"/>
    <x v="4"/>
    <x v="2"/>
    <n v="13.215999999999999"/>
    <n v="4.4603999999999999"/>
    <n v="2"/>
    <n v="26.431999999999999"/>
  </r>
  <r>
    <n v="1292"/>
    <s v="CA-2013-163384"/>
    <x v="1"/>
    <x v="2"/>
    <d v="2019-02-26T00:00:00"/>
    <x v="10"/>
    <x v="1"/>
    <s v="Tuesday"/>
    <s v="Sahil"/>
    <x v="11"/>
    <s v="Chandigarh"/>
    <x v="4"/>
    <x v="2"/>
    <n v="32.4"/>
    <n v="15.552"/>
    <n v="4"/>
    <n v="129.6"/>
  </r>
  <r>
    <n v="1293"/>
    <s v="CA-2012-101707"/>
    <x v="1"/>
    <x v="6"/>
    <d v="2019-02-26T00:00:00"/>
    <x v="10"/>
    <x v="1"/>
    <s v="Tuesday"/>
    <s v="Sahil"/>
    <x v="11"/>
    <s v="Chandigarh"/>
    <x v="4"/>
    <x v="0"/>
    <n v="32.94"/>
    <n v="9.2232000000000003"/>
    <n v="3"/>
    <n v="98.82"/>
  </r>
  <r>
    <n v="1294"/>
    <s v="CA-2012-101707"/>
    <x v="0"/>
    <x v="15"/>
    <d v="2019-02-27T00:00:00"/>
    <x v="10"/>
    <x v="1"/>
    <s v="Wednesday"/>
    <s v="Ritu"/>
    <x v="12"/>
    <s v="Chandigarh"/>
    <x v="4"/>
    <x v="0"/>
    <n v="114.2"/>
    <n v="52.531999999999996"/>
    <n v="5"/>
    <n v="571"/>
  </r>
  <r>
    <n v="1295"/>
    <s v="CA-2012-101707"/>
    <x v="1"/>
    <x v="1"/>
    <d v="2019-02-28T00:00:00"/>
    <x v="10"/>
    <x v="1"/>
    <s v="Thursday"/>
    <s v="Manish"/>
    <x v="13"/>
    <s v="Simla"/>
    <x v="4"/>
    <x v="0"/>
    <n v="3.08"/>
    <n v="1.4783999999999999"/>
    <n v="3"/>
    <n v="9.24"/>
  </r>
  <r>
    <n v="1296"/>
    <s v="CA-2012-138898"/>
    <x v="1"/>
    <x v="1"/>
    <d v="2019-03-01T00:00:00"/>
    <x v="11"/>
    <x v="1"/>
    <s v="Friday"/>
    <s v="Amit"/>
    <x v="14"/>
    <s v="Gangtok"/>
    <x v="4"/>
    <x v="0"/>
    <n v="845.72799999999995"/>
    <n v="84.572800000000001"/>
    <n v="4"/>
    <n v="3382.9119999999998"/>
  </r>
  <r>
    <n v="1297"/>
    <s v="CA-2014-115427"/>
    <x v="1"/>
    <x v="2"/>
    <d v="2019-03-01T00:00:00"/>
    <x v="11"/>
    <x v="1"/>
    <s v="Friday"/>
    <s v="Amit"/>
    <x v="14"/>
    <s v="Gangtok"/>
    <x v="4"/>
    <x v="1"/>
    <n v="13.904"/>
    <n v="4.5187999999999997"/>
    <n v="5"/>
    <n v="69.52"/>
  </r>
  <r>
    <n v="1298"/>
    <s v="CA-2014-115427"/>
    <x v="1"/>
    <x v="2"/>
    <d v="2019-03-01T00:00:00"/>
    <x v="11"/>
    <x v="1"/>
    <s v="Friday"/>
    <s v="Amit"/>
    <x v="14"/>
    <s v="Gangtok"/>
    <x v="4"/>
    <x v="1"/>
    <n v="20.72"/>
    <n v="6.4749999999999996"/>
    <n v="6"/>
    <n v="124.32"/>
  </r>
  <r>
    <n v="1299"/>
    <s v="CA-2013-134425"/>
    <x v="1"/>
    <x v="16"/>
    <d v="2019-03-01T00:00:00"/>
    <x v="11"/>
    <x v="1"/>
    <s v="Friday"/>
    <s v="Amit"/>
    <x v="14"/>
    <s v="Gangtok"/>
    <x v="4"/>
    <x v="1"/>
    <n v="114.95"/>
    <n v="2.2989999999999999"/>
    <n v="3"/>
    <n v="344.85"/>
  </r>
  <r>
    <n v="1300"/>
    <s v="CA-2012-121391"/>
    <x v="1"/>
    <x v="1"/>
    <d v="2019-03-01T00:00:00"/>
    <x v="11"/>
    <x v="1"/>
    <s v="Friday"/>
    <s v="Amit"/>
    <x v="14"/>
    <s v="Gangtok"/>
    <x v="4"/>
    <x v="0"/>
    <n v="26.96"/>
    <n v="7.0095999999999998"/>
    <n v="7"/>
    <n v="188.72"/>
  </r>
  <r>
    <n v="1301"/>
    <s v="CA-2013-137043"/>
    <x v="1"/>
    <x v="16"/>
    <d v="2019-03-02T00:00:00"/>
    <x v="11"/>
    <x v="1"/>
    <s v="Saturday"/>
    <s v="Sanjay"/>
    <x v="15"/>
    <s v="Goa"/>
    <x v="0"/>
    <x v="0"/>
    <n v="572.76"/>
    <n v="166.10040000000001"/>
    <n v="3"/>
    <n v="1718.28"/>
  </r>
  <r>
    <n v="1302"/>
    <s v="CA-2013-137043"/>
    <x v="0"/>
    <x v="15"/>
    <d v="2019-03-03T00:00:00"/>
    <x v="11"/>
    <x v="1"/>
    <s v="Sunday"/>
    <s v="Nidhi"/>
    <x v="16"/>
    <s v="Kohima"/>
    <x v="4"/>
    <x v="0"/>
    <n v="286.38"/>
    <n v="83.050200000000004"/>
    <n v="6"/>
    <n v="1718.28"/>
  </r>
  <r>
    <n v="1303"/>
    <s v="CA-2012-115847"/>
    <x v="1"/>
    <x v="1"/>
    <d v="2019-03-03T00:00:00"/>
    <x v="11"/>
    <x v="1"/>
    <s v="Sunday"/>
    <s v="Nidhi"/>
    <x v="16"/>
    <s v="Kohima"/>
    <x v="4"/>
    <x v="2"/>
    <n v="61.96"/>
    <n v="4.3372000000000002"/>
    <n v="7"/>
    <n v="433.72"/>
  </r>
  <r>
    <n v="1304"/>
    <s v="US-2014-126179"/>
    <x v="1"/>
    <x v="5"/>
    <d v="2019-03-03T00:00:00"/>
    <x v="11"/>
    <x v="1"/>
    <s v="Sunday"/>
    <s v="Nidhi"/>
    <x v="16"/>
    <s v="Kohima"/>
    <x v="4"/>
    <x v="0"/>
    <n v="23.99"/>
    <n v="5.5176999999999996"/>
    <n v="1"/>
    <n v="23.99"/>
  </r>
  <r>
    <n v="1305"/>
    <s v="US-2014-126179"/>
    <x v="1"/>
    <x v="1"/>
    <d v="2019-03-03T00:00:00"/>
    <x v="11"/>
    <x v="1"/>
    <s v="Sunday"/>
    <s v="Nidhi"/>
    <x v="16"/>
    <s v="Kohima"/>
    <x v="4"/>
    <x v="0"/>
    <n v="287.97000000000003"/>
    <n v="77.751900000000006"/>
    <n v="1"/>
    <n v="287.97000000000003"/>
  </r>
  <r>
    <n v="1306"/>
    <s v="CA-2013-101966"/>
    <x v="1"/>
    <x v="2"/>
    <d v="2019-03-04T00:00:00"/>
    <x v="11"/>
    <x v="1"/>
    <s v="Monday"/>
    <s v="Nishi"/>
    <x v="1"/>
    <s v="Mumbai"/>
    <x v="0"/>
    <x v="0"/>
    <n v="419.94400000000002"/>
    <n v="52.493000000000002"/>
    <n v="8"/>
    <n v="3359.5520000000001"/>
  </r>
  <r>
    <n v="1307"/>
    <s v="CA-2013-141397"/>
    <x v="1"/>
    <x v="16"/>
    <d v="2019-03-04T00:00:00"/>
    <x v="11"/>
    <x v="1"/>
    <s v="Monday"/>
    <s v="Ashmi"/>
    <x v="2"/>
    <s v="Indore"/>
    <x v="1"/>
    <x v="0"/>
    <n v="46.76"/>
    <n v="22.444800000000001"/>
    <n v="5"/>
    <n v="233.79999999999998"/>
  </r>
  <r>
    <n v="1308"/>
    <s v="CA-2013-141397"/>
    <x v="2"/>
    <x v="14"/>
    <d v="2019-03-04T00:00:00"/>
    <x v="11"/>
    <x v="1"/>
    <s v="Monday"/>
    <s v="Parth"/>
    <x v="1"/>
    <s v="Pune"/>
    <x v="0"/>
    <x v="0"/>
    <n v="17.712"/>
    <n v="6.4206000000000003"/>
    <n v="2"/>
    <n v="35.423999999999999"/>
  </r>
  <r>
    <n v="1309"/>
    <s v="CA-2013-141397"/>
    <x v="0"/>
    <x v="7"/>
    <d v="2019-03-04T00:00:00"/>
    <x v="11"/>
    <x v="1"/>
    <s v="Monday"/>
    <s v="Parth"/>
    <x v="1"/>
    <s v="Pune"/>
    <x v="0"/>
    <x v="0"/>
    <n v="21.78"/>
    <n v="5.6627999999999998"/>
    <n v="6"/>
    <n v="130.68"/>
  </r>
  <r>
    <n v="1310"/>
    <s v="CA-2013-141397"/>
    <x v="0"/>
    <x v="12"/>
    <d v="2019-03-04T00:00:00"/>
    <x v="11"/>
    <x v="1"/>
    <s v="Monday"/>
    <s v="Parth"/>
    <x v="1"/>
    <s v="Pune"/>
    <x v="0"/>
    <x v="0"/>
    <n v="161.94"/>
    <n v="9.7164000000000001"/>
    <n v="5"/>
    <n v="809.7"/>
  </r>
  <r>
    <n v="1311"/>
    <s v="CA-2013-141397"/>
    <x v="1"/>
    <x v="6"/>
    <d v="2019-03-04T00:00:00"/>
    <x v="11"/>
    <x v="1"/>
    <s v="Monday"/>
    <s v="Parth"/>
    <x v="1"/>
    <s v="Pune"/>
    <x v="0"/>
    <x v="0"/>
    <n v="161.56800000000001"/>
    <n v="-8.0784000000000002"/>
    <n v="4"/>
    <n v="646.27200000000005"/>
  </r>
  <r>
    <n v="1312"/>
    <s v="CA-2013-141082"/>
    <x v="1"/>
    <x v="2"/>
    <d v="2019-03-05T00:00:00"/>
    <x v="11"/>
    <x v="1"/>
    <s v="Tuesday"/>
    <s v="Lisha"/>
    <x v="2"/>
    <s v="Bhopal"/>
    <x v="1"/>
    <x v="0"/>
    <n v="3.69"/>
    <n v="1.7343"/>
    <n v="2"/>
    <n v="7.38"/>
  </r>
  <r>
    <n v="1313"/>
    <s v="CA-2013-141082"/>
    <x v="1"/>
    <x v="9"/>
    <d v="2019-03-06T00:00:00"/>
    <x v="11"/>
    <x v="1"/>
    <s v="Wednesday"/>
    <s v="Paridhi"/>
    <x v="3"/>
    <s v="Jaipur"/>
    <x v="0"/>
    <x v="0"/>
    <n v="122.12"/>
    <n v="56.175199999999997"/>
    <n v="7"/>
    <n v="854.84"/>
  </r>
  <r>
    <n v="1314"/>
    <s v="US-2013-134488"/>
    <x v="1"/>
    <x v="5"/>
    <d v="2019-03-06T00:00:00"/>
    <x v="11"/>
    <x v="1"/>
    <s v="Wednesday"/>
    <s v="Paridhi"/>
    <x v="3"/>
    <s v="Jaipur"/>
    <x v="0"/>
    <x v="0"/>
    <n v="155.37200000000001"/>
    <n v="-13.317600000000001"/>
    <n v="4"/>
    <n v="621.48800000000006"/>
  </r>
  <r>
    <n v="1315"/>
    <s v="CA-2013-145919"/>
    <x v="2"/>
    <x v="4"/>
    <d v="2019-03-06T00:00:00"/>
    <x v="11"/>
    <x v="1"/>
    <s v="Wednesday"/>
    <s v="Paridhi"/>
    <x v="3"/>
    <s v="Jaipur"/>
    <x v="0"/>
    <x v="1"/>
    <n v="38.880000000000003"/>
    <n v="18.662400000000002"/>
    <n v="4"/>
    <n v="155.52000000000001"/>
  </r>
  <r>
    <n v="1316"/>
    <s v="CA-2013-145919"/>
    <x v="2"/>
    <x v="14"/>
    <d v="2019-03-06T00:00:00"/>
    <x v="11"/>
    <x v="1"/>
    <s v="Wednesday"/>
    <s v="Paridhi"/>
    <x v="3"/>
    <s v="Jaipur"/>
    <x v="0"/>
    <x v="1"/>
    <n v="183.84"/>
    <n v="62.505600000000001"/>
    <n v="2"/>
    <n v="367.68"/>
  </r>
  <r>
    <n v="1317"/>
    <s v="CA-2013-145919"/>
    <x v="1"/>
    <x v="5"/>
    <d v="2019-03-06T00:00:00"/>
    <x v="11"/>
    <x v="1"/>
    <s v="Wednesday"/>
    <s v="Paridhi"/>
    <x v="3"/>
    <s v="Jaipur"/>
    <x v="0"/>
    <x v="1"/>
    <n v="579.29999999999995"/>
    <n v="28.965"/>
    <n v="3"/>
    <n v="1737.8999999999999"/>
  </r>
  <r>
    <n v="1318"/>
    <s v="CA-2014-157651"/>
    <x v="1"/>
    <x v="10"/>
    <d v="2019-03-06T00:00:00"/>
    <x v="11"/>
    <x v="1"/>
    <s v="Wednesday"/>
    <s v="Paridhi"/>
    <x v="3"/>
    <s v="Jaipur"/>
    <x v="0"/>
    <x v="0"/>
    <n v="14.2"/>
    <n v="3.3725000000000001"/>
    <n v="3"/>
    <n v="42.599999999999994"/>
  </r>
  <r>
    <n v="1319"/>
    <s v="CA-2011-160773"/>
    <x v="1"/>
    <x v="1"/>
    <d v="2019-03-06T00:00:00"/>
    <x v="11"/>
    <x v="1"/>
    <s v="Wednesday"/>
    <s v="Paridhi"/>
    <x v="3"/>
    <s v="Jaipur"/>
    <x v="0"/>
    <x v="1"/>
    <n v="575.91999999999996"/>
    <n v="71.989999999999995"/>
    <n v="2"/>
    <n v="1151.8399999999999"/>
  </r>
  <r>
    <n v="1320"/>
    <s v="CA-2011-160773"/>
    <x v="1"/>
    <x v="2"/>
    <d v="2019-03-06T00:00:00"/>
    <x v="11"/>
    <x v="1"/>
    <s v="Wednesday"/>
    <s v="Paridhi"/>
    <x v="3"/>
    <s v="Jaipur"/>
    <x v="0"/>
    <x v="1"/>
    <n v="5.1840000000000002"/>
    <n v="-3.6288"/>
    <n v="6"/>
    <n v="31.103999999999999"/>
  </r>
  <r>
    <n v="1321"/>
    <s v="CA-2014-167703"/>
    <x v="2"/>
    <x v="13"/>
    <d v="2019-03-06T00:00:00"/>
    <x v="11"/>
    <x v="1"/>
    <s v="Wednesday"/>
    <s v="Paridhi"/>
    <x v="3"/>
    <s v="Jaipur"/>
    <x v="0"/>
    <x v="0"/>
    <n v="5.2290000000000001"/>
    <n v="-4.1832000000000003"/>
    <n v="2"/>
    <n v="10.458"/>
  </r>
  <r>
    <n v="1322"/>
    <s v="CA-2014-167703"/>
    <x v="1"/>
    <x v="9"/>
    <d v="2019-03-07T00:00:00"/>
    <x v="11"/>
    <x v="1"/>
    <s v="Thursday"/>
    <s v="Parishi"/>
    <x v="4"/>
    <s v="Kolkata"/>
    <x v="2"/>
    <x v="0"/>
    <n v="285.55200000000002"/>
    <n v="35.694000000000003"/>
    <n v="6"/>
    <n v="1713.3120000000001"/>
  </r>
  <r>
    <n v="1323"/>
    <s v="CA-2014-121804"/>
    <x v="0"/>
    <x v="0"/>
    <d v="2019-03-07T00:00:00"/>
    <x v="11"/>
    <x v="1"/>
    <s v="Thursday"/>
    <s v="Parishi"/>
    <x v="4"/>
    <s v="Kolkata"/>
    <x v="2"/>
    <x v="0"/>
    <n v="72.8"/>
    <n v="19.655999999999999"/>
    <n v="5"/>
    <n v="364"/>
  </r>
  <r>
    <n v="1324"/>
    <s v="CA-2014-162635"/>
    <x v="0"/>
    <x v="0"/>
    <d v="2019-03-07T00:00:00"/>
    <x v="11"/>
    <x v="1"/>
    <s v="Thursday"/>
    <s v="Parishi"/>
    <x v="4"/>
    <s v="Kolkata"/>
    <x v="2"/>
    <x v="0"/>
    <n v="10.816000000000001"/>
    <n v="3.5152000000000001"/>
    <n v="5"/>
    <n v="54.080000000000005"/>
  </r>
  <r>
    <n v="1325"/>
    <s v="CA-2011-107153"/>
    <x v="1"/>
    <x v="1"/>
    <d v="2019-03-07T00:00:00"/>
    <x v="11"/>
    <x v="1"/>
    <s v="Thursday"/>
    <s v="Parishi"/>
    <x v="4"/>
    <s v="Kolkata"/>
    <x v="2"/>
    <x v="1"/>
    <n v="46.26"/>
    <n v="12.4902"/>
    <n v="3"/>
    <n v="138.78"/>
  </r>
  <r>
    <n v="1326"/>
    <s v="US-2011-117058"/>
    <x v="1"/>
    <x v="1"/>
    <d v="2019-03-07T00:00:00"/>
    <x v="11"/>
    <x v="1"/>
    <s v="Thursday"/>
    <s v="Parishi"/>
    <x v="4"/>
    <s v="Kolkata"/>
    <x v="2"/>
    <x v="0"/>
    <n v="17.46"/>
    <n v="-30.555"/>
    <n v="4"/>
    <n v="69.84"/>
  </r>
  <r>
    <n v="1327"/>
    <s v="CA-2012-120439"/>
    <x v="1"/>
    <x v="2"/>
    <d v="2019-03-07T00:00:00"/>
    <x v="11"/>
    <x v="1"/>
    <s v="Thursday"/>
    <s v="Parishi"/>
    <x v="4"/>
    <s v="Kolkata"/>
    <x v="2"/>
    <x v="2"/>
    <n v="51.072000000000003"/>
    <n v="5.1071999999999997"/>
    <n v="10"/>
    <n v="510.72"/>
  </r>
  <r>
    <n v="1328"/>
    <s v="CA-2013-128258"/>
    <x v="1"/>
    <x v="5"/>
    <d v="2019-03-07T00:00:00"/>
    <x v="11"/>
    <x v="1"/>
    <s v="Thursday"/>
    <s v="Parishi"/>
    <x v="4"/>
    <s v="Kolkata"/>
    <x v="2"/>
    <x v="1"/>
    <n v="11.34"/>
    <n v="5.5566000000000004"/>
    <n v="2"/>
    <n v="22.68"/>
  </r>
  <r>
    <n v="1329"/>
    <s v="CA-2014-106033"/>
    <x v="2"/>
    <x v="14"/>
    <d v="2019-03-07T00:00:00"/>
    <x v="11"/>
    <x v="1"/>
    <s v="Thursday"/>
    <s v="Parishi"/>
    <x v="4"/>
    <s v="Kolkata"/>
    <x v="2"/>
    <x v="2"/>
    <n v="87.92"/>
    <n v="26.376000000000001"/>
    <n v="2"/>
    <n v="175.84"/>
  </r>
  <r>
    <n v="1330"/>
    <s v="CA-2013-142762"/>
    <x v="2"/>
    <x v="13"/>
    <d v="2019-03-07T00:00:00"/>
    <x v="11"/>
    <x v="1"/>
    <s v="Thursday"/>
    <s v="Parishi"/>
    <x v="4"/>
    <s v="Kolkata"/>
    <x v="2"/>
    <x v="0"/>
    <n v="37.049999999999997"/>
    <n v="16.302"/>
    <n v="7"/>
    <n v="259.34999999999997"/>
  </r>
  <r>
    <n v="1331"/>
    <s v="CA-2014-127705"/>
    <x v="2"/>
    <x v="3"/>
    <d v="2019-03-07T00:00:00"/>
    <x v="11"/>
    <x v="1"/>
    <s v="Thursday"/>
    <s v="Parishi"/>
    <x v="4"/>
    <s v="Kolkata"/>
    <x v="2"/>
    <x v="2"/>
    <n v="2.97"/>
    <n v="-0.64349999999999996"/>
    <n v="5"/>
    <n v="14.850000000000001"/>
  </r>
  <r>
    <n v="1332"/>
    <s v="CA-2014-127705"/>
    <x v="1"/>
    <x v="8"/>
    <d v="2019-03-08T00:00:00"/>
    <x v="11"/>
    <x v="1"/>
    <s v="Friday"/>
    <s v="Ajay"/>
    <x v="5"/>
    <s v="Bangalore"/>
    <x v="3"/>
    <x v="2"/>
    <n v="27.44"/>
    <n v="2.4009999999999998"/>
    <n v="6"/>
    <n v="164.64000000000001"/>
  </r>
  <r>
    <n v="1333"/>
    <s v="CA-2011-122567"/>
    <x v="1"/>
    <x v="9"/>
    <d v="2019-03-08T00:00:00"/>
    <x v="11"/>
    <x v="1"/>
    <s v="Friday"/>
    <s v="Ajay"/>
    <x v="5"/>
    <s v="Bangalore"/>
    <x v="3"/>
    <x v="0"/>
    <n v="1.08"/>
    <n v="-1.728"/>
    <n v="4"/>
    <n v="4.32"/>
  </r>
  <r>
    <n v="1334"/>
    <s v="CA-2011-122567"/>
    <x v="1"/>
    <x v="5"/>
    <d v="2019-03-08T00:00:00"/>
    <x v="11"/>
    <x v="1"/>
    <s v="Friday"/>
    <s v="Ajay"/>
    <x v="5"/>
    <s v="Bangalore"/>
    <x v="3"/>
    <x v="0"/>
    <n v="7.96"/>
    <n v="-13.93"/>
    <n v="3"/>
    <n v="23.88"/>
  </r>
  <r>
    <n v="1335"/>
    <s v="CA-2011-121664"/>
    <x v="1"/>
    <x v="8"/>
    <d v="2019-03-08T00:00:00"/>
    <x v="11"/>
    <x v="1"/>
    <s v="Friday"/>
    <s v="Ajay"/>
    <x v="5"/>
    <s v="Bangalore"/>
    <x v="3"/>
    <x v="2"/>
    <n v="140.73599999999999"/>
    <n v="52.776000000000003"/>
    <n v="4"/>
    <n v="562.94399999999996"/>
  </r>
  <r>
    <n v="1336"/>
    <s v="CA-2013-122133"/>
    <x v="1"/>
    <x v="10"/>
    <d v="2019-03-08T00:00:00"/>
    <x v="11"/>
    <x v="1"/>
    <s v="Friday"/>
    <s v="Ajay"/>
    <x v="5"/>
    <s v="Bangalore"/>
    <x v="3"/>
    <x v="0"/>
    <n v="552.55999999999995"/>
    <n v="0"/>
    <n v="1"/>
    <n v="552.55999999999995"/>
  </r>
  <r>
    <n v="1337"/>
    <s v="US-2014-123281"/>
    <x v="1"/>
    <x v="1"/>
    <d v="2019-03-08T00:00:00"/>
    <x v="11"/>
    <x v="1"/>
    <s v="Friday"/>
    <s v="Ajay"/>
    <x v="5"/>
    <s v="Bangalore"/>
    <x v="3"/>
    <x v="0"/>
    <n v="25.11"/>
    <n v="6.5286"/>
    <n v="2"/>
    <n v="50.22"/>
  </r>
  <r>
    <n v="1338"/>
    <s v="CA-2014-100524"/>
    <x v="2"/>
    <x v="14"/>
    <d v="2019-03-08T00:00:00"/>
    <x v="11"/>
    <x v="1"/>
    <s v="Friday"/>
    <s v="Ajay"/>
    <x v="5"/>
    <s v="Bangalore"/>
    <x v="3"/>
    <x v="0"/>
    <n v="29.78"/>
    <n v="8.0405999999999995"/>
    <n v="3"/>
    <n v="89.34"/>
  </r>
  <r>
    <n v="1339"/>
    <s v="CA-2014-100524"/>
    <x v="1"/>
    <x v="16"/>
    <d v="2019-03-09T00:00:00"/>
    <x v="11"/>
    <x v="1"/>
    <s v="Saturday"/>
    <s v="Kirti"/>
    <x v="6"/>
    <s v="Kashmir"/>
    <x v="4"/>
    <x v="0"/>
    <n v="677.58"/>
    <n v="176.17080000000001"/>
    <n v="2"/>
    <n v="1355.16"/>
  </r>
  <r>
    <n v="1340"/>
    <s v="CA-2014-100524"/>
    <x v="0"/>
    <x v="0"/>
    <d v="2019-03-09T00:00:00"/>
    <x v="11"/>
    <x v="1"/>
    <s v="Saturday"/>
    <s v="Kirti"/>
    <x v="6"/>
    <s v="Kashmir"/>
    <x v="4"/>
    <x v="0"/>
    <n v="75.040000000000006"/>
    <n v="36.019199999999998"/>
    <n v="2"/>
    <n v="150.08000000000001"/>
  </r>
  <r>
    <n v="1341"/>
    <s v="CA-2014-113481"/>
    <x v="1"/>
    <x v="5"/>
    <d v="2019-03-09T00:00:00"/>
    <x v="11"/>
    <x v="1"/>
    <s v="Saturday"/>
    <s v="Kirti"/>
    <x v="6"/>
    <s v="Kashmir"/>
    <x v="4"/>
    <x v="1"/>
    <n v="695.7"/>
    <n v="-27.827999999999999"/>
    <n v="7"/>
    <n v="4869.9000000000005"/>
  </r>
  <r>
    <n v="1342"/>
    <s v="CA-2014-113481"/>
    <x v="2"/>
    <x v="14"/>
    <d v="2019-03-09T00:00:00"/>
    <x v="11"/>
    <x v="1"/>
    <s v="Saturday"/>
    <s v="Kirti"/>
    <x v="6"/>
    <s v="Kashmir"/>
    <x v="4"/>
    <x v="1"/>
    <n v="15.66"/>
    <n v="-12.528"/>
    <n v="3"/>
    <n v="46.980000000000004"/>
  </r>
  <r>
    <n v="1343"/>
    <s v="CA-2014-113481"/>
    <x v="0"/>
    <x v="0"/>
    <d v="2019-03-09T00:00:00"/>
    <x v="11"/>
    <x v="1"/>
    <s v="Saturday"/>
    <s v="Kirti"/>
    <x v="6"/>
    <s v="Kashmir"/>
    <x v="4"/>
    <x v="1"/>
    <n v="28.853999999999999"/>
    <n v="-21.159600000000001"/>
    <n v="3"/>
    <n v="86.561999999999998"/>
  </r>
  <r>
    <n v="1344"/>
    <s v="CA-2012-131758"/>
    <x v="1"/>
    <x v="1"/>
    <d v="2019-03-09T00:00:00"/>
    <x v="11"/>
    <x v="1"/>
    <s v="Saturday"/>
    <s v="Kirti"/>
    <x v="6"/>
    <s v="Kashmir"/>
    <x v="4"/>
    <x v="0"/>
    <n v="47.82"/>
    <n v="14.346"/>
    <n v="6"/>
    <n v="286.92"/>
  </r>
  <r>
    <n v="1345"/>
    <s v="CA-2012-131758"/>
    <x v="1"/>
    <x v="16"/>
    <d v="2019-03-09T00:00:00"/>
    <x v="11"/>
    <x v="1"/>
    <s v="Saturday"/>
    <s v="Kirti"/>
    <x v="6"/>
    <s v="Kashmir"/>
    <x v="4"/>
    <x v="0"/>
    <n v="13.05"/>
    <n v="6.0030000000000001"/>
    <n v="3"/>
    <n v="39.150000000000006"/>
  </r>
  <r>
    <n v="1346"/>
    <s v="CA-2011-118339"/>
    <x v="0"/>
    <x v="7"/>
    <d v="2019-03-09T00:00:00"/>
    <x v="11"/>
    <x v="1"/>
    <s v="Saturday"/>
    <s v="Kirti"/>
    <x v="6"/>
    <s v="Kashmir"/>
    <x v="4"/>
    <x v="0"/>
    <n v="93.78"/>
    <n v="36.574199999999998"/>
    <n v="1"/>
    <n v="93.78"/>
  </r>
  <r>
    <n v="1347"/>
    <s v="CA-2011-118339"/>
    <x v="1"/>
    <x v="1"/>
    <d v="2019-03-09T00:00:00"/>
    <x v="11"/>
    <x v="1"/>
    <s v="Saturday"/>
    <s v="Kirti"/>
    <x v="6"/>
    <s v="Kashmir"/>
    <x v="4"/>
    <x v="0"/>
    <n v="47.18"/>
    <n v="23.59"/>
    <n v="3"/>
    <n v="141.54"/>
  </r>
  <r>
    <n v="1348"/>
    <s v="CA-2011-118339"/>
    <x v="1"/>
    <x v="2"/>
    <d v="2019-03-10T00:00:00"/>
    <x v="11"/>
    <x v="1"/>
    <s v="Sunday"/>
    <s v="Mayank"/>
    <x v="1"/>
    <s v="Mumbai"/>
    <x v="0"/>
    <x v="0"/>
    <n v="19.68"/>
    <n v="5.7072000000000003"/>
    <n v="5"/>
    <n v="98.4"/>
  </r>
  <r>
    <n v="1349"/>
    <s v="CA-2011-118339"/>
    <x v="1"/>
    <x v="5"/>
    <d v="2019-03-10T00:00:00"/>
    <x v="11"/>
    <x v="1"/>
    <s v="Sunday"/>
    <s v="Mayank"/>
    <x v="1"/>
    <s v="Mumbai"/>
    <x v="0"/>
    <x v="0"/>
    <n v="53.4"/>
    <n v="25.097999999999999"/>
    <n v="2"/>
    <n v="106.8"/>
  </r>
  <r>
    <n v="1350"/>
    <s v="CA-2011-118339"/>
    <x v="1"/>
    <x v="10"/>
    <d v="2019-03-10T00:00:00"/>
    <x v="11"/>
    <x v="1"/>
    <s v="Sunday"/>
    <s v="Mayank"/>
    <x v="1"/>
    <s v="Mumbai"/>
    <x v="0"/>
    <x v="0"/>
    <n v="35.880000000000003"/>
    <n v="17.2224"/>
    <n v="2"/>
    <n v="71.760000000000005"/>
  </r>
  <r>
    <n v="1351"/>
    <s v="CA-2011-153976"/>
    <x v="2"/>
    <x v="14"/>
    <d v="2019-03-10T00:00:00"/>
    <x v="11"/>
    <x v="1"/>
    <s v="Sunday"/>
    <s v="Mayank"/>
    <x v="1"/>
    <s v="Mumbai"/>
    <x v="0"/>
    <x v="0"/>
    <n v="258.279"/>
    <n v="-70.104299999999995"/>
    <n v="3"/>
    <n v="774.83699999999999"/>
  </r>
  <r>
    <n v="1352"/>
    <s v="CA-2013-162901"/>
    <x v="1"/>
    <x v="1"/>
    <d v="2019-03-10T00:00:00"/>
    <x v="11"/>
    <x v="1"/>
    <s v="Sunday"/>
    <s v="Mayank"/>
    <x v="1"/>
    <s v="Mumbai"/>
    <x v="0"/>
    <x v="1"/>
    <n v="31.4"/>
    <n v="7.85"/>
    <n v="3"/>
    <n v="94.199999999999989"/>
  </r>
  <r>
    <n v="1353"/>
    <s v="CA-2014-162978"/>
    <x v="1"/>
    <x v="1"/>
    <d v="2019-03-10T00:00:00"/>
    <x v="11"/>
    <x v="1"/>
    <s v="Sunday"/>
    <s v="Mayank"/>
    <x v="1"/>
    <s v="Mumbai"/>
    <x v="0"/>
    <x v="1"/>
    <n v="183.96"/>
    <n v="20.695499999999999"/>
    <n v="5"/>
    <n v="919.80000000000007"/>
  </r>
  <r>
    <n v="1354"/>
    <s v="CA-2014-162978"/>
    <x v="1"/>
    <x v="1"/>
    <d v="2019-03-10T00:00:00"/>
    <x v="11"/>
    <x v="1"/>
    <s v="Sunday"/>
    <s v="Mayank"/>
    <x v="1"/>
    <s v="Mumbai"/>
    <x v="0"/>
    <x v="1"/>
    <n v="17.61"/>
    <n v="8.4527999999999999"/>
    <n v="3"/>
    <n v="52.83"/>
  </r>
  <r>
    <n v="1355"/>
    <s v="CA-2014-162978"/>
    <x v="2"/>
    <x v="3"/>
    <d v="2019-03-10T00:00:00"/>
    <x v="11"/>
    <x v="1"/>
    <s v="Sunday"/>
    <s v="Mayank"/>
    <x v="1"/>
    <s v="Mumbai"/>
    <x v="0"/>
    <x v="1"/>
    <n v="300.904"/>
    <n v="11.283899999999999"/>
    <n v="2"/>
    <n v="601.80799999999999"/>
  </r>
  <r>
    <n v="1356"/>
    <s v="US-2011-160444"/>
    <x v="1"/>
    <x v="1"/>
    <d v="2019-03-10T00:00:00"/>
    <x v="11"/>
    <x v="1"/>
    <s v="Sunday"/>
    <s v="Yaanvi"/>
    <x v="2"/>
    <s v="Indore"/>
    <x v="1"/>
    <x v="0"/>
    <n v="220.77600000000001"/>
    <n v="-44.155200000000001"/>
    <n v="5"/>
    <n v="1103.8800000000001"/>
  </r>
  <r>
    <n v="1357"/>
    <s v="US-2011-160444"/>
    <x v="0"/>
    <x v="7"/>
    <d v="2019-03-10T00:00:00"/>
    <x v="11"/>
    <x v="1"/>
    <s v="Sunday"/>
    <s v="Yaanvi"/>
    <x v="2"/>
    <s v="Indore"/>
    <x v="1"/>
    <x v="0"/>
    <n v="281.42399999999998"/>
    <n v="-35.177999999999997"/>
    <n v="14"/>
    <n v="3939.9359999999997"/>
  </r>
  <r>
    <n v="1358"/>
    <s v="CA-2013-145247"/>
    <x v="1"/>
    <x v="9"/>
    <d v="2019-03-10T00:00:00"/>
    <x v="11"/>
    <x v="1"/>
    <s v="Sunday"/>
    <s v="Yaanvi"/>
    <x v="2"/>
    <s v="Indore"/>
    <x v="1"/>
    <x v="0"/>
    <n v="79.14"/>
    <n v="36.404400000000003"/>
    <n v="2"/>
    <n v="158.28"/>
  </r>
  <r>
    <n v="1359"/>
    <s v="CA-2014-160045"/>
    <x v="1"/>
    <x v="10"/>
    <d v="2019-03-10T00:00:00"/>
    <x v="11"/>
    <x v="1"/>
    <s v="Sunday"/>
    <s v="Yaanvi"/>
    <x v="2"/>
    <s v="Indore"/>
    <x v="1"/>
    <x v="0"/>
    <n v="1.988"/>
    <n v="-1.4413"/>
    <n v="14"/>
    <n v="27.832000000000001"/>
  </r>
  <r>
    <n v="1360"/>
    <s v="US-2011-151925"/>
    <x v="2"/>
    <x v="13"/>
    <d v="2019-03-10T00:00:00"/>
    <x v="11"/>
    <x v="1"/>
    <s v="Sunday"/>
    <s v="Yaanvi"/>
    <x v="2"/>
    <s v="Indore"/>
    <x v="1"/>
    <x v="0"/>
    <n v="145.56800000000001"/>
    <n v="0"/>
    <n v="2"/>
    <n v="291.13600000000002"/>
  </r>
  <r>
    <n v="1361"/>
    <s v="CA-2014-125199"/>
    <x v="1"/>
    <x v="5"/>
    <d v="2019-03-10T00:00:00"/>
    <x v="11"/>
    <x v="1"/>
    <s v="Sunday"/>
    <s v="Yaanvi"/>
    <x v="2"/>
    <s v="Indore"/>
    <x v="1"/>
    <x v="1"/>
    <n v="123.256"/>
    <n v="9.2441999999999993"/>
    <n v="1"/>
    <n v="123.256"/>
  </r>
  <r>
    <n v="1362"/>
    <s v="CA-2014-125199"/>
    <x v="0"/>
    <x v="0"/>
    <d v="2019-03-10T00:00:00"/>
    <x v="11"/>
    <x v="1"/>
    <s v="Sunday"/>
    <s v="Yaanvi"/>
    <x v="2"/>
    <s v="Indore"/>
    <x v="1"/>
    <x v="1"/>
    <n v="23.68"/>
    <n v="7.4"/>
    <n v="8"/>
    <n v="189.44"/>
  </r>
  <r>
    <n v="1363"/>
    <s v="CA-2014-125199"/>
    <x v="2"/>
    <x v="4"/>
    <d v="2019-03-10T00:00:00"/>
    <x v="11"/>
    <x v="1"/>
    <s v="Sunday"/>
    <s v="Yaanvi"/>
    <x v="2"/>
    <s v="Indore"/>
    <x v="1"/>
    <x v="1"/>
    <n v="309.57600000000002"/>
    <n v="-56.755600000000001"/>
    <n v="9"/>
    <n v="2786.1840000000002"/>
  </r>
  <r>
    <n v="1364"/>
    <s v="US-2014-155425"/>
    <x v="1"/>
    <x v="10"/>
    <d v="2019-03-10T00:00:00"/>
    <x v="11"/>
    <x v="1"/>
    <s v="Sunday"/>
    <s v="Yaanvi"/>
    <x v="2"/>
    <s v="Indore"/>
    <x v="1"/>
    <x v="1"/>
    <n v="38.387999999999998"/>
    <n v="-25.591999999999999"/>
    <n v="2"/>
    <n v="76.775999999999996"/>
  </r>
  <r>
    <n v="1365"/>
    <s v="US-2014-155425"/>
    <x v="1"/>
    <x v="1"/>
    <d v="2019-03-10T00:00:00"/>
    <x v="11"/>
    <x v="1"/>
    <s v="Sunday"/>
    <s v="Sonal"/>
    <x v="9"/>
    <s v="Patna"/>
    <x v="2"/>
    <x v="1"/>
    <n v="95.994"/>
    <n v="-63.996000000000002"/>
    <n v="3"/>
    <n v="287.98199999999997"/>
  </r>
  <r>
    <n v="1366"/>
    <s v="US-2014-155425"/>
    <x v="1"/>
    <x v="2"/>
    <d v="2019-03-10T00:00:00"/>
    <x v="11"/>
    <x v="1"/>
    <s v="Sunday"/>
    <s v="Sonal"/>
    <x v="9"/>
    <s v="Patna"/>
    <x v="2"/>
    <x v="1"/>
    <n v="239.952"/>
    <n v="-35.992800000000003"/>
    <n v="7"/>
    <n v="1679.664"/>
  </r>
  <r>
    <n v="1367"/>
    <s v="US-2014-155425"/>
    <x v="1"/>
    <x v="2"/>
    <d v="2019-03-10T00:00:00"/>
    <x v="11"/>
    <x v="1"/>
    <s v="Sunday"/>
    <s v="Sonal"/>
    <x v="9"/>
    <s v="Patna"/>
    <x v="2"/>
    <x v="1"/>
    <n v="201.584"/>
    <n v="15.1188"/>
    <n v="2"/>
    <n v="403.16800000000001"/>
  </r>
  <r>
    <n v="1368"/>
    <s v="US-2014-155425"/>
    <x v="1"/>
    <x v="5"/>
    <d v="2019-03-10T00:00:00"/>
    <x v="11"/>
    <x v="1"/>
    <s v="Sunday"/>
    <s v="Sonal"/>
    <x v="9"/>
    <s v="Patna"/>
    <x v="2"/>
    <x v="1"/>
    <n v="899.13599999999997"/>
    <n v="-146.1096"/>
    <n v="2"/>
    <n v="1798.2719999999999"/>
  </r>
  <r>
    <n v="1369"/>
    <s v="CA-2014-133249"/>
    <x v="2"/>
    <x v="4"/>
    <d v="2019-03-10T00:00:00"/>
    <x v="11"/>
    <x v="1"/>
    <s v="Sunday"/>
    <s v="Sonal"/>
    <x v="9"/>
    <s v="Patna"/>
    <x v="2"/>
    <x v="2"/>
    <n v="145.9"/>
    <n v="62.737000000000002"/>
    <n v="6"/>
    <n v="875.40000000000009"/>
  </r>
  <r>
    <n v="1370"/>
    <s v="US-2012-103471"/>
    <x v="1"/>
    <x v="2"/>
    <d v="2019-03-10T00:00:00"/>
    <x v="11"/>
    <x v="1"/>
    <s v="Sunday"/>
    <s v="Sonal"/>
    <x v="9"/>
    <s v="Patna"/>
    <x v="2"/>
    <x v="0"/>
    <n v="590.05799999999999"/>
    <n v="-786.74400000000003"/>
    <n v="2"/>
    <n v="1180.116"/>
  </r>
  <r>
    <n v="1371"/>
    <s v="US-2012-103471"/>
    <x v="1"/>
    <x v="2"/>
    <d v="2019-03-10T00:00:00"/>
    <x v="11"/>
    <x v="1"/>
    <s v="Sunday"/>
    <s v="Sonal"/>
    <x v="9"/>
    <s v="Patna"/>
    <x v="2"/>
    <x v="0"/>
    <n v="14.04"/>
    <n v="1.5794999999999999"/>
    <n v="2"/>
    <n v="28.08"/>
  </r>
  <r>
    <n v="1372"/>
    <s v="CA-2014-136672"/>
    <x v="1"/>
    <x v="2"/>
    <d v="2019-03-10T00:00:00"/>
    <x v="11"/>
    <x v="1"/>
    <s v="Sunday"/>
    <s v="Sonal"/>
    <x v="9"/>
    <s v="Patna"/>
    <x v="2"/>
    <x v="2"/>
    <n v="49.08"/>
    <n v="4.9080000000000004"/>
    <n v="2"/>
    <n v="98.16"/>
  </r>
  <r>
    <n v="1373"/>
    <s v="US-2011-157021"/>
    <x v="2"/>
    <x v="14"/>
    <d v="2019-03-10T00:00:00"/>
    <x v="11"/>
    <x v="1"/>
    <s v="Sunday"/>
    <s v="Sonal"/>
    <x v="9"/>
    <s v="Patna"/>
    <x v="2"/>
    <x v="0"/>
    <n v="29.6"/>
    <n v="14.8"/>
    <n v="2"/>
    <n v="59.2"/>
  </r>
  <r>
    <n v="1374"/>
    <s v="US-2011-157021"/>
    <x v="0"/>
    <x v="0"/>
    <d v="2019-03-10T00:00:00"/>
    <x v="11"/>
    <x v="1"/>
    <s v="Sunday"/>
    <s v="Sonal"/>
    <x v="9"/>
    <s v="Patna"/>
    <x v="2"/>
    <x v="0"/>
    <n v="17.088000000000001"/>
    <n v="5.5536000000000003"/>
    <n v="3"/>
    <n v="51.264000000000003"/>
  </r>
  <r>
    <n v="1375"/>
    <s v="CA-2012-120362"/>
    <x v="1"/>
    <x v="8"/>
    <d v="2019-03-10T00:00:00"/>
    <x v="11"/>
    <x v="1"/>
    <s v="Sunday"/>
    <s v="Sonal"/>
    <x v="9"/>
    <s v="Patna"/>
    <x v="2"/>
    <x v="0"/>
    <n v="912.75"/>
    <n v="118.6575"/>
    <n v="4"/>
    <n v="3651"/>
  </r>
  <r>
    <n v="1376"/>
    <s v="CA-2011-126361"/>
    <x v="1"/>
    <x v="2"/>
    <d v="2019-03-10T00:00:00"/>
    <x v="11"/>
    <x v="1"/>
    <s v="Sunday"/>
    <s v="Sonal"/>
    <x v="9"/>
    <s v="Patna"/>
    <x v="2"/>
    <x v="0"/>
    <n v="1089.75"/>
    <n v="305.13"/>
    <n v="4"/>
    <n v="4359"/>
  </r>
  <r>
    <n v="1377"/>
    <s v="CA-2011-126361"/>
    <x v="2"/>
    <x v="13"/>
    <d v="2019-03-10T00:00:00"/>
    <x v="11"/>
    <x v="1"/>
    <s v="Sunday"/>
    <s v="Sharda"/>
    <x v="10"/>
    <s v="Thiruvananthapuram"/>
    <x v="3"/>
    <x v="0"/>
    <n v="447.84"/>
    <n v="219.44159999999999"/>
    <n v="5"/>
    <n v="2239.1999999999998"/>
  </r>
  <r>
    <n v="1378"/>
    <s v="CA-2011-126361"/>
    <x v="1"/>
    <x v="9"/>
    <d v="2019-03-10T00:00:00"/>
    <x v="11"/>
    <x v="1"/>
    <s v="Sunday"/>
    <s v="Sharda"/>
    <x v="10"/>
    <s v="Thiruvananthapuram"/>
    <x v="3"/>
    <x v="0"/>
    <n v="16.399999999999999"/>
    <n v="4.2640000000000002"/>
    <n v="4"/>
    <n v="65.599999999999994"/>
  </r>
  <r>
    <n v="1379"/>
    <s v="CA-2011-126361"/>
    <x v="0"/>
    <x v="0"/>
    <d v="2019-03-10T00:00:00"/>
    <x v="11"/>
    <x v="1"/>
    <s v="Sunday"/>
    <s v="Sharda"/>
    <x v="10"/>
    <s v="Thiruvananthapuram"/>
    <x v="3"/>
    <x v="0"/>
    <n v="399.96"/>
    <n v="34.996499999999997"/>
    <n v="2"/>
    <n v="799.92"/>
  </r>
  <r>
    <n v="1380"/>
    <s v="CA-2011-126361"/>
    <x v="1"/>
    <x v="6"/>
    <d v="2019-03-10T00:00:00"/>
    <x v="11"/>
    <x v="1"/>
    <s v="Sunday"/>
    <s v="Sharda"/>
    <x v="10"/>
    <s v="Thiruvananthapuram"/>
    <x v="3"/>
    <x v="0"/>
    <n v="158.9"/>
    <n v="7.9450000000000003"/>
    <n v="3"/>
    <n v="476.70000000000005"/>
  </r>
  <r>
    <n v="1381"/>
    <s v="CA-2011-126361"/>
    <x v="1"/>
    <x v="2"/>
    <d v="2019-03-11T00:00:00"/>
    <x v="11"/>
    <x v="1"/>
    <s v="Monday"/>
    <s v="Aditya"/>
    <x v="11"/>
    <s v="Chandigarh"/>
    <x v="4"/>
    <x v="0"/>
    <n v="13.183999999999999"/>
    <n v="4.7792000000000003"/>
    <n v="7"/>
    <n v="92.287999999999997"/>
  </r>
  <r>
    <n v="1382"/>
    <s v="US-2013-100566"/>
    <x v="1"/>
    <x v="9"/>
    <d v="2019-03-12T00:00:00"/>
    <x v="11"/>
    <x v="1"/>
    <s v="Tuesday"/>
    <s v="Rachna"/>
    <x v="12"/>
    <s v="Chandigarh"/>
    <x v="4"/>
    <x v="2"/>
    <n v="83.951999999999998"/>
    <n v="-90.248400000000004"/>
    <n v="1"/>
    <n v="83.951999999999998"/>
  </r>
  <r>
    <n v="1383"/>
    <s v="US-2013-108504"/>
    <x v="1"/>
    <x v="5"/>
    <d v="2019-03-13T00:00:00"/>
    <x v="11"/>
    <x v="1"/>
    <s v="Wednesday"/>
    <s v="Chirag"/>
    <x v="1"/>
    <s v="Mumbai"/>
    <x v="0"/>
    <x v="2"/>
    <n v="80.98"/>
    <n v="1.6195999999999999"/>
    <n v="3"/>
    <n v="242.94"/>
  </r>
  <r>
    <n v="1384"/>
    <s v="US-2013-108504"/>
    <x v="2"/>
    <x v="14"/>
    <d v="2019-03-14T00:00:00"/>
    <x v="11"/>
    <x v="1"/>
    <s v="Thursday"/>
    <s v="Anurag"/>
    <x v="2"/>
    <s v="Indore"/>
    <x v="1"/>
    <x v="2"/>
    <n v="348.84"/>
    <n v="170.9316"/>
    <n v="2"/>
    <n v="697.68"/>
  </r>
  <r>
    <n v="1385"/>
    <s v="US-2013-108504"/>
    <x v="2"/>
    <x v="13"/>
    <d v="2019-03-14T00:00:00"/>
    <x v="11"/>
    <x v="1"/>
    <s v="Thursday"/>
    <s v="Anurag"/>
    <x v="2"/>
    <s v="Indore"/>
    <x v="1"/>
    <x v="2"/>
    <n v="9.4499999999999993"/>
    <n v="0.189"/>
    <n v="3"/>
    <n v="28.349999999999998"/>
  </r>
  <r>
    <n v="1386"/>
    <s v="US-2013-108504"/>
    <x v="2"/>
    <x v="13"/>
    <d v="2019-03-14T00:00:00"/>
    <x v="11"/>
    <x v="1"/>
    <s v="Thursday"/>
    <s v="Anurag"/>
    <x v="2"/>
    <s v="Indore"/>
    <x v="1"/>
    <x v="2"/>
    <n v="18.84"/>
    <n v="7.1592000000000002"/>
    <n v="1"/>
    <n v="18.84"/>
  </r>
  <r>
    <n v="1387"/>
    <s v="US-2013-108504"/>
    <x v="1"/>
    <x v="5"/>
    <d v="2019-03-14T00:00:00"/>
    <x v="11"/>
    <x v="1"/>
    <s v="Thursday"/>
    <s v="Anurag"/>
    <x v="2"/>
    <s v="Indore"/>
    <x v="1"/>
    <x v="2"/>
    <n v="239.98"/>
    <n v="52.7956"/>
    <n v="5"/>
    <n v="1199.8999999999999"/>
  </r>
  <r>
    <n v="1388"/>
    <s v="US-2013-108504"/>
    <x v="1"/>
    <x v="1"/>
    <d v="2019-03-14T00:00:00"/>
    <x v="11"/>
    <x v="1"/>
    <s v="Thursday"/>
    <s v="Anurag"/>
    <x v="2"/>
    <s v="Indore"/>
    <x v="1"/>
    <x v="2"/>
    <n v="167.96"/>
    <n v="78.941199999999995"/>
    <n v="2"/>
    <n v="335.92"/>
  </r>
  <r>
    <n v="1389"/>
    <s v="US-2013-108504"/>
    <x v="1"/>
    <x v="9"/>
    <d v="2019-03-14T00:00:00"/>
    <x v="11"/>
    <x v="1"/>
    <s v="Thursday"/>
    <s v="Anurag"/>
    <x v="2"/>
    <s v="Indore"/>
    <x v="1"/>
    <x v="2"/>
    <n v="104.85"/>
    <n v="28.3095"/>
    <n v="2"/>
    <n v="209.7"/>
  </r>
  <r>
    <n v="1390"/>
    <s v="US-2013-108504"/>
    <x v="1"/>
    <x v="1"/>
    <d v="2019-03-15T00:00:00"/>
    <x v="11"/>
    <x v="1"/>
    <s v="Friday"/>
    <s v="Tushina"/>
    <x v="15"/>
    <s v="Goa"/>
    <x v="0"/>
    <x v="2"/>
    <n v="484.83"/>
    <n v="126.0558"/>
    <n v="3"/>
    <n v="1454.49"/>
  </r>
  <r>
    <n v="1391"/>
    <s v="US-2013-108504"/>
    <x v="1"/>
    <x v="1"/>
    <d v="2019-03-15T00:00:00"/>
    <x v="11"/>
    <x v="1"/>
    <s v="Friday"/>
    <s v="Tushina"/>
    <x v="15"/>
    <s v="Goa"/>
    <x v="0"/>
    <x v="2"/>
    <n v="122.97"/>
    <n v="60.255299999999998"/>
    <n v="2"/>
    <n v="245.94"/>
  </r>
  <r>
    <n v="1392"/>
    <s v="US-2013-108504"/>
    <x v="1"/>
    <x v="1"/>
    <d v="2019-03-15T00:00:00"/>
    <x v="11"/>
    <x v="1"/>
    <s v="Friday"/>
    <s v="Tushina"/>
    <x v="15"/>
    <s v="Goa"/>
    <x v="0"/>
    <x v="2"/>
    <n v="154.44"/>
    <n v="1.5444"/>
    <n v="1"/>
    <n v="154.44"/>
  </r>
  <r>
    <n v="1393"/>
    <s v="US-2013-108504"/>
    <x v="2"/>
    <x v="3"/>
    <d v="2019-03-15T00:00:00"/>
    <x v="11"/>
    <x v="1"/>
    <s v="Friday"/>
    <s v="Farah"/>
    <x v="16"/>
    <s v="Kohima"/>
    <x v="4"/>
    <x v="2"/>
    <n v="342.37"/>
    <n v="160.91390000000001"/>
    <n v="4"/>
    <n v="1369.48"/>
  </r>
  <r>
    <n v="1394"/>
    <s v="CA-2014-124828"/>
    <x v="1"/>
    <x v="11"/>
    <d v="2019-03-16T00:00:00"/>
    <x v="11"/>
    <x v="1"/>
    <s v="Saturday"/>
    <s v="Ankita"/>
    <x v="1"/>
    <s v="Mumbai"/>
    <x v="0"/>
    <x v="1"/>
    <n v="9.5519999999999996"/>
    <n v="1.5522"/>
    <n v="5"/>
    <n v="47.76"/>
  </r>
  <r>
    <n v="1395"/>
    <s v="US-2014-117247"/>
    <x v="1"/>
    <x v="2"/>
    <d v="2019-03-16T00:00:00"/>
    <x v="11"/>
    <x v="1"/>
    <s v="Saturday"/>
    <s v="Ankita"/>
    <x v="1"/>
    <s v="Mumbai"/>
    <x v="0"/>
    <x v="1"/>
    <n v="652.45000000000005"/>
    <n v="-430.61700000000002"/>
    <n v="4"/>
    <n v="2609.8000000000002"/>
  </r>
  <r>
    <n v="1396"/>
    <s v="US-2014-117247"/>
    <x v="1"/>
    <x v="9"/>
    <d v="2019-03-16T00:00:00"/>
    <x v="11"/>
    <x v="1"/>
    <s v="Saturday"/>
    <s v="Ankita"/>
    <x v="1"/>
    <s v="Mumbai"/>
    <x v="0"/>
    <x v="1"/>
    <n v="66.644999999999996"/>
    <n v="-42.652799999999999"/>
    <n v="6"/>
    <n v="399.87"/>
  </r>
  <r>
    <n v="1397"/>
    <s v="CA-2013-124485"/>
    <x v="1"/>
    <x v="5"/>
    <d v="2019-03-16T00:00:00"/>
    <x v="11"/>
    <x v="1"/>
    <s v="Saturday"/>
    <s v="Ankita"/>
    <x v="1"/>
    <s v="Mumbai"/>
    <x v="0"/>
    <x v="0"/>
    <n v="17.216000000000001"/>
    <n v="6.0255999999999998"/>
    <n v="2"/>
    <n v="34.432000000000002"/>
  </r>
  <r>
    <n v="1398"/>
    <s v="CA-2013-124485"/>
    <x v="1"/>
    <x v="1"/>
    <d v="2019-03-16T00:00:00"/>
    <x v="11"/>
    <x v="1"/>
    <s v="Saturday"/>
    <s v="Nida"/>
    <x v="2"/>
    <s v="Indore"/>
    <x v="1"/>
    <x v="0"/>
    <n v="11.56"/>
    <n v="5.6643999999999997"/>
    <n v="5"/>
    <n v="57.800000000000004"/>
  </r>
  <r>
    <n v="1399"/>
    <s v="CA-2013-124485"/>
    <x v="1"/>
    <x v="5"/>
    <d v="2019-03-16T00:00:00"/>
    <x v="11"/>
    <x v="1"/>
    <s v="Saturday"/>
    <s v="Priyanka"/>
    <x v="1"/>
    <s v="Pune"/>
    <x v="0"/>
    <x v="0"/>
    <n v="88.4"/>
    <n v="11.492000000000001"/>
    <n v="2"/>
    <n v="176.8"/>
  </r>
  <r>
    <n v="1400"/>
    <s v="CA-2013-124485"/>
    <x v="0"/>
    <x v="0"/>
    <d v="2019-03-16T00:00:00"/>
    <x v="11"/>
    <x v="1"/>
    <s v="Saturday"/>
    <s v="Tulika"/>
    <x v="2"/>
    <s v="Bhopal"/>
    <x v="1"/>
    <x v="0"/>
    <n v="6.48"/>
    <n v="3.1103999999999998"/>
    <n v="4"/>
    <n v="25.92"/>
  </r>
  <r>
    <n v="1401"/>
    <s v="CA-2013-159212"/>
    <x v="1"/>
    <x v="2"/>
    <d v="2019-03-16T00:00:00"/>
    <x v="11"/>
    <x v="1"/>
    <s v="Saturday"/>
    <s v="Tulika"/>
    <x v="2"/>
    <s v="Bhopal"/>
    <x v="1"/>
    <x v="2"/>
    <n v="21.8"/>
    <n v="6.1040000000000001"/>
    <n v="4"/>
    <n v="87.2"/>
  </r>
  <r>
    <n v="1402"/>
    <s v="CA-2013-159212"/>
    <x v="1"/>
    <x v="5"/>
    <d v="2019-03-16T00:00:00"/>
    <x v="11"/>
    <x v="1"/>
    <s v="Saturday"/>
    <s v="Tulika"/>
    <x v="2"/>
    <s v="Bhopal"/>
    <x v="1"/>
    <x v="2"/>
    <n v="251.79"/>
    <n v="118.3413"/>
    <n v="6"/>
    <n v="1510.74"/>
  </r>
  <r>
    <n v="1403"/>
    <s v="US-2013-161396"/>
    <x v="2"/>
    <x v="13"/>
    <d v="2019-03-16T00:00:00"/>
    <x v="11"/>
    <x v="1"/>
    <s v="Saturday"/>
    <s v="Tulika"/>
    <x v="2"/>
    <s v="Bhopal"/>
    <x v="1"/>
    <x v="2"/>
    <n v="205.17599999999999"/>
    <n v="-58.133200000000002"/>
    <n v="7"/>
    <n v="1436.232"/>
  </r>
  <r>
    <n v="1404"/>
    <s v="US-2013-161396"/>
    <x v="1"/>
    <x v="9"/>
    <d v="2019-03-16T00:00:00"/>
    <x v="11"/>
    <x v="1"/>
    <s v="Saturday"/>
    <s v="Tulika"/>
    <x v="2"/>
    <s v="Bhopal"/>
    <x v="1"/>
    <x v="2"/>
    <n v="419.4"/>
    <n v="146.79"/>
    <n v="4"/>
    <n v="1677.6"/>
  </r>
  <r>
    <n v="1405"/>
    <s v="US-2011-118486"/>
    <x v="2"/>
    <x v="14"/>
    <d v="2019-03-16T00:00:00"/>
    <x v="11"/>
    <x v="1"/>
    <s v="Saturday"/>
    <s v="Shefali"/>
    <x v="3"/>
    <s v="Jaipur"/>
    <x v="0"/>
    <x v="2"/>
    <n v="10.304"/>
    <n v="-2.1896"/>
    <n v="5"/>
    <n v="51.52"/>
  </r>
  <r>
    <n v="1406"/>
    <s v="US-2011-118486"/>
    <x v="1"/>
    <x v="8"/>
    <d v="2019-03-17T00:00:00"/>
    <x v="11"/>
    <x v="1"/>
    <s v="Sunday"/>
    <s v="Sanskriti"/>
    <x v="4"/>
    <s v="Kolkata"/>
    <x v="2"/>
    <x v="2"/>
    <n v="154.76400000000001"/>
    <n v="-36.111600000000003"/>
    <n v="2"/>
    <n v="309.52800000000002"/>
  </r>
  <r>
    <n v="1407"/>
    <s v="US-2011-118486"/>
    <x v="1"/>
    <x v="10"/>
    <d v="2019-03-18T00:00:00"/>
    <x v="11"/>
    <x v="1"/>
    <s v="Monday"/>
    <s v="Shruti"/>
    <x v="5"/>
    <s v="Bangalore"/>
    <x v="3"/>
    <x v="2"/>
    <n v="116.78400000000001"/>
    <n v="21.896999999999998"/>
    <n v="4"/>
    <n v="467.13600000000002"/>
  </r>
  <r>
    <n v="1408"/>
    <s v="CA-2013-130407"/>
    <x v="0"/>
    <x v="15"/>
    <d v="2019-03-18T00:00:00"/>
    <x v="11"/>
    <x v="1"/>
    <s v="Monday"/>
    <s v="Shruti"/>
    <x v="5"/>
    <s v="Bangalore"/>
    <x v="3"/>
    <x v="0"/>
    <n v="75.48"/>
    <n v="19.6248"/>
    <n v="5"/>
    <n v="377.40000000000003"/>
  </r>
  <r>
    <n v="1409"/>
    <s v="CA-2013-130407"/>
    <x v="1"/>
    <x v="6"/>
    <d v="2019-03-18T00:00:00"/>
    <x v="11"/>
    <x v="1"/>
    <s v="Monday"/>
    <s v="Shruti"/>
    <x v="5"/>
    <s v="Bangalore"/>
    <x v="3"/>
    <x v="0"/>
    <n v="39.979999999999997"/>
    <n v="9.9949999999999992"/>
    <n v="1"/>
    <n v="39.979999999999997"/>
  </r>
  <r>
    <n v="1410"/>
    <s v="US-2013-122245"/>
    <x v="1"/>
    <x v="2"/>
    <d v="2019-03-18T00:00:00"/>
    <x v="11"/>
    <x v="1"/>
    <s v="Monday"/>
    <s v="Shruti"/>
    <x v="5"/>
    <s v="Bangalore"/>
    <x v="3"/>
    <x v="0"/>
    <n v="393.16500000000002"/>
    <n v="-204.44579999999999"/>
    <n v="2"/>
    <n v="786.33"/>
  </r>
  <r>
    <n v="1411"/>
    <s v="CA-2014-105144"/>
    <x v="1"/>
    <x v="2"/>
    <d v="2019-03-19T00:00:00"/>
    <x v="11"/>
    <x v="1"/>
    <s v="Tuesday"/>
    <s v="Subhashree"/>
    <x v="6"/>
    <s v="Kashmir"/>
    <x v="4"/>
    <x v="2"/>
    <n v="23.68"/>
    <n v="8.8800000000000008"/>
    <n v="3"/>
    <n v="71.039999999999992"/>
  </r>
  <r>
    <n v="1412"/>
    <s v="CA-2013-136329"/>
    <x v="2"/>
    <x v="3"/>
    <d v="2019-03-20T00:00:00"/>
    <x v="11"/>
    <x v="1"/>
    <s v="Wednesday"/>
    <s v="Sweta"/>
    <x v="1"/>
    <s v="Mumbai"/>
    <x v="0"/>
    <x v="1"/>
    <n v="408.00599999999997"/>
    <n v="72.534400000000005"/>
    <n v="3"/>
    <n v="1224.018"/>
  </r>
  <r>
    <n v="1413"/>
    <s v="CA-2013-136329"/>
    <x v="1"/>
    <x v="2"/>
    <d v="2019-03-21T00:00:00"/>
    <x v="11"/>
    <x v="1"/>
    <s v="Thursday"/>
    <s v="Pournamasi"/>
    <x v="2"/>
    <s v="Indore"/>
    <x v="1"/>
    <x v="1"/>
    <n v="165.28"/>
    <n v="14.8752"/>
    <n v="3"/>
    <n v="495.84000000000003"/>
  </r>
  <r>
    <n v="1414"/>
    <s v="CA-2011-146640"/>
    <x v="1"/>
    <x v="1"/>
    <d v="2019-03-21T00:00:00"/>
    <x v="11"/>
    <x v="1"/>
    <s v="Thursday"/>
    <s v="Pournamasi"/>
    <x v="2"/>
    <s v="Indore"/>
    <x v="1"/>
    <x v="0"/>
    <n v="334.76799999999997"/>
    <n v="108.7996"/>
    <n v="9"/>
    <n v="3012.9119999999998"/>
  </r>
  <r>
    <n v="1415"/>
    <s v="CA-2014-115994"/>
    <x v="1"/>
    <x v="2"/>
    <d v="2019-03-21T00:00:00"/>
    <x v="11"/>
    <x v="1"/>
    <s v="Thursday"/>
    <s v="Pournamasi"/>
    <x v="2"/>
    <s v="Indore"/>
    <x v="1"/>
    <x v="2"/>
    <n v="239.97"/>
    <n v="26.396699999999999"/>
    <n v="4"/>
    <n v="959.88"/>
  </r>
  <r>
    <n v="1416"/>
    <s v="CA-2014-115994"/>
    <x v="1"/>
    <x v="5"/>
    <d v="2019-03-21T00:00:00"/>
    <x v="11"/>
    <x v="1"/>
    <s v="Thursday"/>
    <s v="Pournamasi"/>
    <x v="2"/>
    <s v="Indore"/>
    <x v="1"/>
    <x v="2"/>
    <n v="37.74"/>
    <n v="12.8316"/>
    <n v="3"/>
    <n v="113.22"/>
  </r>
  <r>
    <n v="1417"/>
    <s v="CA-2012-126697"/>
    <x v="2"/>
    <x v="13"/>
    <d v="2019-03-21T00:00:00"/>
    <x v="11"/>
    <x v="1"/>
    <s v="Thursday"/>
    <s v="Pournamasi"/>
    <x v="2"/>
    <s v="Indore"/>
    <x v="1"/>
    <x v="1"/>
    <n v="946.34400000000005"/>
    <n v="118.29300000000001"/>
    <n v="4"/>
    <n v="3785.3760000000002"/>
  </r>
  <r>
    <n v="1418"/>
    <s v="CA-2012-126697"/>
    <x v="1"/>
    <x v="11"/>
    <d v="2019-03-21T00:00:00"/>
    <x v="11"/>
    <x v="1"/>
    <s v="Thursday"/>
    <s v="Bharat"/>
    <x v="0"/>
    <s v="Ahmedabad"/>
    <x v="0"/>
    <x v="1"/>
    <n v="151.19999999999999"/>
    <n v="32.130000000000003"/>
    <n v="4"/>
    <n v="604.79999999999995"/>
  </r>
  <r>
    <n v="1419"/>
    <s v="CA-2012-126697"/>
    <x v="1"/>
    <x v="1"/>
    <d v="2019-03-21T00:00:00"/>
    <x v="11"/>
    <x v="1"/>
    <s v="Thursday"/>
    <s v="Pearl"/>
    <x v="1"/>
    <s v="Pune"/>
    <x v="0"/>
    <x v="1"/>
    <n v="4.9279999999999999"/>
    <n v="-1.4783999999999999"/>
    <n v="2"/>
    <n v="9.8559999999999999"/>
  </r>
  <r>
    <n v="1420"/>
    <s v="CA-2012-124800"/>
    <x v="1"/>
    <x v="1"/>
    <d v="2019-03-21T00:00:00"/>
    <x v="11"/>
    <x v="1"/>
    <s v="Thursday"/>
    <s v="Jahan"/>
    <x v="2"/>
    <s v="Bhopal"/>
    <x v="1"/>
    <x v="1"/>
    <n v="86.272000000000006"/>
    <n v="31.273599999999998"/>
    <n v="2"/>
    <n v="172.54400000000001"/>
  </r>
  <r>
    <n v="1421"/>
    <s v="CA-2012-124800"/>
    <x v="1"/>
    <x v="10"/>
    <d v="2019-03-21T00:00:00"/>
    <x v="11"/>
    <x v="1"/>
    <s v="Thursday"/>
    <s v="Jahan"/>
    <x v="2"/>
    <s v="Bhopal"/>
    <x v="1"/>
    <x v="1"/>
    <n v="72.587999999999994"/>
    <n v="-48.392000000000003"/>
    <n v="5"/>
    <n v="362.93999999999994"/>
  </r>
  <r>
    <n v="1422"/>
    <s v="CA-2012-124800"/>
    <x v="1"/>
    <x v="9"/>
    <d v="2019-03-21T00:00:00"/>
    <x v="11"/>
    <x v="1"/>
    <s v="Thursday"/>
    <s v="Jahan"/>
    <x v="2"/>
    <s v="Bhopal"/>
    <x v="1"/>
    <x v="1"/>
    <n v="60.671999999999997"/>
    <n v="14.409599999999999"/>
    <n v="2"/>
    <n v="121.34399999999999"/>
  </r>
  <r>
    <n v="1423"/>
    <s v="CA-2012-124800"/>
    <x v="1"/>
    <x v="5"/>
    <d v="2019-03-21T00:00:00"/>
    <x v="11"/>
    <x v="1"/>
    <s v="Thursday"/>
    <s v="Jahan"/>
    <x v="2"/>
    <s v="Bhopal"/>
    <x v="1"/>
    <x v="1"/>
    <n v="77.031000000000006"/>
    <n v="-59.057099999999998"/>
    <n v="2"/>
    <n v="154.06200000000001"/>
  </r>
  <r>
    <n v="1424"/>
    <s v="CA-2012-124800"/>
    <x v="0"/>
    <x v="0"/>
    <d v="2019-03-21T00:00:00"/>
    <x v="11"/>
    <x v="1"/>
    <s v="Thursday"/>
    <s v="Jahan"/>
    <x v="2"/>
    <s v="Bhopal"/>
    <x v="1"/>
    <x v="1"/>
    <n v="119.904"/>
    <n v="-1.4987999999999999"/>
    <n v="4"/>
    <n v="479.61599999999999"/>
  </r>
  <r>
    <n v="1425"/>
    <s v="CA-2012-124800"/>
    <x v="1"/>
    <x v="2"/>
    <d v="2019-03-22T00:00:00"/>
    <x v="11"/>
    <x v="1"/>
    <s v="Friday"/>
    <s v="Divsha"/>
    <x v="3"/>
    <s v="Jaipur"/>
    <x v="0"/>
    <x v="1"/>
    <n v="263.95999999999998"/>
    <n v="23.096499999999999"/>
    <n v="7"/>
    <n v="1847.7199999999998"/>
  </r>
  <r>
    <n v="1426"/>
    <s v="CA-2012-124800"/>
    <x v="1"/>
    <x v="16"/>
    <d v="2019-03-22T00:00:00"/>
    <x v="11"/>
    <x v="1"/>
    <s v="Friday"/>
    <s v="Kasheen"/>
    <x v="4"/>
    <s v="Kolkata"/>
    <x v="2"/>
    <x v="1"/>
    <n v="363.64800000000002"/>
    <n v="-86.366399999999999"/>
    <n v="2"/>
    <n v="727.29600000000005"/>
  </r>
  <r>
    <n v="1427"/>
    <s v="US-2012-164448"/>
    <x v="1"/>
    <x v="9"/>
    <d v="2019-03-22T00:00:00"/>
    <x v="11"/>
    <x v="1"/>
    <s v="Friday"/>
    <s v="Kasheen"/>
    <x v="4"/>
    <s v="Kolkata"/>
    <x v="2"/>
    <x v="1"/>
    <n v="9.7279999999999998"/>
    <n v="3.2831999999999999"/>
    <n v="2"/>
    <n v="19.456"/>
  </r>
  <r>
    <n v="1428"/>
    <s v="US-2012-164448"/>
    <x v="2"/>
    <x v="3"/>
    <d v="2019-03-22T00:00:00"/>
    <x v="11"/>
    <x v="1"/>
    <s v="Friday"/>
    <s v="Kasheen"/>
    <x v="4"/>
    <s v="Kolkata"/>
    <x v="2"/>
    <x v="1"/>
    <n v="14.75"/>
    <n v="7.08"/>
    <n v="2"/>
    <n v="29.5"/>
  </r>
  <r>
    <n v="1429"/>
    <s v="US-2012-164448"/>
    <x v="1"/>
    <x v="1"/>
    <d v="2019-03-22T00:00:00"/>
    <x v="11"/>
    <x v="1"/>
    <s v="Friday"/>
    <s v="Kasheen"/>
    <x v="4"/>
    <s v="Kolkata"/>
    <x v="2"/>
    <x v="1"/>
    <n v="29.8"/>
    <n v="9.3125"/>
    <n v="3"/>
    <n v="89.4"/>
  </r>
  <r>
    <n v="1430"/>
    <s v="US-2012-164448"/>
    <x v="1"/>
    <x v="2"/>
    <d v="2019-03-22T00:00:00"/>
    <x v="11"/>
    <x v="1"/>
    <s v="Friday"/>
    <s v="Hazel"/>
    <x v="5"/>
    <s v="Bangalore"/>
    <x v="3"/>
    <x v="1"/>
    <n v="427.42"/>
    <n v="196.61320000000001"/>
    <n v="2"/>
    <n v="854.84"/>
  </r>
  <r>
    <n v="1431"/>
    <s v="CA-2014-122700"/>
    <x v="1"/>
    <x v="9"/>
    <d v="2019-03-22T00:00:00"/>
    <x v="11"/>
    <x v="1"/>
    <s v="Friday"/>
    <s v="Sonakshi"/>
    <x v="6"/>
    <s v="Kashmir"/>
    <x v="4"/>
    <x v="0"/>
    <n v="220.75200000000001"/>
    <n v="-40.471200000000003"/>
    <n v="6"/>
    <n v="1324.5120000000002"/>
  </r>
  <r>
    <n v="1432"/>
    <s v="CA-2011-120768"/>
    <x v="0"/>
    <x v="0"/>
    <d v="2019-03-22T00:00:00"/>
    <x v="11"/>
    <x v="1"/>
    <s v="Friday"/>
    <s v="Aarushi"/>
    <x v="7"/>
    <s v="Chennai"/>
    <x v="3"/>
    <x v="0"/>
    <n v="152.76"/>
    <n v="74.852400000000003"/>
    <n v="5"/>
    <n v="763.8"/>
  </r>
  <r>
    <n v="1433"/>
    <s v="CA-2011-120768"/>
    <x v="1"/>
    <x v="5"/>
    <d v="2019-03-22T00:00:00"/>
    <x v="11"/>
    <x v="1"/>
    <s v="Friday"/>
    <s v="Aarushi"/>
    <x v="7"/>
    <s v="Chennai"/>
    <x v="3"/>
    <x v="0"/>
    <n v="7.27"/>
    <n v="1.9629000000000001"/>
    <n v="3"/>
    <n v="21.81"/>
  </r>
  <r>
    <n v="1434"/>
    <s v="CA-2011-120768"/>
    <x v="2"/>
    <x v="14"/>
    <d v="2019-03-22T00:00:00"/>
    <x v="11"/>
    <x v="1"/>
    <s v="Friday"/>
    <s v="Aarushi"/>
    <x v="7"/>
    <s v="Chennai"/>
    <x v="3"/>
    <x v="0"/>
    <n v="1819.86"/>
    <n v="163.78739999999999"/>
    <n v="3"/>
    <n v="5459.58"/>
  </r>
  <r>
    <n v="1435"/>
    <s v="US-2013-153129"/>
    <x v="1"/>
    <x v="1"/>
    <d v="2019-03-22T00:00:00"/>
    <x v="11"/>
    <x v="1"/>
    <s v="Friday"/>
    <s v="Aarushi"/>
    <x v="7"/>
    <s v="Chennai"/>
    <x v="3"/>
    <x v="0"/>
    <n v="33.9"/>
    <n v="15.593999999999999"/>
    <n v="4"/>
    <n v="135.6"/>
  </r>
  <r>
    <n v="1436"/>
    <s v="CA-2014-106852"/>
    <x v="1"/>
    <x v="2"/>
    <d v="2019-03-22T00:00:00"/>
    <x v="11"/>
    <x v="1"/>
    <s v="Friday"/>
    <s v="Aarushi"/>
    <x v="7"/>
    <s v="Chennai"/>
    <x v="3"/>
    <x v="0"/>
    <n v="31.103999999999999"/>
    <n v="10.8864"/>
    <n v="3"/>
    <n v="93.311999999999998"/>
  </r>
  <r>
    <n v="1437"/>
    <s v="CA-2014-106852"/>
    <x v="1"/>
    <x v="5"/>
    <d v="2019-03-22T00:00:00"/>
    <x v="11"/>
    <x v="1"/>
    <s v="Friday"/>
    <s v="Aarushi"/>
    <x v="7"/>
    <s v="Chennai"/>
    <x v="3"/>
    <x v="0"/>
    <n v="5.2480000000000002"/>
    <n v="0.59040000000000004"/>
    <n v="5"/>
    <n v="26.240000000000002"/>
  </r>
  <r>
    <n v="1438"/>
    <s v="CA-2012-139731"/>
    <x v="1"/>
    <x v="1"/>
    <d v="2019-03-23T00:00:00"/>
    <x v="11"/>
    <x v="1"/>
    <s v="Saturday"/>
    <s v="Jitesh"/>
    <x v="8"/>
    <s v="Lucknow"/>
    <x v="1"/>
    <x v="0"/>
    <n v="263.88"/>
    <n v="42.880499999999998"/>
    <n v="2"/>
    <n v="527.76"/>
  </r>
  <r>
    <n v="1439"/>
    <s v="CA-2012-139731"/>
    <x v="1"/>
    <x v="11"/>
    <d v="2019-03-24T00:00:00"/>
    <x v="11"/>
    <x v="1"/>
    <s v="Sunday"/>
    <s v="Yogesh"/>
    <x v="9"/>
    <s v="Patna"/>
    <x v="2"/>
    <x v="0"/>
    <n v="2453.4299999999998"/>
    <n v="-350.49"/>
    <n v="3"/>
    <n v="7360.2899999999991"/>
  </r>
  <r>
    <n v="1440"/>
    <s v="CA-2014-122735"/>
    <x v="1"/>
    <x v="9"/>
    <d v="2019-03-24T00:00:00"/>
    <x v="11"/>
    <x v="1"/>
    <s v="Sunday"/>
    <s v="Yogesh"/>
    <x v="9"/>
    <s v="Patna"/>
    <x v="2"/>
    <x v="0"/>
    <n v="29.7"/>
    <n v="13.365"/>
    <n v="3"/>
    <n v="89.1"/>
  </r>
  <r>
    <n v="1441"/>
    <s v="CA-2014-122735"/>
    <x v="1"/>
    <x v="5"/>
    <d v="2019-03-24T00:00:00"/>
    <x v="11"/>
    <x v="1"/>
    <s v="Sunday"/>
    <s v="Yogesh"/>
    <x v="9"/>
    <s v="Patna"/>
    <x v="2"/>
    <x v="0"/>
    <n v="39.96"/>
    <n v="17.981999999999999"/>
    <n v="3"/>
    <n v="119.88"/>
  </r>
  <r>
    <n v="1442"/>
    <s v="CA-2014-128160"/>
    <x v="2"/>
    <x v="14"/>
    <d v="2019-03-24T00:00:00"/>
    <x v="11"/>
    <x v="1"/>
    <s v="Sunday"/>
    <s v="Yogesh"/>
    <x v="9"/>
    <s v="Patna"/>
    <x v="2"/>
    <x v="0"/>
    <n v="36.671999999999997"/>
    <n v="11.46"/>
    <n v="2"/>
    <n v="73.343999999999994"/>
  </r>
  <r>
    <n v="1443"/>
    <s v="CA-2014-117695"/>
    <x v="2"/>
    <x v="14"/>
    <d v="2019-03-24T00:00:00"/>
    <x v="11"/>
    <x v="1"/>
    <s v="Sunday"/>
    <s v="Yogesh"/>
    <x v="9"/>
    <s v="Patna"/>
    <x v="2"/>
    <x v="1"/>
    <n v="13.76"/>
    <n v="6.3296000000000001"/>
    <n v="1"/>
    <n v="13.76"/>
  </r>
  <r>
    <n v="1444"/>
    <s v="CA-2012-166135"/>
    <x v="2"/>
    <x v="3"/>
    <d v="2019-03-25T00:00:00"/>
    <x v="11"/>
    <x v="1"/>
    <s v="Monday"/>
    <s v="Anita"/>
    <x v="10"/>
    <s v="Thiruvananthapuram"/>
    <x v="3"/>
    <x v="1"/>
    <n v="139.42400000000001"/>
    <n v="17.428000000000001"/>
    <n v="4"/>
    <n v="557.69600000000003"/>
  </r>
  <r>
    <n v="1445"/>
    <s v="CA-2013-133725"/>
    <x v="1"/>
    <x v="5"/>
    <d v="2019-03-26T00:00:00"/>
    <x v="11"/>
    <x v="1"/>
    <s v="Tuesday"/>
    <s v="Shrichand"/>
    <x v="11"/>
    <s v="Chandigarh"/>
    <x v="4"/>
    <x v="0"/>
    <n v="1979.9280000000001"/>
    <n v="148.49459999999999"/>
    <n v="2"/>
    <n v="3959.8560000000002"/>
  </r>
  <r>
    <n v="1446"/>
    <s v="CA-2014-102337"/>
    <x v="1"/>
    <x v="6"/>
    <d v="2019-03-26T00:00:00"/>
    <x v="11"/>
    <x v="1"/>
    <s v="Tuesday"/>
    <s v="Shrichand"/>
    <x v="11"/>
    <s v="Chandigarh"/>
    <x v="4"/>
    <x v="2"/>
    <n v="164.73599999999999"/>
    <n v="-39.1248"/>
    <n v="3"/>
    <n v="494.20799999999997"/>
  </r>
  <r>
    <n v="1447"/>
    <s v="CA-2014-102337"/>
    <x v="1"/>
    <x v="1"/>
    <d v="2019-03-26T00:00:00"/>
    <x v="11"/>
    <x v="1"/>
    <s v="Tuesday"/>
    <s v="Shrichand"/>
    <x v="11"/>
    <s v="Chandigarh"/>
    <x v="4"/>
    <x v="2"/>
    <n v="470.30200000000002"/>
    <n v="-87.341800000000006"/>
    <n v="2"/>
    <n v="940.60400000000004"/>
  </r>
  <r>
    <n v="1448"/>
    <s v="CA-2014-102337"/>
    <x v="1"/>
    <x v="5"/>
    <d v="2019-03-26T00:00:00"/>
    <x v="11"/>
    <x v="1"/>
    <s v="Tuesday"/>
    <s v="Shrichand"/>
    <x v="11"/>
    <s v="Chandigarh"/>
    <x v="4"/>
    <x v="2"/>
    <n v="47.984000000000002"/>
    <n v="5.9980000000000002"/>
    <n v="3"/>
    <n v="143.952"/>
  </r>
  <r>
    <n v="1449"/>
    <s v="US-2011-112564"/>
    <x v="1"/>
    <x v="9"/>
    <d v="2019-03-26T00:00:00"/>
    <x v="11"/>
    <x v="1"/>
    <s v="Tuesday"/>
    <s v="Mukesh"/>
    <x v="12"/>
    <s v="Chandigarh"/>
    <x v="4"/>
    <x v="1"/>
    <n v="2.5019999999999998"/>
    <n v="-1.7514000000000001"/>
    <n v="2"/>
    <n v="5.0039999999999996"/>
  </r>
  <r>
    <n v="1450"/>
    <s v="CA-2012-145821"/>
    <x v="2"/>
    <x v="13"/>
    <d v="2019-03-26T00:00:00"/>
    <x v="11"/>
    <x v="1"/>
    <s v="Tuesday"/>
    <s v="Mukesh"/>
    <x v="12"/>
    <s v="Chandigarh"/>
    <x v="4"/>
    <x v="1"/>
    <n v="88.751999999999995"/>
    <n v="11.093999999999999"/>
    <n v="6"/>
    <n v="532.51199999999994"/>
  </r>
  <r>
    <n v="1451"/>
    <s v="US-2012-160150"/>
    <x v="1"/>
    <x v="2"/>
    <d v="2019-03-26T00:00:00"/>
    <x v="11"/>
    <x v="1"/>
    <s v="Tuesday"/>
    <s v="Mukesh"/>
    <x v="12"/>
    <s v="Chandigarh"/>
    <x v="4"/>
    <x v="0"/>
    <n v="2.0249999999999999"/>
    <n v="-1.35"/>
    <n v="2"/>
    <n v="4.05"/>
  </r>
  <r>
    <n v="1452"/>
    <s v="CA-2013-133711"/>
    <x v="1"/>
    <x v="5"/>
    <d v="2019-03-26T00:00:00"/>
    <x v="11"/>
    <x v="1"/>
    <s v="Tuesday"/>
    <s v="Vandana"/>
    <x v="13"/>
    <s v="Simla"/>
    <x v="4"/>
    <x v="1"/>
    <n v="70.98"/>
    <n v="34.780200000000001"/>
    <n v="7"/>
    <n v="496.86"/>
  </r>
  <r>
    <n v="1453"/>
    <s v="CA-2013-133711"/>
    <x v="1"/>
    <x v="2"/>
    <d v="2019-03-26T00:00:00"/>
    <x v="11"/>
    <x v="1"/>
    <s v="Tuesday"/>
    <s v="Vandana"/>
    <x v="13"/>
    <s v="Simla"/>
    <x v="4"/>
    <x v="1"/>
    <n v="91.68"/>
    <n v="45.84"/>
    <n v="3"/>
    <n v="275.04000000000002"/>
  </r>
  <r>
    <n v="1454"/>
    <s v="CA-2013-133711"/>
    <x v="2"/>
    <x v="3"/>
    <d v="2019-03-26T00:00:00"/>
    <x v="11"/>
    <x v="1"/>
    <s v="Tuesday"/>
    <s v="Vandana"/>
    <x v="13"/>
    <s v="Simla"/>
    <x v="4"/>
    <x v="1"/>
    <n v="33.75"/>
    <n v="16.875"/>
    <n v="1"/>
    <n v="33.75"/>
  </r>
  <r>
    <n v="1455"/>
    <s v="CA-2013-133711"/>
    <x v="1"/>
    <x v="1"/>
    <d v="2019-03-26T00:00:00"/>
    <x v="11"/>
    <x v="1"/>
    <s v="Tuesday"/>
    <s v="Vandana"/>
    <x v="13"/>
    <s v="Simla"/>
    <x v="4"/>
    <x v="1"/>
    <n v="3040"/>
    <n v="1459.2"/>
    <n v="2"/>
    <n v="6080"/>
  </r>
  <r>
    <n v="1456"/>
    <s v="CA-2014-148474"/>
    <x v="1"/>
    <x v="1"/>
    <d v="2019-03-26T00:00:00"/>
    <x v="11"/>
    <x v="1"/>
    <s v="Tuesday"/>
    <s v="Vandana"/>
    <x v="13"/>
    <s v="Simla"/>
    <x v="4"/>
    <x v="2"/>
    <n v="91.2"/>
    <n v="41.951999999999998"/>
    <n v="8"/>
    <n v="729.6"/>
  </r>
  <r>
    <n v="1457"/>
    <s v="CA-2014-148474"/>
    <x v="1"/>
    <x v="2"/>
    <d v="2019-03-26T00:00:00"/>
    <x v="11"/>
    <x v="1"/>
    <s v="Tuesday"/>
    <s v="Bhavna"/>
    <x v="14"/>
    <s v="Gangtok"/>
    <x v="4"/>
    <x v="2"/>
    <n v="452.94"/>
    <n v="67.941000000000003"/>
    <n v="2"/>
    <n v="905.88"/>
  </r>
  <r>
    <n v="1458"/>
    <s v="CA-2012-111297"/>
    <x v="1"/>
    <x v="8"/>
    <d v="2019-03-26T00:00:00"/>
    <x v="11"/>
    <x v="1"/>
    <s v="Tuesday"/>
    <s v="Kanak"/>
    <x v="15"/>
    <s v="Goa"/>
    <x v="0"/>
    <x v="1"/>
    <n v="52.2"/>
    <n v="23.49"/>
    <n v="6"/>
    <n v="313.20000000000005"/>
  </r>
  <r>
    <n v="1459"/>
    <s v="CA-2013-123722"/>
    <x v="1"/>
    <x v="2"/>
    <d v="2019-03-26T00:00:00"/>
    <x v="11"/>
    <x v="1"/>
    <s v="Tuesday"/>
    <s v="Kanak"/>
    <x v="15"/>
    <s v="Goa"/>
    <x v="0"/>
    <x v="1"/>
    <n v="15.936"/>
    <n v="5.1791999999999998"/>
    <n v="1"/>
    <n v="15.936"/>
  </r>
  <r>
    <n v="1460"/>
    <s v="CA-2011-155271"/>
    <x v="1"/>
    <x v="8"/>
    <d v="2019-03-26T00:00:00"/>
    <x v="11"/>
    <x v="1"/>
    <s v="Tuesday"/>
    <s v="Kanak"/>
    <x v="15"/>
    <s v="Goa"/>
    <x v="0"/>
    <x v="0"/>
    <n v="27.46"/>
    <n v="9.8856000000000002"/>
    <n v="3"/>
    <n v="82.38"/>
  </r>
  <r>
    <n v="1461"/>
    <s v="CA-2012-119907"/>
    <x v="1"/>
    <x v="1"/>
    <d v="2019-03-27T00:00:00"/>
    <x v="11"/>
    <x v="1"/>
    <s v="Wednesday"/>
    <s v="Sagar"/>
    <x v="16"/>
    <s v="Kohima"/>
    <x v="4"/>
    <x v="0"/>
    <n v="55.423999999999999"/>
    <n v="19.398399999999999"/>
    <n v="3"/>
    <n v="166.27199999999999"/>
  </r>
  <r>
    <n v="1462"/>
    <s v="US-2013-128902"/>
    <x v="1"/>
    <x v="1"/>
    <d v="2019-03-27T00:00:00"/>
    <x v="11"/>
    <x v="1"/>
    <s v="Wednesday"/>
    <s v="Manju"/>
    <x v="17"/>
    <s v="Hyderabad"/>
    <x v="3"/>
    <x v="0"/>
    <n v="244.006"/>
    <n v="-31.372199999999999"/>
    <n v="3"/>
    <n v="732.01800000000003"/>
  </r>
  <r>
    <n v="1463"/>
    <s v="CA-2013-152289"/>
    <x v="1"/>
    <x v="2"/>
    <d v="2019-03-27T00:00:00"/>
    <x v="11"/>
    <x v="1"/>
    <s v="Wednesday"/>
    <s v="Manju"/>
    <x v="17"/>
    <s v="Hyderabad"/>
    <x v="3"/>
    <x v="1"/>
    <n v="159.98400000000001"/>
    <n v="43.995600000000003"/>
    <n v="4"/>
    <n v="639.93600000000004"/>
  </r>
  <r>
    <n v="1464"/>
    <s v="CA-2013-152289"/>
    <x v="1"/>
    <x v="11"/>
    <d v="2019-03-27T00:00:00"/>
    <x v="11"/>
    <x v="1"/>
    <s v="Wednesday"/>
    <s v="Manju"/>
    <x v="17"/>
    <s v="Hyderabad"/>
    <x v="3"/>
    <x v="1"/>
    <n v="1024.7159999999999"/>
    <n v="-29.2776"/>
    <n v="4"/>
    <n v="4098.8639999999996"/>
  </r>
  <r>
    <n v="1465"/>
    <s v="US-2013-104794"/>
    <x v="1"/>
    <x v="9"/>
    <d v="2019-03-27T00:00:00"/>
    <x v="11"/>
    <x v="1"/>
    <s v="Wednesday"/>
    <s v="Ramesh"/>
    <x v="0"/>
    <s v="Ahmedabad"/>
    <x v="0"/>
    <x v="1"/>
    <n v="3.68"/>
    <n v="1.8031999999999999"/>
    <n v="2"/>
    <n v="7.36"/>
  </r>
  <r>
    <n v="1466"/>
    <s v="CA-2011-151708"/>
    <x v="1"/>
    <x v="5"/>
    <d v="2019-03-27T00:00:00"/>
    <x v="11"/>
    <x v="1"/>
    <s v="Wednesday"/>
    <s v="Sarita"/>
    <x v="1"/>
    <s v="Pune"/>
    <x v="0"/>
    <x v="0"/>
    <n v="121.376"/>
    <n v="-3.0344000000000002"/>
    <n v="1"/>
    <n v="121.376"/>
  </r>
  <r>
    <n v="1467"/>
    <s v="CA-2011-151708"/>
    <x v="2"/>
    <x v="13"/>
    <d v="2019-03-27T00:00:00"/>
    <x v="11"/>
    <x v="1"/>
    <s v="Wednesday"/>
    <s v="Sarita"/>
    <x v="1"/>
    <s v="Pune"/>
    <x v="0"/>
    <x v="0"/>
    <n v="95.975999999999999"/>
    <n v="-10.7973"/>
    <n v="8"/>
    <n v="767.80799999999999"/>
  </r>
  <r>
    <n v="1468"/>
    <s v="CA-2012-100769"/>
    <x v="0"/>
    <x v="0"/>
    <d v="2019-03-27T00:00:00"/>
    <x v="11"/>
    <x v="1"/>
    <s v="Wednesday"/>
    <s v="Sarita"/>
    <x v="1"/>
    <s v="Pune"/>
    <x v="0"/>
    <x v="2"/>
    <n v="255.96799999999999"/>
    <n v="31.995999999999999"/>
    <n v="5"/>
    <n v="1279.8399999999999"/>
  </r>
  <r>
    <n v="1469"/>
    <s v="CA-2014-139199"/>
    <x v="2"/>
    <x v="14"/>
    <d v="2019-03-27T00:00:00"/>
    <x v="11"/>
    <x v="1"/>
    <s v="Wednesday"/>
    <s v="Sarita"/>
    <x v="1"/>
    <s v="Pune"/>
    <x v="0"/>
    <x v="1"/>
    <n v="872.94"/>
    <n v="226.96440000000001"/>
    <n v="2"/>
    <n v="1745.88"/>
  </r>
  <r>
    <n v="1470"/>
    <s v="CA-2014-139199"/>
    <x v="1"/>
    <x v="11"/>
    <d v="2019-03-27T00:00:00"/>
    <x v="11"/>
    <x v="1"/>
    <s v="Wednesday"/>
    <s v="Sarita"/>
    <x v="1"/>
    <s v="Pune"/>
    <x v="0"/>
    <x v="1"/>
    <n v="41.54"/>
    <n v="19.523800000000001"/>
    <n v="5"/>
    <n v="207.7"/>
  </r>
  <r>
    <n v="1471"/>
    <s v="CA-2014-139199"/>
    <x v="1"/>
    <x v="2"/>
    <d v="2019-03-27T00:00:00"/>
    <x v="11"/>
    <x v="1"/>
    <s v="Wednesday"/>
    <s v="Sarita"/>
    <x v="1"/>
    <s v="Pune"/>
    <x v="0"/>
    <x v="1"/>
    <n v="12.96"/>
    <n v="6.2207999999999997"/>
    <n v="4"/>
    <n v="51.84"/>
  </r>
  <r>
    <n v="1472"/>
    <s v="US-2012-161466"/>
    <x v="1"/>
    <x v="5"/>
    <d v="2019-03-27T00:00:00"/>
    <x v="11"/>
    <x v="1"/>
    <s v="Wednesday"/>
    <s v="Sarita"/>
    <x v="1"/>
    <s v="Pune"/>
    <x v="0"/>
    <x v="1"/>
    <n v="6.8479999999999999"/>
    <n v="0.59919999999999995"/>
    <n v="3"/>
    <n v="20.544"/>
  </r>
  <r>
    <n v="1473"/>
    <s v="CA-2014-164959"/>
    <x v="1"/>
    <x v="1"/>
    <d v="2019-03-27T00:00:00"/>
    <x v="11"/>
    <x v="1"/>
    <s v="Wednesday"/>
    <s v="Deepak"/>
    <x v="2"/>
    <s v="Bhopal"/>
    <x v="1"/>
    <x v="1"/>
    <n v="8.67"/>
    <n v="4.0749000000000004"/>
    <n v="6"/>
    <n v="52.019999999999996"/>
  </r>
  <r>
    <n v="1474"/>
    <s v="US-2012-105676"/>
    <x v="1"/>
    <x v="8"/>
    <d v="2019-03-28T00:00:00"/>
    <x v="11"/>
    <x v="1"/>
    <s v="Thursday"/>
    <s v="Monisha"/>
    <x v="3"/>
    <s v="Jaipur"/>
    <x v="0"/>
    <x v="0"/>
    <n v="6.6879999999999997"/>
    <n v="-4.0128000000000004"/>
    <n v="1"/>
    <n v="6.6879999999999997"/>
  </r>
  <r>
    <n v="1475"/>
    <s v="CA-2013-113138"/>
    <x v="1"/>
    <x v="11"/>
    <d v="2019-03-28T00:00:00"/>
    <x v="11"/>
    <x v="1"/>
    <s v="Thursday"/>
    <s v="Atharv"/>
    <x v="4"/>
    <s v="Kolkata"/>
    <x v="2"/>
    <x v="2"/>
    <n v="17.28"/>
    <n v="5.0111999999999997"/>
    <n v="3"/>
    <n v="51.84"/>
  </r>
  <r>
    <n v="1476"/>
    <s v="CA-2013-113138"/>
    <x v="1"/>
    <x v="5"/>
    <d v="2019-03-28T00:00:00"/>
    <x v="11"/>
    <x v="1"/>
    <s v="Thursday"/>
    <s v="Atharv"/>
    <x v="4"/>
    <s v="Kolkata"/>
    <x v="2"/>
    <x v="2"/>
    <n v="17.712"/>
    <n v="6.4206000000000003"/>
    <n v="2"/>
    <n v="35.423999999999999"/>
  </r>
  <r>
    <n v="1477"/>
    <s v="US-2014-104955"/>
    <x v="1"/>
    <x v="10"/>
    <d v="2019-03-28T00:00:00"/>
    <x v="11"/>
    <x v="1"/>
    <s v="Thursday"/>
    <s v="Atharv"/>
    <x v="4"/>
    <s v="Kolkata"/>
    <x v="2"/>
    <x v="2"/>
    <n v="28.91"/>
    <n v="13.2986"/>
    <n v="4"/>
    <n v="115.64"/>
  </r>
  <r>
    <n v="1478"/>
    <s v="CA-2013-121958"/>
    <x v="2"/>
    <x v="14"/>
    <d v="2019-03-28T00:00:00"/>
    <x v="11"/>
    <x v="1"/>
    <s v="Thursday"/>
    <s v="Atharv"/>
    <x v="4"/>
    <s v="Kolkata"/>
    <x v="2"/>
    <x v="0"/>
    <n v="52.136000000000003"/>
    <n v="5.8653000000000004"/>
    <n v="3"/>
    <n v="156.40800000000002"/>
  </r>
  <r>
    <n v="1479"/>
    <s v="CA-2014-121468"/>
    <x v="2"/>
    <x v="4"/>
    <d v="2019-03-28T00:00:00"/>
    <x v="11"/>
    <x v="1"/>
    <s v="Thursday"/>
    <s v="Atharv"/>
    <x v="4"/>
    <s v="Kolkata"/>
    <x v="2"/>
    <x v="0"/>
    <n v="31.968"/>
    <n v="2.3976000000000002"/>
    <n v="3"/>
    <n v="95.903999999999996"/>
  </r>
  <r>
    <n v="1480"/>
    <s v="US-2013-108455"/>
    <x v="1"/>
    <x v="6"/>
    <d v="2019-03-28T00:00:00"/>
    <x v="11"/>
    <x v="1"/>
    <s v="Thursday"/>
    <s v="Atharv"/>
    <x v="4"/>
    <s v="Kolkata"/>
    <x v="2"/>
    <x v="0"/>
    <n v="25.92"/>
    <n v="12.441599999999999"/>
    <n v="3"/>
    <n v="77.760000000000005"/>
  </r>
  <r>
    <n v="1481"/>
    <s v="US-2013-108455"/>
    <x v="1"/>
    <x v="2"/>
    <d v="2019-03-28T00:00:00"/>
    <x v="11"/>
    <x v="1"/>
    <s v="Thursday"/>
    <s v="Vini"/>
    <x v="5"/>
    <s v="Bangalore"/>
    <x v="3"/>
    <x v="0"/>
    <n v="40.46"/>
    <n v="19.825399999999998"/>
    <n v="2"/>
    <n v="80.92"/>
  </r>
  <r>
    <n v="1482"/>
    <s v="US-2013-108455"/>
    <x v="1"/>
    <x v="2"/>
    <d v="2019-03-28T00:00:00"/>
    <x v="11"/>
    <x v="1"/>
    <s v="Thursday"/>
    <s v="Vini"/>
    <x v="5"/>
    <s v="Bangalore"/>
    <x v="3"/>
    <x v="0"/>
    <n v="33.869999999999997"/>
    <n v="8.8062000000000005"/>
    <n v="1"/>
    <n v="33.869999999999997"/>
  </r>
  <r>
    <n v="1483"/>
    <s v="CA-2014-101210"/>
    <x v="1"/>
    <x v="2"/>
    <d v="2019-03-28T00:00:00"/>
    <x v="11"/>
    <x v="1"/>
    <s v="Thursday"/>
    <s v="Vini"/>
    <x v="5"/>
    <s v="Bangalore"/>
    <x v="3"/>
    <x v="0"/>
    <n v="9.7279999999999998"/>
    <n v="1.7023999999999999"/>
    <n v="2"/>
    <n v="19.456"/>
  </r>
  <r>
    <n v="1484"/>
    <s v="CA-2014-101210"/>
    <x v="1"/>
    <x v="11"/>
    <d v="2019-03-28T00:00:00"/>
    <x v="11"/>
    <x v="1"/>
    <s v="Thursday"/>
    <s v="Vini"/>
    <x v="5"/>
    <s v="Bangalore"/>
    <x v="3"/>
    <x v="0"/>
    <n v="3.4239999999999999"/>
    <n v="1.07"/>
    <n v="2"/>
    <n v="6.8479999999999999"/>
  </r>
  <r>
    <n v="1485"/>
    <s v="US-2013-108098"/>
    <x v="0"/>
    <x v="7"/>
    <d v="2019-03-28T00:00:00"/>
    <x v="11"/>
    <x v="1"/>
    <s v="Thursday"/>
    <s v="Vini"/>
    <x v="5"/>
    <s v="Bangalore"/>
    <x v="3"/>
    <x v="1"/>
    <n v="177"/>
    <n v="30.09"/>
    <n v="6"/>
    <n v="1062"/>
  </r>
  <r>
    <n v="1486"/>
    <s v="CA-2011-119032"/>
    <x v="2"/>
    <x v="13"/>
    <d v="2019-03-28T00:00:00"/>
    <x v="11"/>
    <x v="1"/>
    <s v="Thursday"/>
    <s v="Vini"/>
    <x v="5"/>
    <s v="Bangalore"/>
    <x v="3"/>
    <x v="0"/>
    <n v="3.76"/>
    <n v="1.3160000000000001"/>
    <n v="5"/>
    <n v="18.799999999999997"/>
  </r>
  <r>
    <n v="1487"/>
    <s v="CA-2012-140410"/>
    <x v="2"/>
    <x v="3"/>
    <d v="2019-03-28T00:00:00"/>
    <x v="11"/>
    <x v="1"/>
    <s v="Thursday"/>
    <s v="Vini"/>
    <x v="5"/>
    <s v="Bangalore"/>
    <x v="3"/>
    <x v="2"/>
    <n v="1212.848"/>
    <n v="106.1242"/>
    <n v="5"/>
    <n v="6064.24"/>
  </r>
  <r>
    <n v="1488"/>
    <s v="CA-2012-140410"/>
    <x v="2"/>
    <x v="14"/>
    <d v="2019-03-29T00:00:00"/>
    <x v="11"/>
    <x v="1"/>
    <s v="Friday"/>
    <s v="Pinky"/>
    <x v="6"/>
    <s v="Kashmir"/>
    <x v="4"/>
    <x v="2"/>
    <n v="89.97"/>
    <n v="37.787399999999998"/>
    <n v="3"/>
    <n v="269.90999999999997"/>
  </r>
  <r>
    <n v="1489"/>
    <s v="CA-2012-140410"/>
    <x v="0"/>
    <x v="7"/>
    <d v="2019-03-29T00:00:00"/>
    <x v="11"/>
    <x v="1"/>
    <s v="Friday"/>
    <s v="Pinky"/>
    <x v="6"/>
    <s v="Kashmir"/>
    <x v="4"/>
    <x v="2"/>
    <n v="42.6"/>
    <n v="16.614000000000001"/>
    <n v="3"/>
    <n v="127.80000000000001"/>
  </r>
  <r>
    <n v="1490"/>
    <s v="CA-2011-136280"/>
    <x v="1"/>
    <x v="11"/>
    <d v="2019-03-29T00:00:00"/>
    <x v="11"/>
    <x v="1"/>
    <s v="Friday"/>
    <s v="Pinky"/>
    <x v="6"/>
    <s v="Kashmir"/>
    <x v="4"/>
    <x v="0"/>
    <n v="5.04"/>
    <n v="1.764"/>
    <n v="5"/>
    <n v="25.2"/>
  </r>
  <r>
    <n v="1491"/>
    <s v="CA-2014-151911"/>
    <x v="1"/>
    <x v="5"/>
    <d v="2019-03-29T00:00:00"/>
    <x v="11"/>
    <x v="1"/>
    <s v="Friday"/>
    <s v="Pinky"/>
    <x v="6"/>
    <s v="Kashmir"/>
    <x v="4"/>
    <x v="1"/>
    <n v="62.96"/>
    <n v="28.332000000000001"/>
    <n v="3"/>
    <n v="188.88"/>
  </r>
  <r>
    <n v="1492"/>
    <s v="CA-2014-166436"/>
    <x v="1"/>
    <x v="9"/>
    <d v="2019-03-29T00:00:00"/>
    <x v="11"/>
    <x v="1"/>
    <s v="Friday"/>
    <s v="Pinky"/>
    <x v="6"/>
    <s v="Kashmir"/>
    <x v="4"/>
    <x v="1"/>
    <n v="5.88"/>
    <n v="2.8812000000000002"/>
    <n v="2"/>
    <n v="11.76"/>
  </r>
  <r>
    <n v="1493"/>
    <s v="CA-2014-166436"/>
    <x v="1"/>
    <x v="16"/>
    <d v="2019-03-29T00:00:00"/>
    <x v="11"/>
    <x v="1"/>
    <s v="Friday"/>
    <s v="Pinky"/>
    <x v="6"/>
    <s v="Kashmir"/>
    <x v="4"/>
    <x v="1"/>
    <n v="977.29200000000003"/>
    <n v="173.74080000000001"/>
    <n v="5"/>
    <n v="4886.46"/>
  </r>
  <r>
    <n v="1494"/>
    <s v="CA-2014-139661"/>
    <x v="1"/>
    <x v="16"/>
    <d v="2019-03-30T00:00:00"/>
    <x v="11"/>
    <x v="1"/>
    <s v="Saturday"/>
    <s v="Bhishm"/>
    <x v="1"/>
    <s v="Mumbai"/>
    <x v="0"/>
    <x v="1"/>
    <n v="9.64"/>
    <n v="3.6631999999999998"/>
    <n v="1"/>
    <n v="9.64"/>
  </r>
  <r>
    <n v="1495"/>
    <s v="CA-2011-123925"/>
    <x v="1"/>
    <x v="2"/>
    <d v="2019-03-30T00:00:00"/>
    <x v="11"/>
    <x v="1"/>
    <s v="Saturday"/>
    <s v="Bhishm"/>
    <x v="1"/>
    <s v="Mumbai"/>
    <x v="0"/>
    <x v="0"/>
    <n v="40.049999999999997"/>
    <n v="11.214"/>
    <n v="4"/>
    <n v="160.19999999999999"/>
  </r>
  <r>
    <n v="1496"/>
    <s v="CA-2014-152485"/>
    <x v="2"/>
    <x v="4"/>
    <d v="2019-03-30T00:00:00"/>
    <x v="11"/>
    <x v="1"/>
    <s v="Saturday"/>
    <s v="Bhishm"/>
    <x v="1"/>
    <s v="Mumbai"/>
    <x v="0"/>
    <x v="0"/>
    <n v="10.192"/>
    <n v="3.1850000000000001"/>
    <n v="5"/>
    <n v="50.96"/>
  </r>
  <r>
    <n v="1497"/>
    <s v="CA-2014-152485"/>
    <x v="1"/>
    <x v="6"/>
    <d v="2019-03-30T00:00:00"/>
    <x v="11"/>
    <x v="1"/>
    <s v="Saturday"/>
    <s v="Bhishm"/>
    <x v="1"/>
    <s v="Mumbai"/>
    <x v="0"/>
    <x v="0"/>
    <n v="16.783999999999999"/>
    <n v="-0.20979999999999999"/>
    <n v="5"/>
    <n v="83.919999999999987"/>
  </r>
  <r>
    <n v="1498"/>
    <s v="CA-2014-152485"/>
    <x v="0"/>
    <x v="7"/>
    <d v="2019-03-31T00:00:00"/>
    <x v="11"/>
    <x v="1"/>
    <s v="Sunday"/>
    <s v="Hitika"/>
    <x v="2"/>
    <s v="Indore"/>
    <x v="1"/>
    <x v="0"/>
    <n v="13.12"/>
    <n v="3.7719999999999998"/>
    <n v="2"/>
    <n v="26.24"/>
  </r>
  <r>
    <n v="1499"/>
    <s v="CA-2013-141586"/>
    <x v="1"/>
    <x v="9"/>
    <d v="2019-03-31T00:00:00"/>
    <x v="11"/>
    <x v="1"/>
    <s v="Sunday"/>
    <s v="Hitika"/>
    <x v="2"/>
    <s v="Indore"/>
    <x v="1"/>
    <x v="2"/>
    <n v="18.16"/>
    <n v="6.5830000000000002"/>
    <n v="2"/>
    <n v="36.32"/>
  </r>
  <r>
    <n v="1500"/>
    <s v="CA-2014-130386"/>
    <x v="1"/>
    <x v="10"/>
    <d v="2019-03-31T00:00:00"/>
    <x v="11"/>
    <x v="1"/>
    <s v="Sunday"/>
    <s v="Hitika"/>
    <x v="2"/>
    <s v="Indore"/>
    <x v="1"/>
    <x v="0"/>
    <n v="16.056000000000001"/>
    <n v="5.8202999999999996"/>
    <n v="2"/>
    <n v="32.1120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1078D4-DE3E-4036-8B84-6DFD14529B5D}" name="Top 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7:H23" firstHeaderRow="1" firstDataRow="1" firstDataCol="1"/>
  <pivotFields count="18">
    <pivotField showAll="0"/>
    <pivotField showAll="0"/>
    <pivotField showAll="0">
      <items count="4">
        <item x="1"/>
        <item x="2"/>
        <item x="0"/>
        <item t="default"/>
      </items>
    </pivotField>
    <pivotField axis="axisRow" showAll="0" measureFilter="1" sortType="ascending">
      <items count="18">
        <item x="14"/>
        <item x="0"/>
        <item x="7"/>
        <item x="3"/>
        <item x="15"/>
        <item x="2"/>
        <item x="8"/>
        <item x="11"/>
        <item x="4"/>
        <item x="13"/>
        <item x="5"/>
        <item x="10"/>
        <item x="16"/>
        <item x="1"/>
        <item x="12"/>
        <item x="6"/>
        <item x="9"/>
        <item t="default"/>
      </items>
      <autoSortScope>
        <pivotArea dataOnly="0" outline="0" fieldPosition="0">
          <references count="1">
            <reference field="4294967294" count="1" selected="0">
              <x v="0"/>
            </reference>
          </references>
        </pivotArea>
      </autoSortScope>
    </pivotField>
    <pivotField numFmtId="14" showAll="0"/>
    <pivotField showAll="0">
      <items count="14">
        <item x="9"/>
        <item x="10"/>
        <item x="11"/>
        <item x="0"/>
        <item x="1"/>
        <item x="2"/>
        <item x="3"/>
        <item x="4"/>
        <item x="5"/>
        <item x="6"/>
        <item x="7"/>
        <item x="8"/>
        <item m="1" x="12"/>
        <item t="default"/>
      </items>
    </pivotField>
    <pivotField showAll="0">
      <items count="3">
        <item x="0"/>
        <item x="1"/>
        <item t="default"/>
      </items>
    </pivotField>
    <pivotField showAll="0"/>
    <pivotField showAll="0"/>
    <pivotField showAll="0"/>
    <pivotField showAll="0"/>
    <pivotField showAll="0">
      <items count="6">
        <item x="1"/>
        <item x="2"/>
        <item x="4"/>
        <item x="3"/>
        <item x="0"/>
        <item t="default"/>
      </items>
    </pivotField>
    <pivotField showAll="0">
      <items count="4">
        <item x="0"/>
        <item x="1"/>
        <item x="2"/>
        <item t="default"/>
      </items>
    </pivotField>
    <pivotField showAll="0"/>
    <pivotField showAll="0"/>
    <pivotField showAll="0"/>
    <pivotField dataField="1" showAll="0"/>
    <pivotField dragToRow="0" dragToCol="0" dragToPage="0" showAll="0" defaultSubtotal="0"/>
  </pivotFields>
  <rowFields count="1">
    <field x="3"/>
  </rowFields>
  <rowItems count="6">
    <i>
      <x v="4"/>
    </i>
    <i>
      <x v="9"/>
    </i>
    <i>
      <x v="5"/>
    </i>
    <i>
      <x v="10"/>
    </i>
    <i>
      <x v="13"/>
    </i>
    <i t="grand">
      <x/>
    </i>
  </rowItems>
  <colItems count="1">
    <i/>
  </colItems>
  <dataFields count="1">
    <dataField name="Sum of Revune" fld="16" baseField="0" baseItem="0"/>
  </dataFields>
  <formats count="2">
    <format dxfId="29">
      <pivotArea outline="0" collapsedLevelsAreSubtotals="1" fieldPosition="0"/>
    </format>
    <format dxfId="28">
      <pivotArea collapsedLevelsAreSubtotals="1" fieldPosition="0">
        <references count="1">
          <reference field="3" count="5">
            <x v="4"/>
            <x v="5"/>
            <x v="9"/>
            <x v="10"/>
            <x v="13"/>
          </reference>
        </references>
      </pivotArea>
    </format>
  </formats>
  <chartFormats count="2">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601135-BC9A-43BF-8462-F1D0C66B4EAB}" name="Stat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39" firstHeaderRow="1" firstDataRow="1" firstDataCol="1"/>
  <pivotFields count="18">
    <pivotField showAll="0"/>
    <pivotField showAll="0"/>
    <pivotField showAll="0"/>
    <pivotField showAll="0"/>
    <pivotField numFmtId="14" showAll="0"/>
    <pivotField showAll="0"/>
    <pivotField showAll="0">
      <items count="3">
        <item x="0"/>
        <item x="1"/>
        <item t="default"/>
      </items>
    </pivotField>
    <pivotField showAll="0"/>
    <pivotField showAll="0"/>
    <pivotField axis="axisRow" showAll="0">
      <items count="20">
        <item x="17"/>
        <item x="9"/>
        <item x="18"/>
        <item x="15"/>
        <item x="0"/>
        <item x="12"/>
        <item x="13"/>
        <item x="6"/>
        <item x="5"/>
        <item x="10"/>
        <item x="2"/>
        <item x="1"/>
        <item x="16"/>
        <item x="11"/>
        <item x="3"/>
        <item x="14"/>
        <item x="7"/>
        <item x="8"/>
        <item x="4"/>
        <item t="default"/>
      </items>
    </pivotField>
    <pivotField showAll="0"/>
    <pivotField showAll="0">
      <items count="6">
        <item x="1"/>
        <item x="2"/>
        <item x="4"/>
        <item x="3"/>
        <item x="0"/>
        <item t="default"/>
      </items>
    </pivotField>
    <pivotField showAll="0">
      <items count="4">
        <item x="0"/>
        <item x="1"/>
        <item x="2"/>
        <item t="default"/>
      </items>
    </pivotField>
    <pivotField showAll="0"/>
    <pivotField showAll="0"/>
    <pivotField showAll="0"/>
    <pivotField dataField="1" showAll="0"/>
    <pivotField dragToRow="0" dragToCol="0" dragToPage="0" showAll="0" defaultSubtotal="0"/>
  </pivotFields>
  <rowFields count="1">
    <field x="9"/>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Revun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048A87-FFC4-4893-87E8-B1A511E4D4B7}" name="Category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9:F13" firstHeaderRow="1" firstDataRow="1" firstDataCol="1"/>
  <pivotFields count="18">
    <pivotField showAll="0"/>
    <pivotField showAll="0"/>
    <pivotField axis="axisRow" showAll="0">
      <items count="4">
        <item x="1"/>
        <item x="2"/>
        <item x="0"/>
        <item t="default"/>
      </items>
    </pivotField>
    <pivotField showAll="0"/>
    <pivotField numFmtId="14" showAll="0"/>
    <pivotField showAll="0">
      <items count="14">
        <item x="9"/>
        <item x="10"/>
        <item x="11"/>
        <item x="0"/>
        <item x="1"/>
        <item x="2"/>
        <item x="3"/>
        <item x="4"/>
        <item x="5"/>
        <item x="6"/>
        <item x="7"/>
        <item x="8"/>
        <item m="1" x="12"/>
        <item t="default"/>
      </items>
    </pivotField>
    <pivotField showAll="0">
      <items count="3">
        <item x="0"/>
        <item x="1"/>
        <item t="default"/>
      </items>
    </pivotField>
    <pivotField showAll="0"/>
    <pivotField showAll="0"/>
    <pivotField showAll="0"/>
    <pivotField showAll="0"/>
    <pivotField showAll="0">
      <items count="6">
        <item x="1"/>
        <item x="2"/>
        <item x="4"/>
        <item x="3"/>
        <item x="0"/>
        <item t="default"/>
      </items>
    </pivotField>
    <pivotField showAll="0">
      <items count="4">
        <item x="0"/>
        <item x="1"/>
        <item x="2"/>
        <item t="default"/>
      </items>
    </pivotField>
    <pivotField showAll="0"/>
    <pivotField showAll="0"/>
    <pivotField showAll="0"/>
    <pivotField dataField="1" showAll="0"/>
    <pivotField dragToRow="0" dragToCol="0" dragToPage="0" showAll="0" defaultSubtotal="0"/>
  </pivotFields>
  <rowFields count="1">
    <field x="2"/>
  </rowFields>
  <rowItems count="4">
    <i>
      <x/>
    </i>
    <i>
      <x v="1"/>
    </i>
    <i>
      <x v="2"/>
    </i>
    <i t="grand">
      <x/>
    </i>
  </rowItems>
  <colItems count="1">
    <i/>
  </colItems>
  <dataFields count="1">
    <dataField name="Sum of Revune" fld="16" showDataAs="percentOfTotal" baseField="0" baseItem="0" numFmtId="10"/>
  </dataFields>
  <formats count="2">
    <format dxfId="31">
      <pivotArea outline="0" collapsedLevelsAreSubtotals="1" fieldPosition="0"/>
    </format>
    <format dxfId="30">
      <pivotArea outline="0" fieldPosition="0">
        <references count="1">
          <reference field="4294967294" count="1">
            <x v="0"/>
          </reference>
        </references>
      </pivotArea>
    </format>
  </formats>
  <chartFormats count="8">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2" count="1" selected="0">
            <x v="0"/>
          </reference>
        </references>
      </pivotArea>
    </chartFormat>
    <chartFormat chart="7" format="7">
      <pivotArea type="data" outline="0" fieldPosition="0">
        <references count="2">
          <reference field="4294967294" count="1" selected="0">
            <x v="0"/>
          </reference>
          <reference field="2" count="1" selected="0">
            <x v="1"/>
          </reference>
        </references>
      </pivotArea>
    </chartFormat>
    <chartFormat chart="7" format="8">
      <pivotArea type="data" outline="0" fieldPosition="0">
        <references count="2">
          <reference field="4294967294" count="1" selected="0">
            <x v="0"/>
          </reference>
          <reference field="2" count="1" selected="0">
            <x v="2"/>
          </reference>
        </references>
      </pivotArea>
    </chartFormat>
    <chartFormat chart="14" format="13" series="1">
      <pivotArea type="data" outline="0" fieldPosition="0">
        <references count="1">
          <reference field="4294967294" count="1" selected="0">
            <x v="0"/>
          </reference>
        </references>
      </pivotArea>
    </chartFormat>
    <chartFormat chart="14" format="14">
      <pivotArea type="data" outline="0" fieldPosition="0">
        <references count="2">
          <reference field="4294967294" count="1" selected="0">
            <x v="0"/>
          </reference>
          <reference field="2" count="1" selected="0">
            <x v="0"/>
          </reference>
        </references>
      </pivotArea>
    </chartFormat>
    <chartFormat chart="14" format="15">
      <pivotArea type="data" outline="0" fieldPosition="0">
        <references count="2">
          <reference field="4294967294" count="1" selected="0">
            <x v="0"/>
          </reference>
          <reference field="2" count="1" selected="0">
            <x v="1"/>
          </reference>
        </references>
      </pivotArea>
    </chartFormat>
    <chartFormat chart="14" format="16">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9FAB94-D157-46E0-831F-43B6ABE5AE72}" name="Category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7" firstHeaderRow="1" firstDataRow="1" firstDataCol="1"/>
  <pivotFields count="18">
    <pivotField showAll="0"/>
    <pivotField showAll="0"/>
    <pivotField axis="axisRow" showAll="0">
      <items count="4">
        <item x="1"/>
        <item x="2"/>
        <item x="0"/>
        <item t="default"/>
      </items>
    </pivotField>
    <pivotField showAll="0"/>
    <pivotField numFmtId="14" showAll="0"/>
    <pivotField showAll="0">
      <items count="14">
        <item x="9"/>
        <item x="10"/>
        <item x="11"/>
        <item x="0"/>
        <item x="1"/>
        <item x="2"/>
        <item x="3"/>
        <item x="4"/>
        <item x="5"/>
        <item x="6"/>
        <item x="7"/>
        <item x="8"/>
        <item m="1" x="12"/>
        <item t="default"/>
      </items>
    </pivotField>
    <pivotField showAll="0">
      <items count="3">
        <item x="0"/>
        <item x="1"/>
        <item t="default"/>
      </items>
    </pivotField>
    <pivotField showAll="0"/>
    <pivotField showAll="0"/>
    <pivotField showAll="0"/>
    <pivotField showAll="0"/>
    <pivotField showAll="0">
      <items count="6">
        <item x="1"/>
        <item x="2"/>
        <item x="4"/>
        <item x="3"/>
        <item x="0"/>
        <item t="default"/>
      </items>
    </pivotField>
    <pivotField showAll="0">
      <items count="4">
        <item x="0"/>
        <item x="1"/>
        <item x="2"/>
        <item t="default"/>
      </items>
    </pivotField>
    <pivotField showAll="0"/>
    <pivotField dataField="1" showAll="0"/>
    <pivotField showAll="0"/>
    <pivotField showAll="0"/>
    <pivotField dragToRow="0" dragToCol="0" dragToPage="0" showAll="0" defaultSubtotal="0"/>
  </pivotFields>
  <rowFields count="1">
    <field x="2"/>
  </rowFields>
  <rowItems count="4">
    <i>
      <x/>
    </i>
    <i>
      <x v="1"/>
    </i>
    <i>
      <x v="2"/>
    </i>
    <i t="grand">
      <x/>
    </i>
  </rowItems>
  <colItems count="1">
    <i/>
  </colItems>
  <dataFields count="1">
    <dataField name="Sum of Profit" fld="14" baseField="0" baseItem="0"/>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25E39F-87F8-4B47-A121-F8B3DF0AA1E5}" name="Sales and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18">
    <pivotField showAll="0"/>
    <pivotField showAll="0"/>
    <pivotField showAll="0"/>
    <pivotField showAll="0"/>
    <pivotField numFmtId="14" showAll="0"/>
    <pivotField axis="axisRow" showAll="0">
      <items count="14">
        <item x="9"/>
        <item x="10"/>
        <item x="11"/>
        <item x="0"/>
        <item x="1"/>
        <item x="2"/>
        <item x="3"/>
        <item x="4"/>
        <item x="5"/>
        <item x="6"/>
        <item x="7"/>
        <item x="8"/>
        <item m="1" x="12"/>
        <item t="default"/>
      </items>
    </pivotField>
    <pivotField showAll="0">
      <items count="3">
        <item x="0"/>
        <item x="1"/>
        <item t="default"/>
      </items>
    </pivotField>
    <pivotField showAll="0"/>
    <pivotField showAll="0"/>
    <pivotField showAll="0"/>
    <pivotField showAll="0"/>
    <pivotField showAll="0">
      <items count="6">
        <item x="1"/>
        <item x="2"/>
        <item x="4"/>
        <item x="3"/>
        <item x="0"/>
        <item t="default"/>
      </items>
    </pivotField>
    <pivotField showAll="0">
      <items count="4">
        <item x="0"/>
        <item x="1"/>
        <item x="2"/>
        <item t="default"/>
      </items>
    </pivotField>
    <pivotField showAll="0"/>
    <pivotField dataField="1" showAll="0"/>
    <pivotField showAll="0"/>
    <pivotField dataField="1" showAll="0"/>
    <pivotField dragToRow="0" dragToCol="0" dragToPage="0" showAll="0" defaultSubtotal="0"/>
  </pivotFields>
  <rowFields count="1">
    <field x="5"/>
  </rowFields>
  <rowItems count="13">
    <i>
      <x/>
    </i>
    <i>
      <x v="1"/>
    </i>
    <i>
      <x v="2"/>
    </i>
    <i>
      <x v="3"/>
    </i>
    <i>
      <x v="4"/>
    </i>
    <i>
      <x v="5"/>
    </i>
    <i>
      <x v="6"/>
    </i>
    <i>
      <x v="7"/>
    </i>
    <i>
      <x v="8"/>
    </i>
    <i>
      <x v="9"/>
    </i>
    <i>
      <x v="10"/>
    </i>
    <i>
      <x v="11"/>
    </i>
    <i t="grand">
      <x/>
    </i>
  </rowItems>
  <colFields count="1">
    <field x="-2"/>
  </colFields>
  <colItems count="2">
    <i>
      <x/>
    </i>
    <i i="1">
      <x v="1"/>
    </i>
  </colItems>
  <dataFields count="2">
    <dataField name="Sum of Revune" fld="16" baseField="0" baseItem="0"/>
    <dataField name="Sum of Profit" fld="14" baseField="0" baseItem="0"/>
  </dataFields>
  <formats count="1">
    <format dxfId="33">
      <pivotArea outline="0" collapsedLevelsAreSubtotals="1" fieldPosition="0"/>
    </format>
  </formats>
  <chartFormats count="2">
    <chartFormat chart="7" format="8" series="1">
      <pivotArea type="data" outline="0" fieldPosition="0">
        <references count="1">
          <reference field="4294967294" count="1" selected="0">
            <x v="1"/>
          </reference>
        </references>
      </pivotArea>
    </chartFormat>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93F9EA-3D56-4087-BD5B-6A9B4F41FD14}" name="KPI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4" firstHeaderRow="1" firstDataRow="1" firstDataCol="1"/>
  <pivotFields count="18">
    <pivotField showAll="0"/>
    <pivotField showAll="0"/>
    <pivotField showAll="0"/>
    <pivotField showAll="0"/>
    <pivotField numFmtId="14" showAll="0"/>
    <pivotField axis="axisRow" showAll="0">
      <items count="14">
        <item x="9"/>
        <item x="10"/>
        <item x="11"/>
        <item x="0"/>
        <item x="1"/>
        <item x="2"/>
        <item x="3"/>
        <item x="4"/>
        <item x="5"/>
        <item x="6"/>
        <item x="7"/>
        <item x="8"/>
        <item m="1" x="12"/>
        <item t="default"/>
      </items>
    </pivotField>
    <pivotField showAll="0">
      <items count="3">
        <item x="0"/>
        <item x="1"/>
        <item t="default"/>
      </items>
    </pivotField>
    <pivotField showAll="0"/>
    <pivotField showAll="0"/>
    <pivotField showAll="0"/>
    <pivotField showAll="0"/>
    <pivotField showAll="0">
      <items count="6">
        <item x="1"/>
        <item x="2"/>
        <item x="4"/>
        <item x="3"/>
        <item x="0"/>
        <item t="default"/>
      </items>
    </pivotField>
    <pivotField showAll="0">
      <items count="4">
        <item x="0"/>
        <item x="1"/>
        <item x="2"/>
        <item t="default"/>
      </items>
    </pivotField>
    <pivotField showAll="0"/>
    <pivotField showAll="0"/>
    <pivotField showAll="0"/>
    <pivotField dataField="1" showAl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Sum of Revune" fld="1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38DE2C-811B-4143-9DE7-EE793C85E713}"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P1:U3" firstHeaderRow="0" firstDataRow="1" firstDataCol="1"/>
  <pivotFields count="18">
    <pivotField showAll="0"/>
    <pivotField dataField="1" showAll="0"/>
    <pivotField showAll="0"/>
    <pivotField showAll="0"/>
    <pivotField numFmtId="14" showAll="0"/>
    <pivotField showAll="0">
      <items count="14">
        <item x="9"/>
        <item x="10"/>
        <item x="11"/>
        <item x="0"/>
        <item x="1"/>
        <item x="2"/>
        <item x="3"/>
        <item x="4"/>
        <item x="5"/>
        <item x="6"/>
        <item x="7"/>
        <item x="8"/>
        <item m="1" x="12"/>
        <item t="default"/>
      </items>
    </pivotField>
    <pivotField axis="axisRow" showAll="0">
      <items count="3">
        <item x="0"/>
        <item x="1"/>
        <item t="default"/>
      </items>
    </pivotField>
    <pivotField showAll="0"/>
    <pivotField showAll="0"/>
    <pivotField showAll="0"/>
    <pivotField showAll="0"/>
    <pivotField showAll="0">
      <items count="6">
        <item x="1"/>
        <item x="2"/>
        <item x="4"/>
        <item x="3"/>
        <item x="0"/>
        <item t="default"/>
      </items>
    </pivotField>
    <pivotField showAll="0">
      <items count="4">
        <item x="0"/>
        <item x="1"/>
        <item x="2"/>
        <item t="default"/>
      </items>
    </pivotField>
    <pivotField showAll="0"/>
    <pivotField dataField="1" showAll="0"/>
    <pivotField dataField="1" showAll="0"/>
    <pivotField dataField="1" showAll="0"/>
    <pivotField dataField="1" dragToRow="0" dragToCol="0" dragToPage="0" showAll="0" defaultSubtotal="0"/>
  </pivotFields>
  <rowFields count="1">
    <field x="6"/>
  </rowFields>
  <rowItems count="2">
    <i>
      <x/>
    </i>
    <i>
      <x v="1"/>
    </i>
  </rowItems>
  <colFields count="1">
    <field x="-2"/>
  </colFields>
  <colItems count="5">
    <i>
      <x/>
    </i>
    <i i="1">
      <x v="1"/>
    </i>
    <i i="2">
      <x v="2"/>
    </i>
    <i i="3">
      <x v="3"/>
    </i>
    <i i="4">
      <x v="4"/>
    </i>
  </colItems>
  <dataFields count="5">
    <dataField name="Sum of Revune" fld="16" baseField="0" baseItem="0"/>
    <dataField name="Sum of Profit" fld="14" baseField="0" baseItem="0"/>
    <dataField name="Count of Order ID" fld="1" subtotal="count" baseField="0" baseItem="0"/>
    <dataField name="Sum of Quantity" fld="15" baseField="0" baseItem="0"/>
    <dataField name="Sum of Profti Margin"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7AFF63-FF03-4883-8551-D0CE7D7F423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1:N14" firstHeaderRow="1" firstDataRow="1" firstDataCol="1"/>
  <pivotFields count="18">
    <pivotField showAll="0"/>
    <pivotField showAll="0"/>
    <pivotField showAll="0"/>
    <pivotField showAll="0"/>
    <pivotField numFmtId="14" showAll="0"/>
    <pivotField axis="axisRow" showAll="0">
      <items count="14">
        <item x="9"/>
        <item x="10"/>
        <item x="11"/>
        <item x="0"/>
        <item x="1"/>
        <item x="2"/>
        <item x="3"/>
        <item x="4"/>
        <item x="5"/>
        <item x="6"/>
        <item x="7"/>
        <item x="8"/>
        <item m="1" x="12"/>
        <item t="default"/>
      </items>
    </pivotField>
    <pivotField showAll="0">
      <items count="3">
        <item x="0"/>
        <item x="1"/>
        <item t="default"/>
      </items>
    </pivotField>
    <pivotField showAll="0"/>
    <pivotField showAll="0"/>
    <pivotField showAll="0"/>
    <pivotField showAll="0"/>
    <pivotField showAll="0">
      <items count="6">
        <item x="1"/>
        <item x="2"/>
        <item x="4"/>
        <item x="3"/>
        <item x="0"/>
        <item t="default"/>
      </items>
    </pivotField>
    <pivotField showAll="0">
      <items count="4">
        <item x="0"/>
        <item x="1"/>
        <item x="2"/>
        <item t="default"/>
      </items>
    </pivotField>
    <pivotField showAll="0"/>
    <pivotField showAll="0"/>
    <pivotField showAll="0"/>
    <pivotField showAll="0"/>
    <pivotField dataField="1"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Sum of Profti Margin" fld="17"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CC77D0-80C9-48D7-AC35-D9AE37C9CC63}" name="KPI Or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1:K14" firstHeaderRow="1" firstDataRow="1" firstDataCol="1"/>
  <pivotFields count="18">
    <pivotField showAll="0"/>
    <pivotField dataField="1" showAll="0"/>
    <pivotField showAll="0"/>
    <pivotField showAll="0"/>
    <pivotField numFmtId="14" showAll="0"/>
    <pivotField axis="axisRow" showAll="0">
      <items count="14">
        <item x="9"/>
        <item x="10"/>
        <item x="11"/>
        <item x="0"/>
        <item x="1"/>
        <item x="2"/>
        <item x="3"/>
        <item x="4"/>
        <item x="5"/>
        <item x="6"/>
        <item x="7"/>
        <item x="8"/>
        <item m="1" x="12"/>
        <item t="default"/>
      </items>
    </pivotField>
    <pivotField showAll="0">
      <items count="3">
        <item x="0"/>
        <item x="1"/>
        <item t="default"/>
      </items>
    </pivotField>
    <pivotField showAll="0"/>
    <pivotField showAll="0"/>
    <pivotField showAll="0"/>
    <pivotField showAll="0"/>
    <pivotField showAll="0">
      <items count="6">
        <item x="1"/>
        <item x="2"/>
        <item x="4"/>
        <item x="3"/>
        <item x="0"/>
        <item t="default"/>
      </items>
    </pivotField>
    <pivotField showAll="0">
      <items count="4">
        <item x="0"/>
        <item x="1"/>
        <item x="2"/>
        <item t="default"/>
      </items>
    </pivotField>
    <pivotField showAll="0"/>
    <pivotField showAll="0"/>
    <pivotField showAll="0"/>
    <pivotField showAl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594943-BDED-43B6-B8FD-1F9D1B7EBF6A}" name="KPI 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1:H14" firstHeaderRow="1" firstDataRow="1" firstDataCol="1"/>
  <pivotFields count="18">
    <pivotField showAll="0"/>
    <pivotField showAll="0"/>
    <pivotField showAll="0"/>
    <pivotField showAll="0"/>
    <pivotField numFmtId="14" showAll="0"/>
    <pivotField axis="axisRow" showAll="0">
      <items count="14">
        <item x="9"/>
        <item x="10"/>
        <item x="11"/>
        <item x="0"/>
        <item x="1"/>
        <item x="2"/>
        <item x="3"/>
        <item x="4"/>
        <item x="5"/>
        <item x="6"/>
        <item x="7"/>
        <item x="8"/>
        <item m="1" x="12"/>
        <item t="default"/>
      </items>
    </pivotField>
    <pivotField showAll="0">
      <items count="3">
        <item x="0"/>
        <item x="1"/>
        <item t="default"/>
      </items>
    </pivotField>
    <pivotField showAll="0"/>
    <pivotField showAll="0"/>
    <pivotField showAll="0"/>
    <pivotField showAll="0"/>
    <pivotField showAll="0">
      <items count="6">
        <item x="1"/>
        <item x="2"/>
        <item x="4"/>
        <item x="3"/>
        <item x="0"/>
        <item t="default"/>
      </items>
    </pivotField>
    <pivotField showAll="0">
      <items count="4">
        <item x="0"/>
        <item x="1"/>
        <item x="2"/>
        <item t="default"/>
      </items>
    </pivotField>
    <pivotField showAll="0"/>
    <pivotField showAll="0"/>
    <pivotField dataField="1" showAll="0"/>
    <pivotField showAl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Sum of Quantity" fld="15"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23B379-C607-46EE-8486-BB7746383D6D}" name="KPI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E14" firstHeaderRow="1" firstDataRow="1" firstDataCol="1"/>
  <pivotFields count="18">
    <pivotField showAll="0"/>
    <pivotField showAll="0"/>
    <pivotField showAll="0"/>
    <pivotField showAll="0"/>
    <pivotField numFmtId="14" showAll="0"/>
    <pivotField axis="axisRow" showAll="0">
      <items count="14">
        <item x="9"/>
        <item x="10"/>
        <item x="11"/>
        <item x="0"/>
        <item x="1"/>
        <item x="2"/>
        <item x="3"/>
        <item x="4"/>
        <item x="5"/>
        <item x="6"/>
        <item x="7"/>
        <item x="8"/>
        <item m="1" x="12"/>
        <item t="default"/>
      </items>
    </pivotField>
    <pivotField showAll="0">
      <items count="3">
        <item x="0"/>
        <item x="1"/>
        <item t="default"/>
      </items>
    </pivotField>
    <pivotField showAll="0"/>
    <pivotField showAll="0"/>
    <pivotField showAll="0"/>
    <pivotField showAll="0"/>
    <pivotField showAll="0">
      <items count="6">
        <item x="1"/>
        <item x="2"/>
        <item x="4"/>
        <item x="3"/>
        <item x="0"/>
        <item t="default"/>
      </items>
    </pivotField>
    <pivotField showAll="0">
      <items count="4">
        <item x="0"/>
        <item x="1"/>
        <item x="2"/>
        <item t="default"/>
      </items>
    </pivotField>
    <pivotField showAll="0"/>
    <pivotField dataField="1" showAll="0"/>
    <pivotField showAll="0"/>
    <pivotField showAl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Sum of Profit" fld="14"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A6405D5-86DB-4681-AB3E-944A8DB94D7A}" sourceName="Year">
  <pivotTables>
    <pivotTable tabId="3" name="Sales and Profit"/>
    <pivotTable tabId="3" name="Category Profit"/>
    <pivotTable tabId="3" name="Category_sales"/>
    <pivotTable tabId="3" name="States"/>
    <pivotTable tabId="3" name="Top 5"/>
    <pivotTable tabId="5" name="KPI Order"/>
    <pivotTable tabId="5" name="KPI Profit"/>
    <pivotTable tabId="5" name="KPI Quantity"/>
    <pivotTable tabId="5" name="KPI Sales"/>
    <pivotTable tabId="5" name="PivotTable13"/>
    <pivotTable tabId="5" name="PivotTable14"/>
  </pivotTables>
  <data>
    <tabular pivotCacheId="83634197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EE9B1CE-EEDD-417E-8FFE-F6B0EB3BFED1}" sourceName="Region">
  <pivotTables>
    <pivotTable tabId="3" name="Sales and Profit"/>
    <pivotTable tabId="3" name="Category Profit"/>
    <pivotTable tabId="3" name="Category_sales"/>
    <pivotTable tabId="3" name="States"/>
    <pivotTable tabId="3" name="Top 5"/>
    <pivotTable tabId="5" name="KPI Order"/>
    <pivotTable tabId="5" name="KPI Profit"/>
    <pivotTable tabId="5" name="KPI Quantity"/>
    <pivotTable tabId="5" name="KPI Sales"/>
    <pivotTable tabId="5" name="PivotTable13"/>
    <pivotTable tabId="5" name="PivotTable14"/>
  </pivotTables>
  <data>
    <tabular pivotCacheId="836341972">
      <items count="5">
        <i x="1" s="1"/>
        <i x="2" s="1"/>
        <i x="4"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BA92911-4745-42ED-83E3-C297A8F40C34}" sourceName="Segment">
  <pivotTables>
    <pivotTable tabId="3" name="Sales and Profit"/>
    <pivotTable tabId="3" name="Category Profit"/>
    <pivotTable tabId="3" name="Category_sales"/>
    <pivotTable tabId="3" name="States"/>
    <pivotTable tabId="3" name="Top 5"/>
    <pivotTable tabId="5" name="KPI Order"/>
    <pivotTable tabId="5" name="KPI Profit"/>
    <pivotTable tabId="5" name="KPI Quantity"/>
    <pivotTable tabId="5" name="KPI Sales"/>
    <pivotTable tabId="5" name="PivotTable13"/>
    <pivotTable tabId="5" name="PivotTable14"/>
  </pivotTables>
  <data>
    <tabular pivotCacheId="83634197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F1F1904-D402-4161-A44D-6501631DA1F2}" cache="Slicer_Year" caption="Year" columnCount="2" style="Slicer Style 1" rowHeight="234950"/>
  <slicer name="Region 1" xr10:uid="{1A526AF5-0DD4-423E-853E-46D1B6D0387E}" cache="Slicer_Region" caption="Region" columnCount="2" style="Slicer Style 1" rowHeight="234950"/>
  <slicer name="Segment 1" xr10:uid="{679012C9-CDEF-44F0-805E-B9859C170E54}" cache="Slicer_Segment" caption="Segment" style="Slicer Style 1"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EEB6917-58CD-4153-B12D-134027172E13}" cache="Slicer_Year" caption="Year" columnCount="2" rowHeight="234950"/>
  <slicer name="Region" xr10:uid="{4A6A6B68-E30C-49A7-8667-C9616CD9BCF5}" cache="Slicer_Region" caption="Region" rowHeight="234950"/>
  <slicer name="Segment" xr10:uid="{712A6E5A-8DAE-4148-94AF-022AEBED6AE8}" cache="Slicer_Segment" caption="Segmen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56BDA1-0CE0-4ABF-8002-404445CCEB28}" name="Table1" displayName="Table1" ref="A1:Q1501" totalsRowShown="0" headerRowDxfId="27" dataDxfId="25" headerRowBorderDxfId="26" tableBorderDxfId="24" totalsRowBorderDxfId="23">
  <tableColumns count="17">
    <tableColumn id="15" xr3:uid="{52346580-E4E2-401D-90D6-39B8C1A39E3C}" name="RowID" dataDxfId="22"/>
    <tableColumn id="1" xr3:uid="{50A23C71-B252-48A3-96D6-B774A34E44C7}" name="Order ID" dataDxfId="21"/>
    <tableColumn id="2" xr3:uid="{5D235234-BADB-41AF-A299-0582D7886F79}" name="Category" dataDxfId="20"/>
    <tableColumn id="3" xr3:uid="{93590AA9-0A00-4BC9-99D2-1C4CE2839A96}" name="Sub-Category" dataDxfId="19"/>
    <tableColumn id="4" xr3:uid="{F4A2F133-2A8E-49A1-8353-DCFC3A9984D6}" name="Order Date" dataDxfId="18"/>
    <tableColumn id="14" xr3:uid="{0DD34D4D-B50B-4CFA-9088-71AF25EA6D4A}" name="Month" dataDxfId="17"/>
    <tableColumn id="5" xr3:uid="{D7675BBE-F7EF-4610-93BB-71BFC064ABDD}" name="Year" dataDxfId="16"/>
    <tableColumn id="6" xr3:uid="{C06166F5-4C2D-46B2-81CE-5F8CBCDEFBE7}" name="Day" dataDxfId="15"/>
    <tableColumn id="7" xr3:uid="{64BC7A15-986E-4F07-A05E-F27D309A6A16}" name="CustomerName" dataDxfId="14"/>
    <tableColumn id="8" xr3:uid="{95E3CEB2-F560-4018-AE82-2DE14EACE694}" name="State" dataDxfId="13"/>
    <tableColumn id="9" xr3:uid="{B3A2D344-B095-401B-8FCD-6EF969524E73}" name="City" dataDxfId="12"/>
    <tableColumn id="16" xr3:uid="{D27B1619-346C-4151-B6B8-B9C611CD1BCC}" name="Region" dataDxfId="11"/>
    <tableColumn id="18" xr3:uid="{6F3BF10A-FEF4-472A-B8E8-561982DABF2F}" name="Segment" dataDxfId="10"/>
    <tableColumn id="10" xr3:uid="{6D7CE9C9-0EFC-455C-A83F-3334E91A5055}" name="Amount" dataDxfId="9"/>
    <tableColumn id="11" xr3:uid="{656C44D8-512A-44BB-BCC3-174F2CB3638A}" name="Profit" dataDxfId="8"/>
    <tableColumn id="12" xr3:uid="{E557C3A1-8BF6-4CF6-BAFE-6406A2B27294}" name="Quantity" dataDxfId="7"/>
    <tableColumn id="13" xr3:uid="{383D4DE9-A8F1-43CF-AD7E-A6543345ED38}" name="Revune"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FADF1-647A-4964-8ECA-A8145B515893}">
  <dimension ref="A1"/>
  <sheetViews>
    <sheetView showGridLines="0" showRowColHeaders="0" tabSelected="1" zoomScale="85" zoomScaleNormal="85" workbookViewId="0">
      <selection activeCell="AB13" sqref="AB13"/>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CADFD-CD57-4500-8592-702770A13CA2}">
  <dimension ref="A3:I39"/>
  <sheetViews>
    <sheetView workbookViewId="0">
      <selection activeCell="C3" sqref="C3"/>
    </sheetView>
  </sheetViews>
  <sheetFormatPr defaultRowHeight="14.4" x14ac:dyDescent="0.3"/>
  <cols>
    <col min="1" max="1" width="17.33203125" bestFit="1" customWidth="1"/>
    <col min="2" max="2" width="13.88671875" bestFit="1" customWidth="1"/>
    <col min="3" max="3" width="12.109375" bestFit="1" customWidth="1"/>
    <col min="4" max="4" width="17.33203125" bestFit="1" customWidth="1"/>
    <col min="5" max="5" width="12.5546875" bestFit="1" customWidth="1"/>
    <col min="6" max="6" width="13.88671875" bestFit="1" customWidth="1"/>
    <col min="7" max="7" width="12.5546875" bestFit="1" customWidth="1"/>
    <col min="8" max="8" width="13.88671875" bestFit="1" customWidth="1"/>
    <col min="9" max="9" width="11.6640625" bestFit="1" customWidth="1"/>
  </cols>
  <sheetData>
    <row r="3" spans="1:9" x14ac:dyDescent="0.3">
      <c r="A3" s="11" t="s">
        <v>1158</v>
      </c>
      <c r="B3" t="s">
        <v>1156</v>
      </c>
      <c r="C3" t="s">
        <v>1157</v>
      </c>
      <c r="E3" s="11" t="s">
        <v>1158</v>
      </c>
      <c r="F3" t="s">
        <v>1157</v>
      </c>
      <c r="H3" t="s">
        <v>4</v>
      </c>
      <c r="I3" t="s">
        <v>1157</v>
      </c>
    </row>
    <row r="4" spans="1:9" x14ac:dyDescent="0.3">
      <c r="A4" s="12" t="s">
        <v>375</v>
      </c>
      <c r="B4" s="13">
        <v>147274.22900000005</v>
      </c>
      <c r="C4" s="13">
        <v>10532.817399999994</v>
      </c>
      <c r="E4" s="12" t="s">
        <v>8</v>
      </c>
      <c r="F4" s="13">
        <v>17629.053199999966</v>
      </c>
      <c r="G4" s="13"/>
      <c r="H4" t="str">
        <f>E4</f>
        <v>Clothing</v>
      </c>
      <c r="I4" s="13">
        <f>GETPIVOTDATA("Profit",$E$3,"Category",E4)</f>
        <v>17629.053199999966</v>
      </c>
    </row>
    <row r="5" spans="1:9" x14ac:dyDescent="0.3">
      <c r="A5" s="12" t="s">
        <v>415</v>
      </c>
      <c r="B5" s="13">
        <v>124163.20849999999</v>
      </c>
      <c r="C5" s="13">
        <v>1758.7082999999993</v>
      </c>
      <c r="E5" s="12" t="s">
        <v>11</v>
      </c>
      <c r="F5" s="13">
        <v>6897.5232999999998</v>
      </c>
      <c r="G5" s="13"/>
      <c r="H5" t="str">
        <f t="shared" ref="H5:H7" si="0">E5</f>
        <v>Electronics</v>
      </c>
      <c r="I5" s="13">
        <f t="shared" ref="I5:I6" si="1">GETPIVOTDATA("Profit",$E$3,"Category",E5)</f>
        <v>6897.5232999999998</v>
      </c>
    </row>
    <row r="6" spans="1:9" x14ac:dyDescent="0.3">
      <c r="A6" s="12" t="s">
        <v>431</v>
      </c>
      <c r="B6" s="13">
        <v>146371.91100000005</v>
      </c>
      <c r="C6" s="13">
        <v>3985.389000000001</v>
      </c>
      <c r="E6" s="12" t="s">
        <v>6</v>
      </c>
      <c r="F6" s="13">
        <v>7605.4801000000007</v>
      </c>
      <c r="G6" s="13"/>
      <c r="H6" t="str">
        <f t="shared" si="0"/>
        <v>Furniture</v>
      </c>
      <c r="I6" s="13">
        <f t="shared" si="1"/>
        <v>7605.4801000000007</v>
      </c>
    </row>
    <row r="7" spans="1:9" x14ac:dyDescent="0.3">
      <c r="A7" s="12" t="s">
        <v>59</v>
      </c>
      <c r="B7" s="13">
        <v>74730.938400000043</v>
      </c>
      <c r="C7" s="13">
        <v>-112.6879999999997</v>
      </c>
      <c r="E7" s="12" t="s">
        <v>1159</v>
      </c>
      <c r="F7" s="13">
        <v>32132.056599999967</v>
      </c>
      <c r="G7" s="13"/>
      <c r="H7" t="str">
        <f t="shared" si="0"/>
        <v>Grand Total</v>
      </c>
      <c r="I7" s="13">
        <f>SUM(I4:I6)</f>
        <v>32132.056599999967</v>
      </c>
    </row>
    <row r="8" spans="1:9" x14ac:dyDescent="0.3">
      <c r="A8" s="12" t="s">
        <v>129</v>
      </c>
      <c r="B8" s="13">
        <v>108200.65400000001</v>
      </c>
      <c r="C8" s="13">
        <v>-1305.9952999999996</v>
      </c>
    </row>
    <row r="9" spans="1:9" x14ac:dyDescent="0.3">
      <c r="A9" s="12" t="s">
        <v>161</v>
      </c>
      <c r="B9" s="13">
        <v>96338.703499999945</v>
      </c>
      <c r="C9" s="13">
        <v>3216.7073</v>
      </c>
      <c r="E9" s="11" t="s">
        <v>1158</v>
      </c>
      <c r="F9" t="s">
        <v>1156</v>
      </c>
    </row>
    <row r="10" spans="1:9" x14ac:dyDescent="0.3">
      <c r="A10" s="12" t="s">
        <v>189</v>
      </c>
      <c r="B10" s="13">
        <v>46019.639999999985</v>
      </c>
      <c r="C10" s="13">
        <v>1882.5395000000001</v>
      </c>
      <c r="E10" s="12" t="s">
        <v>8</v>
      </c>
      <c r="F10" s="14">
        <v>0.61872255848533397</v>
      </c>
    </row>
    <row r="11" spans="1:9" x14ac:dyDescent="0.3">
      <c r="A11" s="12" t="s">
        <v>218</v>
      </c>
      <c r="B11" s="13">
        <v>94004.345099999962</v>
      </c>
      <c r="C11" s="13">
        <v>1704.1030999999998</v>
      </c>
      <c r="E11" s="12" t="s">
        <v>11</v>
      </c>
      <c r="F11" s="14">
        <v>0.2505404714091547</v>
      </c>
    </row>
    <row r="12" spans="1:9" x14ac:dyDescent="0.3">
      <c r="A12" s="12" t="s">
        <v>244</v>
      </c>
      <c r="B12" s="13">
        <v>67515.364999999991</v>
      </c>
      <c r="C12" s="13">
        <v>5591.4817999999987</v>
      </c>
      <c r="E12" s="12" t="s">
        <v>6</v>
      </c>
      <c r="F12" s="14">
        <v>0.13073697010551139</v>
      </c>
    </row>
    <row r="13" spans="1:9" x14ac:dyDescent="0.3">
      <c r="A13" s="12" t="s">
        <v>267</v>
      </c>
      <c r="B13" s="13">
        <v>138797.61000000002</v>
      </c>
      <c r="C13" s="13">
        <v>-1860.3275999999998</v>
      </c>
      <c r="E13" s="12" t="s">
        <v>1159</v>
      </c>
      <c r="F13" s="14">
        <v>1</v>
      </c>
    </row>
    <row r="14" spans="1:9" x14ac:dyDescent="0.3">
      <c r="A14" s="12" t="s">
        <v>305</v>
      </c>
      <c r="B14" s="13">
        <v>94655.145000000019</v>
      </c>
      <c r="C14" s="13">
        <v>4732.0022999999992</v>
      </c>
    </row>
    <row r="15" spans="1:9" x14ac:dyDescent="0.3">
      <c r="A15" s="12" t="s">
        <v>344</v>
      </c>
      <c r="B15" s="13">
        <v>82179.338399999993</v>
      </c>
      <c r="C15" s="13">
        <v>2007.3188000000011</v>
      </c>
    </row>
    <row r="16" spans="1:9" x14ac:dyDescent="0.3">
      <c r="A16" s="12" t="s">
        <v>1159</v>
      </c>
      <c r="B16" s="13">
        <v>1220251.0878999999</v>
      </c>
      <c r="C16" s="13">
        <v>32132.056599999996</v>
      </c>
    </row>
    <row r="17" spans="1:8" x14ac:dyDescent="0.3">
      <c r="G17" s="11" t="s">
        <v>1158</v>
      </c>
      <c r="H17" t="s">
        <v>1156</v>
      </c>
    </row>
    <row r="18" spans="1:8" x14ac:dyDescent="0.3">
      <c r="G18" s="12" t="s">
        <v>24</v>
      </c>
      <c r="H18" s="13">
        <v>68813.046000000002</v>
      </c>
    </row>
    <row r="19" spans="1:8" x14ac:dyDescent="0.3">
      <c r="A19" s="11" t="s">
        <v>1158</v>
      </c>
      <c r="B19" t="s">
        <v>1156</v>
      </c>
      <c r="D19" s="12" t="s">
        <v>1160</v>
      </c>
      <c r="E19" s="13" t="s">
        <v>1161</v>
      </c>
      <c r="G19" s="12" t="s">
        <v>22</v>
      </c>
      <c r="H19" s="13">
        <v>132848.79239999998</v>
      </c>
    </row>
    <row r="20" spans="1:8" x14ac:dyDescent="0.3">
      <c r="A20" s="12" t="s">
        <v>47</v>
      </c>
      <c r="B20" s="20">
        <v>33223.19400000001</v>
      </c>
      <c r="D20" s="12" t="str">
        <f>A20</f>
        <v>Andhra Pradesh</v>
      </c>
      <c r="E20" s="13">
        <f>GETPIVOTDATA("Revune",$A$19,"State",A20)</f>
        <v>33223.19400000001</v>
      </c>
      <c r="G20" s="12" t="s">
        <v>10</v>
      </c>
      <c r="H20" s="13">
        <v>145054.38740000009</v>
      </c>
    </row>
    <row r="21" spans="1:8" x14ac:dyDescent="0.3">
      <c r="A21" s="12" t="s">
        <v>49</v>
      </c>
      <c r="B21" s="20">
        <v>39926.693999999989</v>
      </c>
      <c r="D21" s="12" t="str">
        <f t="shared" ref="D21:D38" si="2">A21</f>
        <v>Bihar</v>
      </c>
      <c r="E21" s="13">
        <f t="shared" ref="E21:E38" si="3">GETPIVOTDATA("Revune",$A$19,"State",A21)</f>
        <v>39926.693999999989</v>
      </c>
      <c r="G21" s="12" t="s">
        <v>14</v>
      </c>
      <c r="H21" s="13">
        <v>167965.09699999989</v>
      </c>
    </row>
    <row r="22" spans="1:8" x14ac:dyDescent="0.3">
      <c r="A22" s="12" t="s">
        <v>354</v>
      </c>
      <c r="B22" s="20">
        <v>50663.683999999987</v>
      </c>
      <c r="D22" s="12" t="str">
        <f t="shared" si="2"/>
        <v>Delhi</v>
      </c>
      <c r="E22" s="13">
        <f t="shared" si="3"/>
        <v>50663.683999999987</v>
      </c>
      <c r="G22" s="12" t="s">
        <v>9</v>
      </c>
      <c r="H22" s="13">
        <v>215714.23699999996</v>
      </c>
    </row>
    <row r="23" spans="1:8" x14ac:dyDescent="0.3">
      <c r="A23" s="12" t="s">
        <v>57</v>
      </c>
      <c r="B23" s="20">
        <v>19157.763999999999</v>
      </c>
      <c r="D23" s="12" t="str">
        <f t="shared" si="2"/>
        <v>Goa</v>
      </c>
      <c r="E23" s="13">
        <f t="shared" si="3"/>
        <v>19157.763999999999</v>
      </c>
      <c r="G23" s="12" t="s">
        <v>1159</v>
      </c>
      <c r="H23" s="13">
        <v>730395.55979999993</v>
      </c>
    </row>
    <row r="24" spans="1:8" x14ac:dyDescent="0.3">
      <c r="A24" s="12" t="s">
        <v>45</v>
      </c>
      <c r="B24" s="20">
        <v>67507.41800000002</v>
      </c>
      <c r="D24" s="12" t="str">
        <f t="shared" si="2"/>
        <v>Gujarat</v>
      </c>
      <c r="E24" s="13">
        <f t="shared" si="3"/>
        <v>67507.41800000002</v>
      </c>
    </row>
    <row r="25" spans="1:8" x14ac:dyDescent="0.3">
      <c r="A25" s="12" t="s">
        <v>53</v>
      </c>
      <c r="B25" s="20">
        <v>10995.612000000003</v>
      </c>
      <c r="D25" s="12" t="str">
        <f t="shared" si="2"/>
        <v>Haryana</v>
      </c>
      <c r="E25" s="13">
        <f t="shared" si="3"/>
        <v>10995.612000000003</v>
      </c>
    </row>
    <row r="26" spans="1:8" x14ac:dyDescent="0.3">
      <c r="A26" s="12" t="s">
        <v>51</v>
      </c>
      <c r="B26" s="20">
        <v>17459.0124</v>
      </c>
      <c r="D26" s="12" t="str">
        <f t="shared" si="2"/>
        <v>Himachal Pradesh</v>
      </c>
      <c r="E26" s="13">
        <f t="shared" si="3"/>
        <v>17459.0124</v>
      </c>
    </row>
    <row r="27" spans="1:8" x14ac:dyDescent="0.3">
      <c r="A27" s="12" t="s">
        <v>54</v>
      </c>
      <c r="B27" s="20">
        <v>42821.482000000004</v>
      </c>
      <c r="D27" s="12" t="str">
        <f t="shared" si="2"/>
        <v>Jammu and Kashmir</v>
      </c>
      <c r="E27" s="13">
        <f t="shared" si="3"/>
        <v>42821.482000000004</v>
      </c>
    </row>
    <row r="28" spans="1:8" x14ac:dyDescent="0.3">
      <c r="A28" s="12" t="s">
        <v>46</v>
      </c>
      <c r="B28" s="20">
        <v>32127.352000000006</v>
      </c>
      <c r="D28" s="12" t="str">
        <f t="shared" si="2"/>
        <v>Karnataka</v>
      </c>
      <c r="E28" s="13">
        <f t="shared" si="3"/>
        <v>32127.352000000006</v>
      </c>
    </row>
    <row r="29" spans="1:8" x14ac:dyDescent="0.3">
      <c r="A29" s="12" t="s">
        <v>87</v>
      </c>
      <c r="B29" s="20">
        <v>49410.212999999996</v>
      </c>
      <c r="D29" s="12" t="str">
        <f t="shared" si="2"/>
        <v xml:space="preserve">Kerala </v>
      </c>
      <c r="E29" s="13">
        <f t="shared" si="3"/>
        <v>49410.212999999996</v>
      </c>
    </row>
    <row r="30" spans="1:8" x14ac:dyDescent="0.3">
      <c r="A30" s="12" t="s">
        <v>42</v>
      </c>
      <c r="B30" s="20">
        <v>273768.48299999995</v>
      </c>
      <c r="D30" s="12" t="str">
        <f t="shared" si="2"/>
        <v>Madhya Pradesh</v>
      </c>
      <c r="E30" s="13">
        <f t="shared" si="3"/>
        <v>273768.48299999995</v>
      </c>
    </row>
    <row r="31" spans="1:8" x14ac:dyDescent="0.3">
      <c r="A31" s="12" t="s">
        <v>43</v>
      </c>
      <c r="B31" s="20">
        <v>310601.55560000014</v>
      </c>
      <c r="D31" s="12" t="str">
        <f t="shared" si="2"/>
        <v>Maharashtra</v>
      </c>
      <c r="E31" s="13">
        <f t="shared" si="3"/>
        <v>310601.55560000014</v>
      </c>
    </row>
    <row r="32" spans="1:8" x14ac:dyDescent="0.3">
      <c r="A32" s="12" t="s">
        <v>55</v>
      </c>
      <c r="B32" s="20">
        <v>38920.402400000006</v>
      </c>
      <c r="D32" s="12" t="str">
        <f t="shared" si="2"/>
        <v>Nagaland</v>
      </c>
      <c r="E32" s="13">
        <f t="shared" si="3"/>
        <v>38920.402400000006</v>
      </c>
    </row>
    <row r="33" spans="1:5" x14ac:dyDescent="0.3">
      <c r="A33" s="12" t="s">
        <v>52</v>
      </c>
      <c r="B33" s="20">
        <v>53459.786</v>
      </c>
      <c r="D33" s="12" t="str">
        <f t="shared" si="2"/>
        <v>Punjab</v>
      </c>
      <c r="E33" s="13">
        <f t="shared" si="3"/>
        <v>53459.786</v>
      </c>
    </row>
    <row r="34" spans="1:5" x14ac:dyDescent="0.3">
      <c r="A34" s="12" t="s">
        <v>41</v>
      </c>
      <c r="B34" s="20">
        <v>44278.74</v>
      </c>
      <c r="D34" s="12" t="str">
        <f t="shared" si="2"/>
        <v>Rajasthan</v>
      </c>
      <c r="E34" s="13">
        <f t="shared" si="3"/>
        <v>44278.74</v>
      </c>
    </row>
    <row r="35" spans="1:5" x14ac:dyDescent="0.3">
      <c r="A35" s="12" t="s">
        <v>56</v>
      </c>
      <c r="B35" s="20">
        <v>17477.574000000001</v>
      </c>
      <c r="D35" s="12" t="str">
        <f t="shared" si="2"/>
        <v>Sikkim</v>
      </c>
      <c r="E35" s="13">
        <f t="shared" si="3"/>
        <v>17477.574000000001</v>
      </c>
    </row>
    <row r="36" spans="1:5" x14ac:dyDescent="0.3">
      <c r="A36" s="12" t="s">
        <v>48</v>
      </c>
      <c r="B36" s="20">
        <v>35140.106</v>
      </c>
      <c r="D36" s="12" t="str">
        <f t="shared" si="2"/>
        <v>Tamil Nadu</v>
      </c>
      <c r="E36" s="13">
        <f t="shared" si="3"/>
        <v>35140.106</v>
      </c>
    </row>
    <row r="37" spans="1:5" x14ac:dyDescent="0.3">
      <c r="A37" s="12" t="s">
        <v>44</v>
      </c>
      <c r="B37" s="20">
        <v>48495.527499999975</v>
      </c>
      <c r="D37" s="12" t="str">
        <f t="shared" si="2"/>
        <v>Uttar Pradesh</v>
      </c>
      <c r="E37" s="13">
        <f t="shared" si="3"/>
        <v>48495.527499999975</v>
      </c>
    </row>
    <row r="38" spans="1:5" x14ac:dyDescent="0.3">
      <c r="A38" s="12" t="s">
        <v>50</v>
      </c>
      <c r="B38" s="20">
        <v>34816.488000000005</v>
      </c>
      <c r="D38" s="12" t="str">
        <f t="shared" si="2"/>
        <v>West Bengal</v>
      </c>
      <c r="E38" s="13">
        <f t="shared" si="3"/>
        <v>34816.488000000005</v>
      </c>
    </row>
    <row r="39" spans="1:5" x14ac:dyDescent="0.3">
      <c r="A39" s="12" t="s">
        <v>1159</v>
      </c>
      <c r="B39" s="20">
        <v>1220251.0879000002</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C006A-9C0E-4F71-B0A7-26ECEF62461E}">
  <dimension ref="A1:U22"/>
  <sheetViews>
    <sheetView workbookViewId="0">
      <selection activeCell="H3" sqref="H3"/>
    </sheetView>
  </sheetViews>
  <sheetFormatPr defaultRowHeight="14.4" x14ac:dyDescent="0.3"/>
  <cols>
    <col min="1" max="1" width="12.5546875" bestFit="1" customWidth="1"/>
    <col min="2" max="2" width="13.88671875" bestFit="1" customWidth="1"/>
    <col min="3" max="3" width="5.44140625" customWidth="1"/>
    <col min="4" max="4" width="12.5546875" bestFit="1" customWidth="1"/>
    <col min="5" max="5" width="12.109375" bestFit="1" customWidth="1"/>
    <col min="6" max="6" width="4.6640625" customWidth="1"/>
    <col min="7" max="7" width="12.5546875" bestFit="1" customWidth="1"/>
    <col min="8" max="8" width="14.88671875" bestFit="1" customWidth="1"/>
    <col min="9" max="9" width="4.77734375" customWidth="1"/>
    <col min="10" max="10" width="12.5546875" bestFit="1" customWidth="1"/>
    <col min="11" max="11" width="15.88671875" bestFit="1" customWidth="1"/>
    <col min="13" max="13" width="12.5546875" bestFit="1" customWidth="1"/>
    <col min="14" max="14" width="18.77734375" bestFit="1" customWidth="1"/>
    <col min="16" max="16" width="12.5546875" bestFit="1" customWidth="1"/>
    <col min="17" max="17" width="13.88671875" bestFit="1" customWidth="1"/>
    <col min="18" max="18" width="12.109375" bestFit="1" customWidth="1"/>
    <col min="19" max="19" width="15.88671875" bestFit="1" customWidth="1"/>
    <col min="20" max="20" width="14.88671875" bestFit="1" customWidth="1"/>
    <col min="21" max="21" width="18.77734375" bestFit="1" customWidth="1"/>
  </cols>
  <sheetData>
    <row r="1" spans="1:21" x14ac:dyDescent="0.3">
      <c r="A1" s="11" t="s">
        <v>1158</v>
      </c>
      <c r="B1" t="s">
        <v>1156</v>
      </c>
      <c r="D1" s="11" t="s">
        <v>1158</v>
      </c>
      <c r="E1" t="s">
        <v>1157</v>
      </c>
      <c r="G1" s="11" t="s">
        <v>1158</v>
      </c>
      <c r="H1" t="s">
        <v>1162</v>
      </c>
      <c r="J1" s="11" t="s">
        <v>1158</v>
      </c>
      <c r="K1" t="s">
        <v>1163</v>
      </c>
      <c r="M1" s="11" t="s">
        <v>1158</v>
      </c>
      <c r="N1" t="s">
        <v>1164</v>
      </c>
      <c r="P1" s="11" t="s">
        <v>1158</v>
      </c>
      <c r="Q1" t="s">
        <v>1156</v>
      </c>
      <c r="R1" t="s">
        <v>1157</v>
      </c>
      <c r="S1" t="s">
        <v>1163</v>
      </c>
      <c r="T1" t="s">
        <v>1162</v>
      </c>
      <c r="U1" t="s">
        <v>1164</v>
      </c>
    </row>
    <row r="2" spans="1:21" x14ac:dyDescent="0.3">
      <c r="A2" s="12" t="s">
        <v>375</v>
      </c>
      <c r="B2" s="20">
        <v>147274.22900000005</v>
      </c>
      <c r="D2" s="12" t="s">
        <v>375</v>
      </c>
      <c r="E2" s="20">
        <v>10532.817399999994</v>
      </c>
      <c r="G2" s="12" t="s">
        <v>375</v>
      </c>
      <c r="H2" s="20">
        <v>745</v>
      </c>
      <c r="J2" s="12" t="s">
        <v>375</v>
      </c>
      <c r="K2" s="20">
        <v>192</v>
      </c>
      <c r="M2" s="12" t="s">
        <v>375</v>
      </c>
      <c r="N2" s="20">
        <v>7.1518401226870393E-2</v>
      </c>
      <c r="P2" s="12">
        <v>2018</v>
      </c>
      <c r="Q2" s="20">
        <v>802441.73939999961</v>
      </c>
      <c r="R2" s="20">
        <v>15855.141899999982</v>
      </c>
      <c r="S2" s="20">
        <v>963</v>
      </c>
      <c r="T2" s="20">
        <v>3607</v>
      </c>
      <c r="U2" s="20">
        <v>1.9758620621922237E-2</v>
      </c>
    </row>
    <row r="3" spans="1:21" x14ac:dyDescent="0.3">
      <c r="A3" s="12" t="s">
        <v>415</v>
      </c>
      <c r="B3" s="20">
        <v>124163.20849999999</v>
      </c>
      <c r="D3" s="12" t="s">
        <v>415</v>
      </c>
      <c r="E3" s="20">
        <v>1758.7082999999993</v>
      </c>
      <c r="G3" s="12" t="s">
        <v>415</v>
      </c>
      <c r="H3" s="20">
        <v>512</v>
      </c>
      <c r="J3" s="12" t="s">
        <v>415</v>
      </c>
      <c r="K3" s="20">
        <v>140</v>
      </c>
      <c r="M3" s="12" t="s">
        <v>415</v>
      </c>
      <c r="N3" s="20">
        <v>1.416448818653071E-2</v>
      </c>
      <c r="P3" s="12">
        <v>2019</v>
      </c>
      <c r="Q3" s="20">
        <v>417809.34849999985</v>
      </c>
      <c r="R3" s="20">
        <v>16276.91469999997</v>
      </c>
      <c r="S3" s="20">
        <v>537</v>
      </c>
      <c r="T3" s="20">
        <v>2008</v>
      </c>
      <c r="U3" s="20">
        <v>3.895775611157723E-2</v>
      </c>
    </row>
    <row r="4" spans="1:21" x14ac:dyDescent="0.3">
      <c r="A4" s="12" t="s">
        <v>431</v>
      </c>
      <c r="B4" s="20">
        <v>146371.91100000005</v>
      </c>
      <c r="D4" s="12" t="s">
        <v>431</v>
      </c>
      <c r="E4" s="20">
        <v>3985.389000000001</v>
      </c>
      <c r="G4" s="12" t="s">
        <v>431</v>
      </c>
      <c r="H4" s="20">
        <v>751</v>
      </c>
      <c r="J4" s="12" t="s">
        <v>431</v>
      </c>
      <c r="K4" s="20">
        <v>205</v>
      </c>
      <c r="M4" s="12" t="s">
        <v>431</v>
      </c>
      <c r="N4" s="20">
        <v>2.7227826519256142E-2</v>
      </c>
      <c r="Q4">
        <f>GETPIVOTDATA("Sum of Revune",$P$1,"Year",2019)/GETPIVOTDATA("Sum of Revune",$P$1,"Year",2018)</f>
        <v>0.5206725024204294</v>
      </c>
      <c r="R4">
        <f>GETPIVOTDATA("Sum of Profit",$P$1,"Year",2019)/GETPIVOTDATA("Sum of Profit",$P$1,"Year",2018)</f>
        <v>1.0266016414523536</v>
      </c>
      <c r="S4">
        <f>GETPIVOTDATA("Count of Order ID",$P$1,"Year",2019)/GETPIVOTDATA("Count of Order ID",$P$1,"Year",2018)</f>
        <v>0.55763239875389403</v>
      </c>
      <c r="T4">
        <f>GETPIVOTDATA("Sum of Quantity",$P$1,"Year",2019)/GETPIVOTDATA("Sum of Quantity",$P$1,"Year",2018)</f>
        <v>0.55669531466592737</v>
      </c>
      <c r="U4">
        <f>GETPIVOTDATA("Sum of Profti Margin",$P$1,"Year",2019)/GETPIVOTDATA("Sum of Profti Margin",$P$1,"Year",2018)</f>
        <v>1.9716839984443806</v>
      </c>
    </row>
    <row r="5" spans="1:21" x14ac:dyDescent="0.3">
      <c r="A5" s="12" t="s">
        <v>59</v>
      </c>
      <c r="B5" s="20">
        <v>74730.938400000043</v>
      </c>
      <c r="D5" s="12" t="s">
        <v>59</v>
      </c>
      <c r="E5" s="20">
        <v>-112.6879999999997</v>
      </c>
      <c r="G5" s="12" t="s">
        <v>59</v>
      </c>
      <c r="H5" s="20">
        <v>389</v>
      </c>
      <c r="J5" s="12" t="s">
        <v>59</v>
      </c>
      <c r="K5" s="20">
        <v>101</v>
      </c>
      <c r="M5" s="12" t="s">
        <v>59</v>
      </c>
      <c r="N5" s="20">
        <v>-1.5079162982917882E-3</v>
      </c>
      <c r="Q5">
        <f>Q4-1</f>
        <v>-0.4793274975795706</v>
      </c>
      <c r="R5">
        <f>R4-1</f>
        <v>2.6601641452353553E-2</v>
      </c>
      <c r="S5">
        <f t="shared" ref="S5:U5" si="0">S4-1</f>
        <v>-0.44236760124610597</v>
      </c>
      <c r="T5">
        <f t="shared" si="0"/>
        <v>-0.44330468533407263</v>
      </c>
      <c r="U5">
        <f t="shared" si="0"/>
        <v>0.97168399844438058</v>
      </c>
    </row>
    <row r="6" spans="1:21" x14ac:dyDescent="0.3">
      <c r="A6" s="12" t="s">
        <v>129</v>
      </c>
      <c r="B6" s="20">
        <v>108200.65400000001</v>
      </c>
      <c r="D6" s="12" t="s">
        <v>129</v>
      </c>
      <c r="E6" s="20">
        <v>-1305.9952999999996</v>
      </c>
      <c r="G6" s="12" t="s">
        <v>129</v>
      </c>
      <c r="H6" s="20">
        <v>423</v>
      </c>
      <c r="J6" s="12" t="s">
        <v>129</v>
      </c>
      <c r="K6" s="20">
        <v>118</v>
      </c>
      <c r="M6" s="12" t="s">
        <v>129</v>
      </c>
      <c r="N6" s="20">
        <v>-1.2070123901469205E-2</v>
      </c>
    </row>
    <row r="7" spans="1:21" x14ac:dyDescent="0.3">
      <c r="A7" s="12" t="s">
        <v>161</v>
      </c>
      <c r="B7" s="20">
        <v>96338.703499999945</v>
      </c>
      <c r="D7" s="12" t="s">
        <v>161</v>
      </c>
      <c r="E7" s="20">
        <v>3216.7073</v>
      </c>
      <c r="G7" s="12" t="s">
        <v>161</v>
      </c>
      <c r="H7" s="20">
        <v>369</v>
      </c>
      <c r="J7" s="12" t="s">
        <v>161</v>
      </c>
      <c r="K7" s="20">
        <v>101</v>
      </c>
      <c r="M7" s="12" t="s">
        <v>161</v>
      </c>
      <c r="N7" s="20">
        <v>3.3389563935744701E-2</v>
      </c>
      <c r="Q7" s="19" t="s">
        <v>1165</v>
      </c>
      <c r="R7" s="19"/>
    </row>
    <row r="8" spans="1:21" x14ac:dyDescent="0.3">
      <c r="A8" s="12" t="s">
        <v>189</v>
      </c>
      <c r="B8" s="20">
        <v>46019.639999999985</v>
      </c>
      <c r="D8" s="12" t="s">
        <v>189</v>
      </c>
      <c r="E8" s="20">
        <v>1882.5395000000001</v>
      </c>
      <c r="G8" s="12" t="s">
        <v>189</v>
      </c>
      <c r="H8" s="20">
        <v>240</v>
      </c>
      <c r="J8" s="12" t="s">
        <v>189</v>
      </c>
      <c r="K8" s="20">
        <v>64</v>
      </c>
      <c r="M8" s="12" t="s">
        <v>189</v>
      </c>
      <c r="N8" s="20">
        <v>4.0907306098005129E-2</v>
      </c>
    </row>
    <row r="9" spans="1:21" x14ac:dyDescent="0.3">
      <c r="A9" s="12" t="s">
        <v>218</v>
      </c>
      <c r="B9" s="20">
        <v>94004.345099999962</v>
      </c>
      <c r="D9" s="12" t="s">
        <v>218</v>
      </c>
      <c r="E9" s="20">
        <v>1704.1030999999998</v>
      </c>
      <c r="G9" s="12" t="s">
        <v>218</v>
      </c>
      <c r="H9" s="20">
        <v>446</v>
      </c>
      <c r="J9" s="12" t="s">
        <v>218</v>
      </c>
      <c r="K9" s="20">
        <v>120</v>
      </c>
      <c r="M9" s="12" t="s">
        <v>218</v>
      </c>
      <c r="N9" s="20">
        <v>1.8127918429591831E-2</v>
      </c>
    </row>
    <row r="10" spans="1:21" x14ac:dyDescent="0.3">
      <c r="A10" s="12" t="s">
        <v>244</v>
      </c>
      <c r="B10" s="20">
        <v>67515.364999999991</v>
      </c>
      <c r="D10" s="12" t="s">
        <v>244</v>
      </c>
      <c r="E10" s="20">
        <v>5591.4817999999987</v>
      </c>
      <c r="G10" s="12" t="s">
        <v>244</v>
      </c>
      <c r="H10" s="20">
        <v>331</v>
      </c>
      <c r="J10" s="12" t="s">
        <v>244</v>
      </c>
      <c r="K10" s="20">
        <v>83</v>
      </c>
      <c r="M10" s="12" t="s">
        <v>244</v>
      </c>
      <c r="N10" s="20">
        <v>8.2817915595953598E-2</v>
      </c>
    </row>
    <row r="11" spans="1:21" x14ac:dyDescent="0.3">
      <c r="A11" s="12" t="s">
        <v>267</v>
      </c>
      <c r="B11" s="20">
        <v>138797.61000000002</v>
      </c>
      <c r="D11" s="12" t="s">
        <v>267</v>
      </c>
      <c r="E11" s="20">
        <v>-1860.3275999999998</v>
      </c>
      <c r="G11" s="12" t="s">
        <v>267</v>
      </c>
      <c r="H11" s="20">
        <v>419</v>
      </c>
      <c r="J11" s="12" t="s">
        <v>267</v>
      </c>
      <c r="K11" s="20">
        <v>106</v>
      </c>
      <c r="M11" s="12" t="s">
        <v>267</v>
      </c>
      <c r="N11" s="20">
        <v>-1.3403167388833279E-2</v>
      </c>
    </row>
    <row r="12" spans="1:21" x14ac:dyDescent="0.3">
      <c r="A12" s="12" t="s">
        <v>305</v>
      </c>
      <c r="B12" s="20">
        <v>94655.145000000019</v>
      </c>
      <c r="D12" s="12" t="s">
        <v>305</v>
      </c>
      <c r="E12" s="20">
        <v>4732.0022999999992</v>
      </c>
      <c r="G12" s="12" t="s">
        <v>305</v>
      </c>
      <c r="H12" s="20">
        <v>578</v>
      </c>
      <c r="J12" s="12" t="s">
        <v>305</v>
      </c>
      <c r="K12" s="20">
        <v>159</v>
      </c>
      <c r="M12" s="12" t="s">
        <v>305</v>
      </c>
      <c r="N12" s="20">
        <v>4.9992024205340324E-2</v>
      </c>
    </row>
    <row r="13" spans="1:21" x14ac:dyDescent="0.3">
      <c r="A13" s="12" t="s">
        <v>344</v>
      </c>
      <c r="B13" s="20">
        <v>82179.338399999993</v>
      </c>
      <c r="D13" s="12" t="s">
        <v>344</v>
      </c>
      <c r="E13" s="20">
        <v>2007.3188000000011</v>
      </c>
      <c r="G13" s="12" t="s">
        <v>344</v>
      </c>
      <c r="H13" s="20">
        <v>412</v>
      </c>
      <c r="J13" s="12" t="s">
        <v>344</v>
      </c>
      <c r="K13" s="20">
        <v>111</v>
      </c>
      <c r="M13" s="12" t="s">
        <v>344</v>
      </c>
      <c r="N13" s="20">
        <v>2.4426076421174999E-2</v>
      </c>
    </row>
    <row r="14" spans="1:21" x14ac:dyDescent="0.3">
      <c r="A14" s="12" t="s">
        <v>1159</v>
      </c>
      <c r="B14" s="20">
        <v>1220251.0878999999</v>
      </c>
      <c r="D14" s="12" t="s">
        <v>1159</v>
      </c>
      <c r="E14" s="20">
        <v>32132.056599999996</v>
      </c>
      <c r="G14" s="12" t="s">
        <v>1159</v>
      </c>
      <c r="H14" s="20">
        <v>5615</v>
      </c>
      <c r="J14" s="12" t="s">
        <v>1159</v>
      </c>
      <c r="K14" s="20">
        <v>1500</v>
      </c>
      <c r="M14" s="12" t="s">
        <v>1159</v>
      </c>
      <c r="N14" s="20">
        <v>2.6332331860730297E-2</v>
      </c>
    </row>
    <row r="22" spans="2:14" x14ac:dyDescent="0.3">
      <c r="B22" s="16">
        <f>GETPIVOTDATA("Revune",$A$1)</f>
        <v>1220251.0878999999</v>
      </c>
      <c r="C22" s="15"/>
      <c r="D22" s="15"/>
      <c r="E22" s="16">
        <f>GETPIVOTDATA("Profit",$D$1)</f>
        <v>32132.056599999996</v>
      </c>
      <c r="F22" s="15"/>
      <c r="G22" s="15"/>
      <c r="H22" s="17">
        <f>GETPIVOTDATA("Quantity",$G$1)</f>
        <v>5615</v>
      </c>
      <c r="I22" s="15"/>
      <c r="J22" s="15"/>
      <c r="K22" s="17">
        <f>GETPIVOTDATA("Order ID",$J$1)</f>
        <v>1500</v>
      </c>
      <c r="L22" s="15"/>
      <c r="M22" s="15"/>
      <c r="N22" s="18">
        <f>GETPIVOTDATA("Profti Margin",$M$1)</f>
        <v>2.6332331860730297E-2</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97271-A2D4-42C2-8466-4A7F02599896}">
  <dimension ref="A1"/>
  <sheetViews>
    <sheetView showGridLines="0" showRowColHeaders="0" zoomScale="90" zoomScaleNormal="90" workbookViewId="0">
      <selection activeCell="W20" sqref="W20"/>
    </sheetView>
  </sheetViews>
  <sheetFormatPr defaultRowHeight="14.4" x14ac:dyDescent="0.3"/>
  <sheetData/>
  <pageMargins left="0.7" right="0.7" top="0.75" bottom="0.75" header="0.3" footer="0.3"/>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BC136-3BC5-4ED5-AB7E-A75A44F82C4E}">
  <dimension ref="A1:Q1501"/>
  <sheetViews>
    <sheetView workbookViewId="0">
      <pane ySplit="1" topLeftCell="A2" activePane="bottomLeft" state="frozen"/>
      <selection pane="bottomLeft" sqref="A1:Q1501"/>
    </sheetView>
  </sheetViews>
  <sheetFormatPr defaultRowHeight="14.4" x14ac:dyDescent="0.3"/>
  <cols>
    <col min="1" max="1" width="6.44140625" bestFit="1" customWidth="1"/>
    <col min="2" max="2" width="14.6640625" bestFit="1" customWidth="1"/>
    <col min="3" max="3" width="9.88671875" bestFit="1" customWidth="1"/>
    <col min="4" max="4" width="15.21875" bestFit="1" customWidth="1"/>
    <col min="5" max="5" width="10.33203125" bestFit="1" customWidth="1"/>
    <col min="6" max="6" width="9.77734375" bestFit="1" customWidth="1"/>
    <col min="7" max="7" width="7.109375" customWidth="1"/>
    <col min="8" max="8" width="10.44140625" bestFit="1" customWidth="1"/>
    <col min="9" max="9" width="14.21875" bestFit="1" customWidth="1"/>
    <col min="10" max="10" width="17.33203125" bestFit="1" customWidth="1"/>
    <col min="11" max="11" width="18.109375" bestFit="1" customWidth="1"/>
    <col min="12" max="13" width="18.109375" customWidth="1"/>
    <col min="14" max="14" width="10" bestFit="1" customWidth="1"/>
    <col min="15" max="15" width="5.6640625" bestFit="1" customWidth="1"/>
    <col min="16" max="16" width="8.33203125" bestFit="1" customWidth="1"/>
    <col min="17" max="17" width="7.33203125" bestFit="1" customWidth="1"/>
  </cols>
  <sheetData>
    <row r="1" spans="1:17" x14ac:dyDescent="0.3">
      <c r="A1" s="8" t="s">
        <v>34</v>
      </c>
      <c r="B1" s="9" t="s">
        <v>0</v>
      </c>
      <c r="C1" s="9" t="s">
        <v>4</v>
      </c>
      <c r="D1" s="9" t="s">
        <v>5</v>
      </c>
      <c r="E1" s="9" t="s">
        <v>26</v>
      </c>
      <c r="F1" s="9" t="s">
        <v>33</v>
      </c>
      <c r="G1" s="9" t="s">
        <v>30</v>
      </c>
      <c r="H1" s="9" t="s">
        <v>31</v>
      </c>
      <c r="I1" s="9" t="s">
        <v>27</v>
      </c>
      <c r="J1" s="9" t="s">
        <v>28</v>
      </c>
      <c r="K1" s="9" t="s">
        <v>29</v>
      </c>
      <c r="L1" s="9" t="s">
        <v>35</v>
      </c>
      <c r="M1" s="9" t="s">
        <v>1152</v>
      </c>
      <c r="N1" s="9" t="s">
        <v>1</v>
      </c>
      <c r="O1" s="9" t="s">
        <v>2</v>
      </c>
      <c r="P1" s="9" t="s">
        <v>3</v>
      </c>
      <c r="Q1" s="10" t="s">
        <v>32</v>
      </c>
    </row>
    <row r="2" spans="1:17" x14ac:dyDescent="0.3">
      <c r="A2" s="1">
        <v>1</v>
      </c>
      <c r="B2" s="2" t="s">
        <v>433</v>
      </c>
      <c r="C2" s="2" t="s">
        <v>6</v>
      </c>
      <c r="D2" s="2" t="s">
        <v>7</v>
      </c>
      <c r="E2" s="3">
        <v>43191</v>
      </c>
      <c r="F2" s="3" t="s">
        <v>59</v>
      </c>
      <c r="G2" s="2">
        <v>2018</v>
      </c>
      <c r="H2" s="3" t="s">
        <v>60</v>
      </c>
      <c r="I2" s="3" t="s">
        <v>61</v>
      </c>
      <c r="J2" s="3" t="s">
        <v>45</v>
      </c>
      <c r="K2" s="3" t="s">
        <v>62</v>
      </c>
      <c r="L2" s="3" t="s">
        <v>37</v>
      </c>
      <c r="M2" s="3" t="s">
        <v>1153</v>
      </c>
      <c r="N2" s="2">
        <v>261.95999999999998</v>
      </c>
      <c r="O2" s="2">
        <v>41.913600000000002</v>
      </c>
      <c r="P2" s="2">
        <v>7</v>
      </c>
      <c r="Q2" s="4">
        <f>Table1[[#This Row],[Amount]]*Table1[[#This Row],[Quantity]]</f>
        <v>1833.7199999999998</v>
      </c>
    </row>
    <row r="3" spans="1:17" x14ac:dyDescent="0.3">
      <c r="A3" s="1">
        <v>2</v>
      </c>
      <c r="B3" s="2" t="s">
        <v>433</v>
      </c>
      <c r="C3" s="2" t="s">
        <v>8</v>
      </c>
      <c r="D3" s="2" t="s">
        <v>9</v>
      </c>
      <c r="E3" s="3">
        <v>43191</v>
      </c>
      <c r="F3" s="3" t="s">
        <v>59</v>
      </c>
      <c r="G3" s="2">
        <v>2018</v>
      </c>
      <c r="H3" s="3" t="s">
        <v>60</v>
      </c>
      <c r="I3" s="3" t="s">
        <v>61</v>
      </c>
      <c r="J3" s="3" t="s">
        <v>45</v>
      </c>
      <c r="K3" s="3" t="s">
        <v>62</v>
      </c>
      <c r="L3" s="3" t="s">
        <v>37</v>
      </c>
      <c r="M3" s="3" t="s">
        <v>1153</v>
      </c>
      <c r="N3" s="2">
        <v>731.94</v>
      </c>
      <c r="O3" s="2">
        <v>219.58199999999999</v>
      </c>
      <c r="P3" s="2">
        <v>5</v>
      </c>
      <c r="Q3" s="4">
        <f>Table1[[#This Row],[Amount]]*Table1[[#This Row],[Quantity]]</f>
        <v>3659.7000000000003</v>
      </c>
    </row>
    <row r="4" spans="1:17" x14ac:dyDescent="0.3">
      <c r="A4" s="1">
        <v>3</v>
      </c>
      <c r="B4" s="2" t="s">
        <v>434</v>
      </c>
      <c r="C4" s="2" t="s">
        <v>8</v>
      </c>
      <c r="D4" s="2" t="s">
        <v>10</v>
      </c>
      <c r="E4" s="3">
        <v>43191</v>
      </c>
      <c r="F4" s="3" t="s">
        <v>59</v>
      </c>
      <c r="G4" s="2">
        <v>2018</v>
      </c>
      <c r="H4" s="3" t="s">
        <v>60</v>
      </c>
      <c r="I4" s="3" t="s">
        <v>61</v>
      </c>
      <c r="J4" s="3" t="s">
        <v>45</v>
      </c>
      <c r="K4" s="3" t="s">
        <v>62</v>
      </c>
      <c r="L4" s="3" t="s">
        <v>37</v>
      </c>
      <c r="M4" s="3" t="s">
        <v>1154</v>
      </c>
      <c r="N4" s="2">
        <v>14.62</v>
      </c>
      <c r="O4" s="2">
        <v>6.8714000000000004</v>
      </c>
      <c r="P4" s="2">
        <v>3</v>
      </c>
      <c r="Q4" s="4">
        <f>Table1[[#This Row],[Amount]]*Table1[[#This Row],[Quantity]]</f>
        <v>43.86</v>
      </c>
    </row>
    <row r="5" spans="1:17" x14ac:dyDescent="0.3">
      <c r="A5" s="1">
        <v>4</v>
      </c>
      <c r="B5" s="2" t="s">
        <v>435</v>
      </c>
      <c r="C5" s="2" t="s">
        <v>11</v>
      </c>
      <c r="D5" s="2" t="s">
        <v>12</v>
      </c>
      <c r="E5" s="3">
        <v>43191</v>
      </c>
      <c r="F5" s="3" t="s">
        <v>59</v>
      </c>
      <c r="G5" s="2">
        <v>2018</v>
      </c>
      <c r="H5" s="3" t="s">
        <v>60</v>
      </c>
      <c r="I5" s="3" t="s">
        <v>61</v>
      </c>
      <c r="J5" s="3" t="s">
        <v>45</v>
      </c>
      <c r="K5" s="3" t="s">
        <v>62</v>
      </c>
      <c r="L5" s="3" t="s">
        <v>37</v>
      </c>
      <c r="M5" s="3" t="s">
        <v>1153</v>
      </c>
      <c r="N5" s="2">
        <v>957.57749999999999</v>
      </c>
      <c r="O5" s="2">
        <v>-383.03100000000001</v>
      </c>
      <c r="P5" s="2">
        <v>4</v>
      </c>
      <c r="Q5" s="4">
        <f>Table1[[#This Row],[Amount]]*Table1[[#This Row],[Quantity]]</f>
        <v>3830.31</v>
      </c>
    </row>
    <row r="6" spans="1:17" x14ac:dyDescent="0.3">
      <c r="A6" s="1">
        <v>5</v>
      </c>
      <c r="B6" s="2" t="s">
        <v>435</v>
      </c>
      <c r="C6" s="2" t="s">
        <v>11</v>
      </c>
      <c r="D6" s="2" t="s">
        <v>13</v>
      </c>
      <c r="E6" s="3">
        <v>43191</v>
      </c>
      <c r="F6" s="3" t="s">
        <v>59</v>
      </c>
      <c r="G6" s="2">
        <v>2018</v>
      </c>
      <c r="H6" s="3" t="s">
        <v>60</v>
      </c>
      <c r="I6" s="3" t="s">
        <v>63</v>
      </c>
      <c r="J6" s="3" t="s">
        <v>43</v>
      </c>
      <c r="K6" s="3" t="s">
        <v>64</v>
      </c>
      <c r="L6" s="3" t="s">
        <v>37</v>
      </c>
      <c r="M6" s="3" t="s">
        <v>1153</v>
      </c>
      <c r="N6" s="2">
        <v>22.367999999999999</v>
      </c>
      <c r="O6" s="2">
        <v>2.5164</v>
      </c>
      <c r="P6" s="2">
        <v>2</v>
      </c>
      <c r="Q6" s="4">
        <f>Table1[[#This Row],[Amount]]*Table1[[#This Row],[Quantity]]</f>
        <v>44.735999999999997</v>
      </c>
    </row>
    <row r="7" spans="1:17" x14ac:dyDescent="0.3">
      <c r="A7" s="1">
        <v>6</v>
      </c>
      <c r="B7" s="2" t="s">
        <v>436</v>
      </c>
      <c r="C7" s="2" t="s">
        <v>11</v>
      </c>
      <c r="D7" s="2" t="s">
        <v>13</v>
      </c>
      <c r="E7" s="3">
        <v>43191</v>
      </c>
      <c r="F7" s="3" t="s">
        <v>59</v>
      </c>
      <c r="G7" s="2">
        <v>2018</v>
      </c>
      <c r="H7" s="3" t="s">
        <v>60</v>
      </c>
      <c r="I7" s="3" t="s">
        <v>63</v>
      </c>
      <c r="J7" s="3" t="s">
        <v>43</v>
      </c>
      <c r="K7" s="3" t="s">
        <v>64</v>
      </c>
      <c r="L7" s="3" t="s">
        <v>37</v>
      </c>
      <c r="M7" s="3" t="s">
        <v>1153</v>
      </c>
      <c r="N7" s="2">
        <v>48.86</v>
      </c>
      <c r="O7" s="2">
        <v>14.1694</v>
      </c>
      <c r="P7" s="2">
        <v>5</v>
      </c>
      <c r="Q7" s="4">
        <f>Table1[[#This Row],[Amount]]*Table1[[#This Row],[Quantity]]</f>
        <v>244.3</v>
      </c>
    </row>
    <row r="8" spans="1:17" x14ac:dyDescent="0.3">
      <c r="A8" s="1">
        <v>7</v>
      </c>
      <c r="B8" s="2" t="s">
        <v>436</v>
      </c>
      <c r="C8" s="2" t="s">
        <v>11</v>
      </c>
      <c r="D8" s="2" t="s">
        <v>13</v>
      </c>
      <c r="E8" s="3">
        <v>43191</v>
      </c>
      <c r="F8" s="3" t="s">
        <v>59</v>
      </c>
      <c r="G8" s="2">
        <v>2018</v>
      </c>
      <c r="H8" s="3" t="s">
        <v>60</v>
      </c>
      <c r="I8" s="3" t="s">
        <v>63</v>
      </c>
      <c r="J8" s="3" t="s">
        <v>43</v>
      </c>
      <c r="K8" s="3" t="s">
        <v>64</v>
      </c>
      <c r="L8" s="3" t="s">
        <v>37</v>
      </c>
      <c r="M8" s="3" t="s">
        <v>1153</v>
      </c>
      <c r="N8" s="2">
        <v>7.28</v>
      </c>
      <c r="O8" s="2">
        <v>1.9656</v>
      </c>
      <c r="P8" s="2">
        <v>4</v>
      </c>
      <c r="Q8" s="4">
        <f>Table1[[#This Row],[Amount]]*Table1[[#This Row],[Quantity]]</f>
        <v>29.12</v>
      </c>
    </row>
    <row r="9" spans="1:17" x14ac:dyDescent="0.3">
      <c r="A9" s="1">
        <v>8</v>
      </c>
      <c r="B9" s="2" t="s">
        <v>436</v>
      </c>
      <c r="C9" s="2" t="s">
        <v>8</v>
      </c>
      <c r="D9" s="2" t="s">
        <v>14</v>
      </c>
      <c r="E9" s="3">
        <v>43191</v>
      </c>
      <c r="F9" s="3" t="s">
        <v>59</v>
      </c>
      <c r="G9" s="2">
        <v>2018</v>
      </c>
      <c r="H9" s="3" t="s">
        <v>60</v>
      </c>
      <c r="I9" s="3" t="s">
        <v>63</v>
      </c>
      <c r="J9" s="3" t="s">
        <v>43</v>
      </c>
      <c r="K9" s="3" t="s">
        <v>64</v>
      </c>
      <c r="L9" s="3" t="s">
        <v>37</v>
      </c>
      <c r="M9" s="3" t="s">
        <v>1153</v>
      </c>
      <c r="N9" s="2">
        <v>907.15200000000004</v>
      </c>
      <c r="O9" s="2">
        <v>90.715199999999996</v>
      </c>
      <c r="P9" s="2">
        <v>3</v>
      </c>
      <c r="Q9" s="4">
        <f>Table1[[#This Row],[Amount]]*Table1[[#This Row],[Quantity]]</f>
        <v>2721.4560000000001</v>
      </c>
    </row>
    <row r="10" spans="1:17" x14ac:dyDescent="0.3">
      <c r="A10" s="1">
        <v>9</v>
      </c>
      <c r="B10" s="2" t="s">
        <v>436</v>
      </c>
      <c r="C10" s="2" t="s">
        <v>8</v>
      </c>
      <c r="D10" s="2" t="s">
        <v>14</v>
      </c>
      <c r="E10" s="3">
        <v>43191</v>
      </c>
      <c r="F10" s="3" t="s">
        <v>59</v>
      </c>
      <c r="G10" s="2">
        <v>2018</v>
      </c>
      <c r="H10" s="3" t="s">
        <v>60</v>
      </c>
      <c r="I10" s="3" t="s">
        <v>63</v>
      </c>
      <c r="J10" s="3" t="s">
        <v>43</v>
      </c>
      <c r="K10" s="3" t="s">
        <v>64</v>
      </c>
      <c r="L10" s="3" t="s">
        <v>37</v>
      </c>
      <c r="M10" s="3" t="s">
        <v>1153</v>
      </c>
      <c r="N10" s="2">
        <v>18.504000000000001</v>
      </c>
      <c r="O10" s="2">
        <v>5.7824999999999998</v>
      </c>
      <c r="P10" s="2">
        <v>8</v>
      </c>
      <c r="Q10" s="4">
        <f>Table1[[#This Row],[Amount]]*Table1[[#This Row],[Quantity]]</f>
        <v>148.03200000000001</v>
      </c>
    </row>
    <row r="11" spans="1:17" x14ac:dyDescent="0.3">
      <c r="A11" s="1">
        <v>10</v>
      </c>
      <c r="B11" s="2" t="s">
        <v>436</v>
      </c>
      <c r="C11" s="2" t="s">
        <v>8</v>
      </c>
      <c r="D11" s="2" t="s">
        <v>15</v>
      </c>
      <c r="E11" s="3">
        <v>43193</v>
      </c>
      <c r="F11" s="3" t="s">
        <v>59</v>
      </c>
      <c r="G11" s="2">
        <v>2018</v>
      </c>
      <c r="H11" s="3" t="s">
        <v>65</v>
      </c>
      <c r="I11" s="3" t="s">
        <v>66</v>
      </c>
      <c r="J11" s="3" t="s">
        <v>42</v>
      </c>
      <c r="K11" s="3" t="s">
        <v>67</v>
      </c>
      <c r="L11" s="3" t="s">
        <v>38</v>
      </c>
      <c r="M11" s="3" t="s">
        <v>1153</v>
      </c>
      <c r="N11" s="2">
        <v>114.9</v>
      </c>
      <c r="O11" s="2">
        <v>34.47</v>
      </c>
      <c r="P11" s="2">
        <v>5</v>
      </c>
      <c r="Q11" s="4">
        <f>Table1[[#This Row],[Amount]]*Table1[[#This Row],[Quantity]]</f>
        <v>574.5</v>
      </c>
    </row>
    <row r="12" spans="1:17" x14ac:dyDescent="0.3">
      <c r="A12" s="1">
        <v>11</v>
      </c>
      <c r="B12" s="2" t="s">
        <v>436</v>
      </c>
      <c r="C12" s="2" t="s">
        <v>6</v>
      </c>
      <c r="D12" s="2" t="s">
        <v>16</v>
      </c>
      <c r="E12" s="3">
        <v>43193</v>
      </c>
      <c r="F12" s="3" t="s">
        <v>59</v>
      </c>
      <c r="G12" s="2">
        <v>2018</v>
      </c>
      <c r="H12" s="3" t="s">
        <v>65</v>
      </c>
      <c r="I12" s="3" t="s">
        <v>66</v>
      </c>
      <c r="J12" s="3" t="s">
        <v>42</v>
      </c>
      <c r="K12" s="3" t="s">
        <v>67</v>
      </c>
      <c r="L12" s="3" t="s">
        <v>38</v>
      </c>
      <c r="M12" s="3" t="s">
        <v>1153</v>
      </c>
      <c r="N12" s="2">
        <v>1706.184</v>
      </c>
      <c r="O12" s="2">
        <v>85.309200000000004</v>
      </c>
      <c r="P12" s="2">
        <v>1</v>
      </c>
      <c r="Q12" s="4">
        <f>Table1[[#This Row],[Amount]]*Table1[[#This Row],[Quantity]]</f>
        <v>1706.184</v>
      </c>
    </row>
    <row r="13" spans="1:17" x14ac:dyDescent="0.3">
      <c r="A13" s="1">
        <v>12</v>
      </c>
      <c r="B13" s="2" t="s">
        <v>436</v>
      </c>
      <c r="C13" s="2" t="s">
        <v>8</v>
      </c>
      <c r="D13" s="2" t="s">
        <v>14</v>
      </c>
      <c r="E13" s="3">
        <v>43193</v>
      </c>
      <c r="F13" s="3" t="s">
        <v>59</v>
      </c>
      <c r="G13" s="2">
        <v>2018</v>
      </c>
      <c r="H13" s="3" t="s">
        <v>65</v>
      </c>
      <c r="I13" s="3" t="s">
        <v>66</v>
      </c>
      <c r="J13" s="3" t="s">
        <v>42</v>
      </c>
      <c r="K13" s="3" t="s">
        <v>67</v>
      </c>
      <c r="L13" s="3" t="s">
        <v>38</v>
      </c>
      <c r="M13" s="3" t="s">
        <v>1153</v>
      </c>
      <c r="N13" s="2">
        <v>911.42399999999998</v>
      </c>
      <c r="O13" s="2">
        <v>68.356800000000007</v>
      </c>
      <c r="P13" s="2">
        <v>3</v>
      </c>
      <c r="Q13" s="4">
        <f>Table1[[#This Row],[Amount]]*Table1[[#This Row],[Quantity]]</f>
        <v>2734.2719999999999</v>
      </c>
    </row>
    <row r="14" spans="1:17" x14ac:dyDescent="0.3">
      <c r="A14" s="1">
        <v>13</v>
      </c>
      <c r="B14" s="2" t="s">
        <v>437</v>
      </c>
      <c r="C14" s="2" t="s">
        <v>8</v>
      </c>
      <c r="D14" s="2" t="s">
        <v>15</v>
      </c>
      <c r="E14" s="3">
        <v>43193</v>
      </c>
      <c r="F14" s="3" t="s">
        <v>59</v>
      </c>
      <c r="G14" s="2">
        <v>2018</v>
      </c>
      <c r="H14" s="3" t="s">
        <v>65</v>
      </c>
      <c r="I14" s="3" t="s">
        <v>66</v>
      </c>
      <c r="J14" s="3" t="s">
        <v>42</v>
      </c>
      <c r="K14" s="3" t="s">
        <v>67</v>
      </c>
      <c r="L14" s="3" t="s">
        <v>38</v>
      </c>
      <c r="M14" s="3" t="s">
        <v>1153</v>
      </c>
      <c r="N14" s="2">
        <v>15.552</v>
      </c>
      <c r="O14" s="2">
        <v>5.4432</v>
      </c>
      <c r="P14" s="2">
        <v>3</v>
      </c>
      <c r="Q14" s="4">
        <f>Table1[[#This Row],[Amount]]*Table1[[#This Row],[Quantity]]</f>
        <v>46.655999999999999</v>
      </c>
    </row>
    <row r="15" spans="1:17" x14ac:dyDescent="0.3">
      <c r="A15" s="1">
        <v>14</v>
      </c>
      <c r="B15" s="2" t="s">
        <v>438</v>
      </c>
      <c r="C15" s="2" t="s">
        <v>8</v>
      </c>
      <c r="D15" s="2" t="s">
        <v>9</v>
      </c>
      <c r="E15" s="3">
        <v>43193</v>
      </c>
      <c r="F15" s="3" t="s">
        <v>59</v>
      </c>
      <c r="G15" s="2">
        <v>2018</v>
      </c>
      <c r="H15" s="3" t="s">
        <v>65</v>
      </c>
      <c r="I15" s="3" t="s">
        <v>66</v>
      </c>
      <c r="J15" s="3" t="s">
        <v>42</v>
      </c>
      <c r="K15" s="3" t="s">
        <v>67</v>
      </c>
      <c r="L15" s="3" t="s">
        <v>38</v>
      </c>
      <c r="M15" s="3" t="s">
        <v>1153</v>
      </c>
      <c r="N15" s="2">
        <v>407.976</v>
      </c>
      <c r="O15" s="2">
        <v>132.59219999999999</v>
      </c>
      <c r="P15" s="2">
        <v>4</v>
      </c>
      <c r="Q15" s="4">
        <f>Table1[[#This Row],[Amount]]*Table1[[#This Row],[Quantity]]</f>
        <v>1631.904</v>
      </c>
    </row>
    <row r="16" spans="1:17" x14ac:dyDescent="0.3">
      <c r="A16" s="1">
        <v>15</v>
      </c>
      <c r="B16" s="2" t="s">
        <v>439</v>
      </c>
      <c r="C16" s="2" t="s">
        <v>8</v>
      </c>
      <c r="D16" s="2" t="s">
        <v>9</v>
      </c>
      <c r="E16" s="3">
        <v>43193</v>
      </c>
      <c r="F16" s="3" t="s">
        <v>59</v>
      </c>
      <c r="G16" s="2">
        <v>2018</v>
      </c>
      <c r="H16" s="3" t="s">
        <v>65</v>
      </c>
      <c r="I16" s="3" t="s">
        <v>66</v>
      </c>
      <c r="J16" s="3" t="s">
        <v>42</v>
      </c>
      <c r="K16" s="3" t="s">
        <v>67</v>
      </c>
      <c r="L16" s="3" t="s">
        <v>38</v>
      </c>
      <c r="M16" s="3" t="s">
        <v>1155</v>
      </c>
      <c r="N16" s="2">
        <v>68.81</v>
      </c>
      <c r="O16" s="2">
        <v>-123.858</v>
      </c>
      <c r="P16" s="2">
        <v>6</v>
      </c>
      <c r="Q16" s="4">
        <f>Table1[[#This Row],[Amount]]*Table1[[#This Row],[Quantity]]</f>
        <v>412.86</v>
      </c>
    </row>
    <row r="17" spans="1:17" x14ac:dyDescent="0.3">
      <c r="A17" s="1">
        <v>16</v>
      </c>
      <c r="B17" s="2" t="s">
        <v>439</v>
      </c>
      <c r="C17" s="2" t="s">
        <v>8</v>
      </c>
      <c r="D17" s="2" t="s">
        <v>10</v>
      </c>
      <c r="E17" s="3">
        <v>43193</v>
      </c>
      <c r="F17" s="3" t="s">
        <v>59</v>
      </c>
      <c r="G17" s="2">
        <v>2018</v>
      </c>
      <c r="H17" s="3" t="s">
        <v>65</v>
      </c>
      <c r="I17" s="3" t="s">
        <v>66</v>
      </c>
      <c r="J17" s="3" t="s">
        <v>42</v>
      </c>
      <c r="K17" s="3" t="s">
        <v>67</v>
      </c>
      <c r="L17" s="3" t="s">
        <v>38</v>
      </c>
      <c r="M17" s="3" t="s">
        <v>1155</v>
      </c>
      <c r="N17" s="2">
        <v>2.544</v>
      </c>
      <c r="O17" s="2">
        <v>-3.8159999999999998</v>
      </c>
      <c r="P17" s="2">
        <v>2</v>
      </c>
      <c r="Q17" s="4">
        <f>Table1[[#This Row],[Amount]]*Table1[[#This Row],[Quantity]]</f>
        <v>5.0880000000000001</v>
      </c>
    </row>
    <row r="18" spans="1:17" x14ac:dyDescent="0.3">
      <c r="A18" s="1">
        <v>17</v>
      </c>
      <c r="B18" s="2" t="s">
        <v>440</v>
      </c>
      <c r="C18" s="2" t="s">
        <v>8</v>
      </c>
      <c r="D18" s="2" t="s">
        <v>17</v>
      </c>
      <c r="E18" s="3">
        <v>43193</v>
      </c>
      <c r="F18" s="3" t="s">
        <v>59</v>
      </c>
      <c r="G18" s="2">
        <v>2018</v>
      </c>
      <c r="H18" s="3" t="s">
        <v>65</v>
      </c>
      <c r="I18" s="3" t="s">
        <v>66</v>
      </c>
      <c r="J18" s="3" t="s">
        <v>42</v>
      </c>
      <c r="K18" s="3" t="s">
        <v>67</v>
      </c>
      <c r="L18" s="3" t="s">
        <v>38</v>
      </c>
      <c r="M18" s="3" t="s">
        <v>1153</v>
      </c>
      <c r="N18" s="2">
        <v>665.88</v>
      </c>
      <c r="O18" s="2">
        <v>13.317600000000001</v>
      </c>
      <c r="P18" s="2">
        <v>1</v>
      </c>
      <c r="Q18" s="4">
        <f>Table1[[#This Row],[Amount]]*Table1[[#This Row],[Quantity]]</f>
        <v>665.88</v>
      </c>
    </row>
    <row r="19" spans="1:17" x14ac:dyDescent="0.3">
      <c r="A19" s="1">
        <v>18</v>
      </c>
      <c r="B19" s="2" t="s">
        <v>441</v>
      </c>
      <c r="C19" s="2" t="s">
        <v>8</v>
      </c>
      <c r="D19" s="2" t="s">
        <v>18</v>
      </c>
      <c r="E19" s="3">
        <v>43193</v>
      </c>
      <c r="F19" s="3" t="s">
        <v>59</v>
      </c>
      <c r="G19" s="2">
        <v>2018</v>
      </c>
      <c r="H19" s="3" t="s">
        <v>65</v>
      </c>
      <c r="I19" s="3" t="s">
        <v>68</v>
      </c>
      <c r="J19" s="3" t="s">
        <v>41</v>
      </c>
      <c r="K19" s="3" t="s">
        <v>69</v>
      </c>
      <c r="L19" s="3" t="s">
        <v>37</v>
      </c>
      <c r="M19" s="3" t="s">
        <v>1153</v>
      </c>
      <c r="N19" s="2">
        <v>55.5</v>
      </c>
      <c r="O19" s="2">
        <v>9.99</v>
      </c>
      <c r="P19" s="2">
        <v>2</v>
      </c>
      <c r="Q19" s="4">
        <f>Table1[[#This Row],[Amount]]*Table1[[#This Row],[Quantity]]</f>
        <v>111</v>
      </c>
    </row>
    <row r="20" spans="1:17" x14ac:dyDescent="0.3">
      <c r="A20" s="1">
        <v>19</v>
      </c>
      <c r="B20" s="2" t="s">
        <v>442</v>
      </c>
      <c r="C20" s="2" t="s">
        <v>8</v>
      </c>
      <c r="D20" s="2" t="s">
        <v>14</v>
      </c>
      <c r="E20" s="3">
        <v>43193</v>
      </c>
      <c r="F20" s="3" t="s">
        <v>59</v>
      </c>
      <c r="G20" s="2">
        <v>2018</v>
      </c>
      <c r="H20" s="3" t="s">
        <v>65</v>
      </c>
      <c r="I20" s="3" t="s">
        <v>68</v>
      </c>
      <c r="J20" s="3" t="s">
        <v>41</v>
      </c>
      <c r="K20" s="3" t="s">
        <v>69</v>
      </c>
      <c r="L20" s="3" t="s">
        <v>37</v>
      </c>
      <c r="M20" s="3" t="s">
        <v>1153</v>
      </c>
      <c r="N20" s="2">
        <v>8.56</v>
      </c>
      <c r="O20" s="2">
        <v>2.4824000000000002</v>
      </c>
      <c r="P20" s="2">
        <v>9</v>
      </c>
      <c r="Q20" s="4">
        <f>Table1[[#This Row],[Amount]]*Table1[[#This Row],[Quantity]]</f>
        <v>77.040000000000006</v>
      </c>
    </row>
    <row r="21" spans="1:17" x14ac:dyDescent="0.3">
      <c r="A21" s="1">
        <v>20</v>
      </c>
      <c r="B21" s="2" t="s">
        <v>442</v>
      </c>
      <c r="C21" s="2" t="s">
        <v>8</v>
      </c>
      <c r="D21" s="2" t="s">
        <v>14</v>
      </c>
      <c r="E21" s="3">
        <v>43195</v>
      </c>
      <c r="F21" s="3" t="s">
        <v>59</v>
      </c>
      <c r="G21" s="2">
        <v>2018</v>
      </c>
      <c r="H21" s="3" t="s">
        <v>70</v>
      </c>
      <c r="I21" s="3" t="s">
        <v>71</v>
      </c>
      <c r="J21" s="3" t="s">
        <v>50</v>
      </c>
      <c r="K21" s="3" t="s">
        <v>72</v>
      </c>
      <c r="L21" s="3" t="s">
        <v>39</v>
      </c>
      <c r="M21" s="3" t="s">
        <v>1153</v>
      </c>
      <c r="N21" s="2">
        <v>213.48</v>
      </c>
      <c r="O21" s="2">
        <v>16.010999999999999</v>
      </c>
      <c r="P21" s="2">
        <v>7</v>
      </c>
      <c r="Q21" s="4">
        <f>Table1[[#This Row],[Amount]]*Table1[[#This Row],[Quantity]]</f>
        <v>1494.36</v>
      </c>
    </row>
    <row r="22" spans="1:17" x14ac:dyDescent="0.3">
      <c r="A22" s="1">
        <v>21</v>
      </c>
      <c r="B22" s="2" t="s">
        <v>442</v>
      </c>
      <c r="C22" s="2" t="s">
        <v>8</v>
      </c>
      <c r="D22" s="2" t="s">
        <v>19</v>
      </c>
      <c r="E22" s="3">
        <v>43196</v>
      </c>
      <c r="F22" s="3" t="s">
        <v>59</v>
      </c>
      <c r="G22" s="2">
        <v>2018</v>
      </c>
      <c r="H22" s="3" t="s">
        <v>73</v>
      </c>
      <c r="I22" s="3" t="s">
        <v>74</v>
      </c>
      <c r="J22" s="3" t="s">
        <v>46</v>
      </c>
      <c r="K22" s="3" t="s">
        <v>75</v>
      </c>
      <c r="L22" s="3" t="s">
        <v>36</v>
      </c>
      <c r="M22" s="3" t="s">
        <v>1153</v>
      </c>
      <c r="N22" s="2">
        <v>22.72</v>
      </c>
      <c r="O22" s="2">
        <v>7.3840000000000003</v>
      </c>
      <c r="P22" s="2">
        <v>2</v>
      </c>
      <c r="Q22" s="4">
        <f>Table1[[#This Row],[Amount]]*Table1[[#This Row],[Quantity]]</f>
        <v>45.44</v>
      </c>
    </row>
    <row r="23" spans="1:17" x14ac:dyDescent="0.3">
      <c r="A23" s="1">
        <v>22</v>
      </c>
      <c r="B23" s="2" t="s">
        <v>443</v>
      </c>
      <c r="C23" s="2" t="s">
        <v>8</v>
      </c>
      <c r="D23" s="2" t="s">
        <v>20</v>
      </c>
      <c r="E23" s="3">
        <v>43196</v>
      </c>
      <c r="F23" s="3" t="s">
        <v>59</v>
      </c>
      <c r="G23" s="2">
        <v>2018</v>
      </c>
      <c r="H23" s="3" t="s">
        <v>73</v>
      </c>
      <c r="I23" s="3" t="s">
        <v>76</v>
      </c>
      <c r="J23" s="3" t="s">
        <v>54</v>
      </c>
      <c r="K23" s="3" t="s">
        <v>77</v>
      </c>
      <c r="L23" s="3" t="s">
        <v>40</v>
      </c>
      <c r="M23" s="3" t="s">
        <v>1154</v>
      </c>
      <c r="N23" s="2">
        <v>19.46</v>
      </c>
      <c r="O23" s="2">
        <v>5.0595999999999997</v>
      </c>
      <c r="P23" s="2">
        <v>4</v>
      </c>
      <c r="Q23" s="4">
        <f>Table1[[#This Row],[Amount]]*Table1[[#This Row],[Quantity]]</f>
        <v>77.84</v>
      </c>
    </row>
    <row r="24" spans="1:17" x14ac:dyDescent="0.3">
      <c r="A24" s="1">
        <v>23</v>
      </c>
      <c r="B24" s="2" t="s">
        <v>443</v>
      </c>
      <c r="C24" s="2" t="s">
        <v>6</v>
      </c>
      <c r="D24" s="2" t="s">
        <v>21</v>
      </c>
      <c r="E24" s="3">
        <v>43198</v>
      </c>
      <c r="F24" s="3" t="s">
        <v>59</v>
      </c>
      <c r="G24" s="2">
        <v>2018</v>
      </c>
      <c r="H24" s="3" t="s">
        <v>60</v>
      </c>
      <c r="I24" s="3" t="s">
        <v>78</v>
      </c>
      <c r="J24" s="3" t="s">
        <v>48</v>
      </c>
      <c r="K24" s="3" t="s">
        <v>79</v>
      </c>
      <c r="L24" s="3" t="s">
        <v>36</v>
      </c>
      <c r="M24" s="3" t="s">
        <v>1154</v>
      </c>
      <c r="N24" s="2">
        <v>60.34</v>
      </c>
      <c r="O24" s="2">
        <v>15.6884</v>
      </c>
      <c r="P24" s="2">
        <v>5</v>
      </c>
      <c r="Q24" s="4">
        <f>Table1[[#This Row],[Amount]]*Table1[[#This Row],[Quantity]]</f>
        <v>301.70000000000005</v>
      </c>
    </row>
    <row r="25" spans="1:17" x14ac:dyDescent="0.3">
      <c r="A25" s="1">
        <v>24</v>
      </c>
      <c r="B25" s="2" t="s">
        <v>444</v>
      </c>
      <c r="C25" s="2" t="s">
        <v>6</v>
      </c>
      <c r="D25" s="2" t="s">
        <v>16</v>
      </c>
      <c r="E25" s="3">
        <v>43198</v>
      </c>
      <c r="F25" s="3" t="s">
        <v>59</v>
      </c>
      <c r="G25" s="2">
        <v>2018</v>
      </c>
      <c r="H25" s="3" t="s">
        <v>60</v>
      </c>
      <c r="I25" s="3" t="s">
        <v>78</v>
      </c>
      <c r="J25" s="3" t="s">
        <v>48</v>
      </c>
      <c r="K25" s="3" t="s">
        <v>79</v>
      </c>
      <c r="L25" s="3" t="s">
        <v>36</v>
      </c>
      <c r="M25" s="3" t="s">
        <v>1153</v>
      </c>
      <c r="N25" s="2">
        <v>71.372</v>
      </c>
      <c r="O25" s="2">
        <v>-1.0196000000000001</v>
      </c>
      <c r="P25" s="2">
        <v>3</v>
      </c>
      <c r="Q25" s="4">
        <f>Table1[[#This Row],[Amount]]*Table1[[#This Row],[Quantity]]</f>
        <v>214.11599999999999</v>
      </c>
    </row>
    <row r="26" spans="1:17" x14ac:dyDescent="0.3">
      <c r="A26" s="1">
        <v>25</v>
      </c>
      <c r="B26" s="2" t="s">
        <v>445</v>
      </c>
      <c r="C26" s="2" t="s">
        <v>8</v>
      </c>
      <c r="D26" s="2" t="s">
        <v>10</v>
      </c>
      <c r="E26" s="3">
        <v>43198</v>
      </c>
      <c r="F26" s="3" t="s">
        <v>59</v>
      </c>
      <c r="G26" s="2">
        <v>2018</v>
      </c>
      <c r="H26" s="3" t="s">
        <v>60</v>
      </c>
      <c r="I26" s="3" t="s">
        <v>78</v>
      </c>
      <c r="J26" s="3" t="s">
        <v>48</v>
      </c>
      <c r="K26" s="3" t="s">
        <v>79</v>
      </c>
      <c r="L26" s="3" t="s">
        <v>36</v>
      </c>
      <c r="M26" s="3" t="s">
        <v>1153</v>
      </c>
      <c r="N26" s="2">
        <v>1044.6300000000001</v>
      </c>
      <c r="O26" s="2">
        <v>240.26490000000001</v>
      </c>
      <c r="P26" s="2">
        <v>5</v>
      </c>
      <c r="Q26" s="4">
        <f>Table1[[#This Row],[Amount]]*Table1[[#This Row],[Quantity]]</f>
        <v>5223.1500000000005</v>
      </c>
    </row>
    <row r="27" spans="1:17" x14ac:dyDescent="0.3">
      <c r="A27" s="1">
        <v>26</v>
      </c>
      <c r="B27" s="2" t="s">
        <v>446</v>
      </c>
      <c r="C27" s="2" t="s">
        <v>11</v>
      </c>
      <c r="D27" s="2" t="s">
        <v>22</v>
      </c>
      <c r="E27" s="3">
        <v>43198</v>
      </c>
      <c r="F27" s="3" t="s">
        <v>59</v>
      </c>
      <c r="G27" s="2">
        <v>2018</v>
      </c>
      <c r="H27" s="3" t="s">
        <v>60</v>
      </c>
      <c r="I27" s="3" t="s">
        <v>78</v>
      </c>
      <c r="J27" s="3" t="s">
        <v>48</v>
      </c>
      <c r="K27" s="3" t="s">
        <v>79</v>
      </c>
      <c r="L27" s="3" t="s">
        <v>36</v>
      </c>
      <c r="M27" s="3" t="s">
        <v>1153</v>
      </c>
      <c r="N27" s="2">
        <v>11.648</v>
      </c>
      <c r="O27" s="2">
        <v>4.2224000000000004</v>
      </c>
      <c r="P27" s="2">
        <v>6</v>
      </c>
      <c r="Q27" s="4">
        <f>Table1[[#This Row],[Amount]]*Table1[[#This Row],[Quantity]]</f>
        <v>69.888000000000005</v>
      </c>
    </row>
    <row r="28" spans="1:17" x14ac:dyDescent="0.3">
      <c r="A28" s="1">
        <v>27</v>
      </c>
      <c r="B28" s="2" t="s">
        <v>446</v>
      </c>
      <c r="C28" s="2" t="s">
        <v>11</v>
      </c>
      <c r="D28" s="2" t="s">
        <v>12</v>
      </c>
      <c r="E28" s="3">
        <v>43199</v>
      </c>
      <c r="F28" s="3" t="s">
        <v>59</v>
      </c>
      <c r="G28" s="2">
        <v>2018</v>
      </c>
      <c r="H28" s="3" t="s">
        <v>80</v>
      </c>
      <c r="I28" s="3" t="s">
        <v>81</v>
      </c>
      <c r="J28" s="3" t="s">
        <v>44</v>
      </c>
      <c r="K28" s="3" t="s">
        <v>82</v>
      </c>
      <c r="L28" s="3" t="s">
        <v>38</v>
      </c>
      <c r="M28" s="3" t="s">
        <v>1153</v>
      </c>
      <c r="N28" s="2">
        <v>90.57</v>
      </c>
      <c r="O28" s="2">
        <v>11.774100000000001</v>
      </c>
      <c r="P28" s="2">
        <v>4</v>
      </c>
      <c r="Q28" s="4">
        <f>Table1[[#This Row],[Amount]]*Table1[[#This Row],[Quantity]]</f>
        <v>362.28</v>
      </c>
    </row>
    <row r="29" spans="1:17" x14ac:dyDescent="0.3">
      <c r="A29" s="1">
        <v>28</v>
      </c>
      <c r="B29" s="2" t="s">
        <v>447</v>
      </c>
      <c r="C29" s="2" t="s">
        <v>8</v>
      </c>
      <c r="D29" s="2" t="s">
        <v>14</v>
      </c>
      <c r="E29" s="3">
        <v>43199</v>
      </c>
      <c r="F29" s="3" t="s">
        <v>59</v>
      </c>
      <c r="G29" s="2">
        <v>2018</v>
      </c>
      <c r="H29" s="3" t="s">
        <v>80</v>
      </c>
      <c r="I29" s="3" t="s">
        <v>81</v>
      </c>
      <c r="J29" s="3" t="s">
        <v>44</v>
      </c>
      <c r="K29" s="3" t="s">
        <v>82</v>
      </c>
      <c r="L29" s="3" t="s">
        <v>38</v>
      </c>
      <c r="M29" s="3" t="s">
        <v>1153</v>
      </c>
      <c r="N29" s="2">
        <v>3083.43</v>
      </c>
      <c r="O29" s="2">
        <v>-1665.0522000000001</v>
      </c>
      <c r="P29" s="2">
        <v>4</v>
      </c>
      <c r="Q29" s="4">
        <f>Table1[[#This Row],[Amount]]*Table1[[#This Row],[Quantity]]</f>
        <v>12333.72</v>
      </c>
    </row>
    <row r="30" spans="1:17" x14ac:dyDescent="0.3">
      <c r="A30" s="1">
        <v>29</v>
      </c>
      <c r="B30" s="2" t="s">
        <v>447</v>
      </c>
      <c r="C30" s="2" t="s">
        <v>11</v>
      </c>
      <c r="D30" s="2" t="s">
        <v>22</v>
      </c>
      <c r="E30" s="3">
        <v>43199</v>
      </c>
      <c r="F30" s="3" t="s">
        <v>59</v>
      </c>
      <c r="G30" s="2">
        <v>2018</v>
      </c>
      <c r="H30" s="3" t="s">
        <v>80</v>
      </c>
      <c r="I30" s="3" t="s">
        <v>83</v>
      </c>
      <c r="J30" s="3" t="s">
        <v>49</v>
      </c>
      <c r="K30" s="3" t="s">
        <v>84</v>
      </c>
      <c r="L30" s="3" t="s">
        <v>39</v>
      </c>
      <c r="M30" s="3" t="s">
        <v>1153</v>
      </c>
      <c r="N30" s="2">
        <v>9.6180000000000003</v>
      </c>
      <c r="O30" s="2">
        <v>-7.0532000000000004</v>
      </c>
      <c r="P30" s="2">
        <v>4</v>
      </c>
      <c r="Q30" s="4">
        <f>Table1[[#This Row],[Amount]]*Table1[[#This Row],[Quantity]]</f>
        <v>38.472000000000001</v>
      </c>
    </row>
    <row r="31" spans="1:17" x14ac:dyDescent="0.3">
      <c r="A31" s="1">
        <v>30</v>
      </c>
      <c r="B31" s="2" t="s">
        <v>447</v>
      </c>
      <c r="C31" s="2" t="s">
        <v>8</v>
      </c>
      <c r="D31" s="2" t="s">
        <v>9</v>
      </c>
      <c r="E31" s="3">
        <v>43199</v>
      </c>
      <c r="F31" s="3" t="s">
        <v>59</v>
      </c>
      <c r="G31" s="2">
        <v>2018</v>
      </c>
      <c r="H31" s="3" t="s">
        <v>80</v>
      </c>
      <c r="I31" s="3" t="s">
        <v>83</v>
      </c>
      <c r="J31" s="3" t="s">
        <v>49</v>
      </c>
      <c r="K31" s="3" t="s">
        <v>84</v>
      </c>
      <c r="L31" s="3" t="s">
        <v>39</v>
      </c>
      <c r="M31" s="3" t="s">
        <v>1153</v>
      </c>
      <c r="N31" s="2">
        <v>124.2</v>
      </c>
      <c r="O31" s="2">
        <v>15.525</v>
      </c>
      <c r="P31" s="2">
        <v>4</v>
      </c>
      <c r="Q31" s="4">
        <f>Table1[[#This Row],[Amount]]*Table1[[#This Row],[Quantity]]</f>
        <v>496.8</v>
      </c>
    </row>
    <row r="32" spans="1:17" x14ac:dyDescent="0.3">
      <c r="A32" s="1">
        <v>31</v>
      </c>
      <c r="B32" s="2" t="s">
        <v>447</v>
      </c>
      <c r="C32" s="2" t="s">
        <v>11</v>
      </c>
      <c r="D32" s="2" t="s">
        <v>23</v>
      </c>
      <c r="E32" s="3">
        <v>43199</v>
      </c>
      <c r="F32" s="3" t="s">
        <v>59</v>
      </c>
      <c r="G32" s="2">
        <v>2018</v>
      </c>
      <c r="H32" s="3" t="s">
        <v>80</v>
      </c>
      <c r="I32" s="3" t="s">
        <v>83</v>
      </c>
      <c r="J32" s="3" t="s">
        <v>49</v>
      </c>
      <c r="K32" s="3" t="s">
        <v>84</v>
      </c>
      <c r="L32" s="3" t="s">
        <v>39</v>
      </c>
      <c r="M32" s="3" t="s">
        <v>1153</v>
      </c>
      <c r="N32" s="2">
        <v>3.2639999999999998</v>
      </c>
      <c r="O32" s="2">
        <v>1.1015999999999999</v>
      </c>
      <c r="P32" s="2">
        <v>5</v>
      </c>
      <c r="Q32" s="4">
        <f>Table1[[#This Row],[Amount]]*Table1[[#This Row],[Quantity]]</f>
        <v>16.32</v>
      </c>
    </row>
    <row r="33" spans="1:17" x14ac:dyDescent="0.3">
      <c r="A33" s="1">
        <v>32</v>
      </c>
      <c r="B33" s="2" t="s">
        <v>447</v>
      </c>
      <c r="C33" s="2" t="s">
        <v>11</v>
      </c>
      <c r="D33" s="2" t="s">
        <v>22</v>
      </c>
      <c r="E33" s="3">
        <v>43199</v>
      </c>
      <c r="F33" s="3" t="s">
        <v>59</v>
      </c>
      <c r="G33" s="2">
        <v>2018</v>
      </c>
      <c r="H33" s="3" t="s">
        <v>80</v>
      </c>
      <c r="I33" s="3" t="s">
        <v>83</v>
      </c>
      <c r="J33" s="3" t="s">
        <v>49</v>
      </c>
      <c r="K33" s="3" t="s">
        <v>84</v>
      </c>
      <c r="L33" s="3" t="s">
        <v>39</v>
      </c>
      <c r="M33" s="3" t="s">
        <v>1153</v>
      </c>
      <c r="N33" s="2">
        <v>86.304000000000002</v>
      </c>
      <c r="O33" s="2">
        <v>9.7091999999999992</v>
      </c>
      <c r="P33" s="2">
        <v>6</v>
      </c>
      <c r="Q33" s="4">
        <f>Table1[[#This Row],[Amount]]*Table1[[#This Row],[Quantity]]</f>
        <v>517.82400000000007</v>
      </c>
    </row>
    <row r="34" spans="1:17" x14ac:dyDescent="0.3">
      <c r="A34" s="1">
        <v>33</v>
      </c>
      <c r="B34" s="2" t="s">
        <v>447</v>
      </c>
      <c r="C34" s="2" t="s">
        <v>8</v>
      </c>
      <c r="D34" s="2" t="s">
        <v>14</v>
      </c>
      <c r="E34" s="3">
        <v>43199</v>
      </c>
      <c r="F34" s="3" t="s">
        <v>59</v>
      </c>
      <c r="G34" s="2">
        <v>2018</v>
      </c>
      <c r="H34" s="3" t="s">
        <v>80</v>
      </c>
      <c r="I34" s="3" t="s">
        <v>83</v>
      </c>
      <c r="J34" s="3" t="s">
        <v>49</v>
      </c>
      <c r="K34" s="3" t="s">
        <v>84</v>
      </c>
      <c r="L34" s="3" t="s">
        <v>39</v>
      </c>
      <c r="M34" s="3" t="s">
        <v>1153</v>
      </c>
      <c r="N34" s="2">
        <v>6.8579999999999997</v>
      </c>
      <c r="O34" s="2">
        <v>-5.7149999999999999</v>
      </c>
      <c r="P34" s="2">
        <v>3</v>
      </c>
      <c r="Q34" s="4">
        <f>Table1[[#This Row],[Amount]]*Table1[[#This Row],[Quantity]]</f>
        <v>20.573999999999998</v>
      </c>
    </row>
    <row r="35" spans="1:17" x14ac:dyDescent="0.3">
      <c r="A35" s="1">
        <v>34</v>
      </c>
      <c r="B35" s="2" t="s">
        <v>447</v>
      </c>
      <c r="C35" s="2" t="s">
        <v>6</v>
      </c>
      <c r="D35" s="2" t="s">
        <v>24</v>
      </c>
      <c r="E35" s="3">
        <v>43199</v>
      </c>
      <c r="F35" s="3" t="s">
        <v>59</v>
      </c>
      <c r="G35" s="2">
        <v>2018</v>
      </c>
      <c r="H35" s="3" t="s">
        <v>80</v>
      </c>
      <c r="I35" s="3" t="s">
        <v>83</v>
      </c>
      <c r="J35" s="3" t="s">
        <v>49</v>
      </c>
      <c r="K35" s="3" t="s">
        <v>84</v>
      </c>
      <c r="L35" s="3" t="s">
        <v>39</v>
      </c>
      <c r="M35" s="3" t="s">
        <v>1153</v>
      </c>
      <c r="N35" s="2">
        <v>15.76</v>
      </c>
      <c r="O35" s="2">
        <v>3.5459999999999998</v>
      </c>
      <c r="P35" s="2">
        <v>2</v>
      </c>
      <c r="Q35" s="4">
        <f>Table1[[#This Row],[Amount]]*Table1[[#This Row],[Quantity]]</f>
        <v>31.52</v>
      </c>
    </row>
    <row r="36" spans="1:17" x14ac:dyDescent="0.3">
      <c r="A36" s="1">
        <v>35</v>
      </c>
      <c r="B36" s="2" t="s">
        <v>448</v>
      </c>
      <c r="C36" s="2" t="s">
        <v>8</v>
      </c>
      <c r="D36" s="2" t="s">
        <v>14</v>
      </c>
      <c r="E36" s="3">
        <v>43201</v>
      </c>
      <c r="F36" s="3" t="s">
        <v>59</v>
      </c>
      <c r="G36" s="2">
        <v>2018</v>
      </c>
      <c r="H36" s="3" t="s">
        <v>85</v>
      </c>
      <c r="I36" s="3" t="s">
        <v>86</v>
      </c>
      <c r="J36" s="3" t="s">
        <v>87</v>
      </c>
      <c r="K36" s="3" t="s">
        <v>88</v>
      </c>
      <c r="L36" s="3" t="s">
        <v>36</v>
      </c>
      <c r="M36" s="3" t="s">
        <v>1155</v>
      </c>
      <c r="N36" s="2">
        <v>29.472000000000001</v>
      </c>
      <c r="O36" s="2">
        <v>9.9467999999999996</v>
      </c>
      <c r="P36" s="2">
        <v>2</v>
      </c>
      <c r="Q36" s="4">
        <f>Table1[[#This Row],[Amount]]*Table1[[#This Row],[Quantity]]</f>
        <v>58.944000000000003</v>
      </c>
    </row>
    <row r="37" spans="1:17" x14ac:dyDescent="0.3">
      <c r="A37" s="1">
        <v>36</v>
      </c>
      <c r="B37" s="2" t="s">
        <v>449</v>
      </c>
      <c r="C37" s="2" t="s">
        <v>6</v>
      </c>
      <c r="D37" s="2" t="s">
        <v>16</v>
      </c>
      <c r="E37" s="3">
        <v>43202</v>
      </c>
      <c r="F37" s="3" t="s">
        <v>59</v>
      </c>
      <c r="G37" s="2">
        <v>2018</v>
      </c>
      <c r="H37" s="3" t="s">
        <v>70</v>
      </c>
      <c r="I37" s="3" t="s">
        <v>89</v>
      </c>
      <c r="J37" s="3" t="s">
        <v>52</v>
      </c>
      <c r="K37" s="3" t="s">
        <v>58</v>
      </c>
      <c r="L37" s="3" t="s">
        <v>40</v>
      </c>
      <c r="M37" s="3" t="s">
        <v>1154</v>
      </c>
      <c r="N37" s="2">
        <v>1097.5440000000001</v>
      </c>
      <c r="O37" s="2">
        <v>123.47369999999999</v>
      </c>
      <c r="P37" s="2">
        <v>2</v>
      </c>
      <c r="Q37" s="4">
        <f>Table1[[#This Row],[Amount]]*Table1[[#This Row],[Quantity]]</f>
        <v>2195.0880000000002</v>
      </c>
    </row>
    <row r="38" spans="1:17" x14ac:dyDescent="0.3">
      <c r="A38" s="1">
        <v>37</v>
      </c>
      <c r="B38" s="2" t="s">
        <v>449</v>
      </c>
      <c r="C38" s="2" t="s">
        <v>8</v>
      </c>
      <c r="D38" s="2" t="s">
        <v>14</v>
      </c>
      <c r="E38" s="3">
        <v>43202</v>
      </c>
      <c r="F38" s="3" t="s">
        <v>59</v>
      </c>
      <c r="G38" s="2">
        <v>2018</v>
      </c>
      <c r="H38" s="3" t="s">
        <v>70</v>
      </c>
      <c r="I38" s="3" t="s">
        <v>90</v>
      </c>
      <c r="J38" s="3" t="s">
        <v>53</v>
      </c>
      <c r="K38" s="3" t="s">
        <v>58</v>
      </c>
      <c r="L38" s="3" t="s">
        <v>40</v>
      </c>
      <c r="M38" s="3" t="s">
        <v>1154</v>
      </c>
      <c r="N38" s="2">
        <v>190.92</v>
      </c>
      <c r="O38" s="2">
        <v>-147.96299999999999</v>
      </c>
      <c r="P38" s="2">
        <v>9</v>
      </c>
      <c r="Q38" s="4">
        <f>Table1[[#This Row],[Amount]]*Table1[[#This Row],[Quantity]]</f>
        <v>1718.28</v>
      </c>
    </row>
    <row r="39" spans="1:17" x14ac:dyDescent="0.3">
      <c r="A39" s="1">
        <v>38</v>
      </c>
      <c r="B39" s="2" t="s">
        <v>450</v>
      </c>
      <c r="C39" s="2" t="s">
        <v>6</v>
      </c>
      <c r="D39" s="2" t="s">
        <v>7</v>
      </c>
      <c r="E39" s="3">
        <v>43203</v>
      </c>
      <c r="F39" s="3" t="s">
        <v>59</v>
      </c>
      <c r="G39" s="2">
        <v>2018</v>
      </c>
      <c r="H39" s="3" t="s">
        <v>73</v>
      </c>
      <c r="I39" s="3" t="s">
        <v>91</v>
      </c>
      <c r="J39" s="3" t="s">
        <v>51</v>
      </c>
      <c r="K39" s="3" t="s">
        <v>92</v>
      </c>
      <c r="L39" s="3" t="s">
        <v>40</v>
      </c>
      <c r="M39" s="3" t="s">
        <v>1155</v>
      </c>
      <c r="N39" s="2">
        <v>113.328</v>
      </c>
      <c r="O39" s="2">
        <v>35.414999999999999</v>
      </c>
      <c r="P39" s="2">
        <v>4</v>
      </c>
      <c r="Q39" s="4">
        <f>Table1[[#This Row],[Amount]]*Table1[[#This Row],[Quantity]]</f>
        <v>453.31200000000001</v>
      </c>
    </row>
    <row r="40" spans="1:17" x14ac:dyDescent="0.3">
      <c r="A40" s="1">
        <v>39</v>
      </c>
      <c r="B40" s="2" t="s">
        <v>450</v>
      </c>
      <c r="C40" s="2" t="s">
        <v>11</v>
      </c>
      <c r="D40" s="2" t="s">
        <v>12</v>
      </c>
      <c r="E40" s="3">
        <v>43203</v>
      </c>
      <c r="F40" s="3" t="s">
        <v>59</v>
      </c>
      <c r="G40" s="2">
        <v>2018</v>
      </c>
      <c r="H40" s="3" t="s">
        <v>73</v>
      </c>
      <c r="I40" s="3" t="s">
        <v>91</v>
      </c>
      <c r="J40" s="3" t="s">
        <v>51</v>
      </c>
      <c r="K40" s="3" t="s">
        <v>92</v>
      </c>
      <c r="L40" s="3" t="s">
        <v>40</v>
      </c>
      <c r="M40" s="3" t="s">
        <v>1155</v>
      </c>
      <c r="N40" s="2">
        <v>532.39919999999995</v>
      </c>
      <c r="O40" s="2">
        <v>-46.976399999999998</v>
      </c>
      <c r="P40" s="2">
        <v>2</v>
      </c>
      <c r="Q40" s="4">
        <f>Table1[[#This Row],[Amount]]*Table1[[#This Row],[Quantity]]</f>
        <v>1064.7983999999999</v>
      </c>
    </row>
    <row r="41" spans="1:17" x14ac:dyDescent="0.3">
      <c r="A41" s="1">
        <v>40</v>
      </c>
      <c r="B41" s="2" t="s">
        <v>450</v>
      </c>
      <c r="C41" s="2" t="s">
        <v>8</v>
      </c>
      <c r="D41" s="2" t="s">
        <v>10</v>
      </c>
      <c r="E41" s="3">
        <v>43205</v>
      </c>
      <c r="F41" s="3" t="s">
        <v>59</v>
      </c>
      <c r="G41" s="2">
        <v>2018</v>
      </c>
      <c r="H41" s="3" t="s">
        <v>60</v>
      </c>
      <c r="I41" s="3" t="s">
        <v>93</v>
      </c>
      <c r="J41" s="3" t="s">
        <v>56</v>
      </c>
      <c r="K41" s="3" t="s">
        <v>94</v>
      </c>
      <c r="L41" s="3" t="s">
        <v>40</v>
      </c>
      <c r="M41" s="3" t="s">
        <v>1155</v>
      </c>
      <c r="N41" s="2">
        <v>212.05799999999999</v>
      </c>
      <c r="O41" s="2">
        <v>-15.147</v>
      </c>
      <c r="P41" s="2">
        <v>5</v>
      </c>
      <c r="Q41" s="4">
        <f>Table1[[#This Row],[Amount]]*Table1[[#This Row],[Quantity]]</f>
        <v>1060.29</v>
      </c>
    </row>
    <row r="42" spans="1:17" x14ac:dyDescent="0.3">
      <c r="A42" s="1">
        <v>41</v>
      </c>
      <c r="B42" s="2" t="s">
        <v>450</v>
      </c>
      <c r="C42" s="2" t="s">
        <v>8</v>
      </c>
      <c r="D42" s="2" t="s">
        <v>10</v>
      </c>
      <c r="E42" s="3">
        <v>43205</v>
      </c>
      <c r="F42" s="3" t="s">
        <v>59</v>
      </c>
      <c r="G42" s="2">
        <v>2018</v>
      </c>
      <c r="H42" s="3" t="s">
        <v>60</v>
      </c>
      <c r="I42" s="3" t="s">
        <v>95</v>
      </c>
      <c r="J42" s="3" t="s">
        <v>57</v>
      </c>
      <c r="K42" s="3" t="s">
        <v>57</v>
      </c>
      <c r="L42" s="3" t="s">
        <v>37</v>
      </c>
      <c r="M42" s="3" t="s">
        <v>1155</v>
      </c>
      <c r="N42" s="2">
        <v>371.16800000000001</v>
      </c>
      <c r="O42" s="2">
        <v>41.756399999999999</v>
      </c>
      <c r="P42" s="2">
        <v>5</v>
      </c>
      <c r="Q42" s="4">
        <f>Table1[[#This Row],[Amount]]*Table1[[#This Row],[Quantity]]</f>
        <v>1855.8400000000001</v>
      </c>
    </row>
    <row r="43" spans="1:17" x14ac:dyDescent="0.3">
      <c r="A43" s="1">
        <v>42</v>
      </c>
      <c r="B43" s="2" t="s">
        <v>451</v>
      </c>
      <c r="C43" s="2" t="s">
        <v>8</v>
      </c>
      <c r="D43" s="2" t="s">
        <v>9</v>
      </c>
      <c r="E43" s="3">
        <v>43205</v>
      </c>
      <c r="F43" s="3" t="s">
        <v>59</v>
      </c>
      <c r="G43" s="2">
        <v>2018</v>
      </c>
      <c r="H43" s="3" t="s">
        <v>60</v>
      </c>
      <c r="I43" s="3" t="s">
        <v>95</v>
      </c>
      <c r="J43" s="3" t="s">
        <v>57</v>
      </c>
      <c r="K43" s="3" t="s">
        <v>57</v>
      </c>
      <c r="L43" s="3" t="s">
        <v>37</v>
      </c>
      <c r="M43" s="3" t="s">
        <v>1154</v>
      </c>
      <c r="N43" s="2">
        <v>147.16800000000001</v>
      </c>
      <c r="O43" s="2">
        <v>16.5564</v>
      </c>
      <c r="P43" s="2">
        <v>5</v>
      </c>
      <c r="Q43" s="4">
        <f>Table1[[#This Row],[Amount]]*Table1[[#This Row],[Quantity]]</f>
        <v>735.84</v>
      </c>
    </row>
    <row r="44" spans="1:17" x14ac:dyDescent="0.3">
      <c r="A44" s="1">
        <v>43</v>
      </c>
      <c r="B44" s="2" t="s">
        <v>452</v>
      </c>
      <c r="C44" s="2" t="s">
        <v>8</v>
      </c>
      <c r="D44" s="2" t="s">
        <v>10</v>
      </c>
      <c r="E44" s="3">
        <v>43205</v>
      </c>
      <c r="F44" s="3" t="s">
        <v>59</v>
      </c>
      <c r="G44" s="2">
        <v>2018</v>
      </c>
      <c r="H44" s="3" t="s">
        <v>60</v>
      </c>
      <c r="I44" s="3" t="s">
        <v>95</v>
      </c>
      <c r="J44" s="3" t="s">
        <v>57</v>
      </c>
      <c r="K44" s="3" t="s">
        <v>57</v>
      </c>
      <c r="L44" s="3" t="s">
        <v>37</v>
      </c>
      <c r="M44" s="3" t="s">
        <v>1154</v>
      </c>
      <c r="N44" s="2">
        <v>77.88</v>
      </c>
      <c r="O44" s="2">
        <v>3.8940000000000001</v>
      </c>
      <c r="P44" s="2">
        <v>3</v>
      </c>
      <c r="Q44" s="4">
        <f>Table1[[#This Row],[Amount]]*Table1[[#This Row],[Quantity]]</f>
        <v>233.64</v>
      </c>
    </row>
    <row r="45" spans="1:17" x14ac:dyDescent="0.3">
      <c r="A45" s="1">
        <v>44</v>
      </c>
      <c r="B45" s="2" t="s">
        <v>453</v>
      </c>
      <c r="C45" s="2" t="s">
        <v>8</v>
      </c>
      <c r="D45" s="2" t="s">
        <v>10</v>
      </c>
      <c r="E45" s="3">
        <v>43205</v>
      </c>
      <c r="F45" s="3" t="s">
        <v>59</v>
      </c>
      <c r="G45" s="2">
        <v>2018</v>
      </c>
      <c r="H45" s="3" t="s">
        <v>60</v>
      </c>
      <c r="I45" s="3" t="s">
        <v>95</v>
      </c>
      <c r="J45" s="3" t="s">
        <v>57</v>
      </c>
      <c r="K45" s="3" t="s">
        <v>57</v>
      </c>
      <c r="L45" s="3" t="s">
        <v>37</v>
      </c>
      <c r="M45" s="3" t="s">
        <v>1154</v>
      </c>
      <c r="N45" s="2">
        <v>95.616</v>
      </c>
      <c r="O45" s="2">
        <v>9.5616000000000003</v>
      </c>
      <c r="P45" s="2">
        <v>3</v>
      </c>
      <c r="Q45" s="4">
        <f>Table1[[#This Row],[Amount]]*Table1[[#This Row],[Quantity]]</f>
        <v>286.84800000000001</v>
      </c>
    </row>
    <row r="46" spans="1:17" x14ac:dyDescent="0.3">
      <c r="A46" s="1">
        <v>45</v>
      </c>
      <c r="B46" s="2" t="s">
        <v>454</v>
      </c>
      <c r="C46" s="2" t="s">
        <v>11</v>
      </c>
      <c r="D46" s="2" t="s">
        <v>12</v>
      </c>
      <c r="E46" s="3">
        <v>43207</v>
      </c>
      <c r="F46" s="3" t="s">
        <v>59</v>
      </c>
      <c r="G46" s="2">
        <v>2018</v>
      </c>
      <c r="H46" s="3" t="s">
        <v>65</v>
      </c>
      <c r="I46" s="3" t="s">
        <v>96</v>
      </c>
      <c r="J46" s="3" t="s">
        <v>55</v>
      </c>
      <c r="K46" s="3" t="s">
        <v>97</v>
      </c>
      <c r="L46" s="3" t="s">
        <v>40</v>
      </c>
      <c r="M46" s="3" t="s">
        <v>1154</v>
      </c>
      <c r="N46" s="2">
        <v>45.98</v>
      </c>
      <c r="O46" s="2">
        <v>19.7714</v>
      </c>
      <c r="P46" s="2">
        <v>5</v>
      </c>
      <c r="Q46" s="4">
        <f>Table1[[#This Row],[Amount]]*Table1[[#This Row],[Quantity]]</f>
        <v>229.89999999999998</v>
      </c>
    </row>
    <row r="47" spans="1:17" x14ac:dyDescent="0.3">
      <c r="A47" s="1">
        <v>46</v>
      </c>
      <c r="B47" s="2" t="s">
        <v>454</v>
      </c>
      <c r="C47" s="2" t="s">
        <v>6</v>
      </c>
      <c r="D47" s="2" t="s">
        <v>7</v>
      </c>
      <c r="E47" s="3">
        <v>43208</v>
      </c>
      <c r="F47" s="3" t="s">
        <v>59</v>
      </c>
      <c r="G47" s="2">
        <v>2018</v>
      </c>
      <c r="H47" s="3" t="s">
        <v>85</v>
      </c>
      <c r="I47" s="3" t="s">
        <v>98</v>
      </c>
      <c r="J47" s="3" t="s">
        <v>47</v>
      </c>
      <c r="K47" s="3" t="s">
        <v>99</v>
      </c>
      <c r="L47" s="3" t="s">
        <v>36</v>
      </c>
      <c r="M47" s="3" t="s">
        <v>1154</v>
      </c>
      <c r="N47" s="2">
        <v>17.46</v>
      </c>
      <c r="O47" s="2">
        <v>8.2062000000000008</v>
      </c>
      <c r="P47" s="2">
        <v>1</v>
      </c>
      <c r="Q47" s="4">
        <f>Table1[[#This Row],[Amount]]*Table1[[#This Row],[Quantity]]</f>
        <v>17.46</v>
      </c>
    </row>
    <row r="48" spans="1:17" x14ac:dyDescent="0.3">
      <c r="A48" s="1">
        <v>47</v>
      </c>
      <c r="B48" s="2" t="s">
        <v>455</v>
      </c>
      <c r="C48" s="2" t="s">
        <v>8</v>
      </c>
      <c r="D48" s="2" t="s">
        <v>10</v>
      </c>
      <c r="E48" s="3">
        <v>43208</v>
      </c>
      <c r="F48" s="3" t="s">
        <v>59</v>
      </c>
      <c r="G48" s="2">
        <v>2018</v>
      </c>
      <c r="H48" s="3" t="s">
        <v>85</v>
      </c>
      <c r="I48" s="3" t="s">
        <v>98</v>
      </c>
      <c r="J48" s="3" t="s">
        <v>47</v>
      </c>
      <c r="K48" s="3" t="s">
        <v>99</v>
      </c>
      <c r="L48" s="3" t="s">
        <v>36</v>
      </c>
      <c r="M48" s="3" t="s">
        <v>1153</v>
      </c>
      <c r="N48" s="2">
        <v>211.96</v>
      </c>
      <c r="O48" s="2">
        <v>8.4784000000000006</v>
      </c>
      <c r="P48" s="2">
        <v>2</v>
      </c>
      <c r="Q48" s="4">
        <f>Table1[[#This Row],[Amount]]*Table1[[#This Row],[Quantity]]</f>
        <v>423.92</v>
      </c>
    </row>
    <row r="49" spans="1:17" x14ac:dyDescent="0.3">
      <c r="A49" s="1">
        <v>48</v>
      </c>
      <c r="B49" s="2" t="s">
        <v>456</v>
      </c>
      <c r="C49" s="2" t="s">
        <v>8</v>
      </c>
      <c r="D49" s="2" t="s">
        <v>14</v>
      </c>
      <c r="E49" s="3">
        <v>43208</v>
      </c>
      <c r="F49" s="3" t="s">
        <v>59</v>
      </c>
      <c r="G49" s="2">
        <v>2018</v>
      </c>
      <c r="H49" s="3" t="s">
        <v>85</v>
      </c>
      <c r="I49" s="3" t="s">
        <v>100</v>
      </c>
      <c r="J49" s="3" t="s">
        <v>45</v>
      </c>
      <c r="K49" s="3" t="s">
        <v>62</v>
      </c>
      <c r="L49" s="3" t="s">
        <v>37</v>
      </c>
      <c r="M49" s="3" t="s">
        <v>1153</v>
      </c>
      <c r="N49" s="2">
        <v>45</v>
      </c>
      <c r="O49" s="2">
        <v>4.95</v>
      </c>
      <c r="P49" s="2">
        <v>8</v>
      </c>
      <c r="Q49" s="4">
        <f>Table1[[#This Row],[Amount]]*Table1[[#This Row],[Quantity]]</f>
        <v>360</v>
      </c>
    </row>
    <row r="50" spans="1:17" x14ac:dyDescent="0.3">
      <c r="A50" s="1">
        <v>49</v>
      </c>
      <c r="B50" s="2" t="s">
        <v>456</v>
      </c>
      <c r="C50" s="2" t="s">
        <v>11</v>
      </c>
      <c r="D50" s="2" t="s">
        <v>22</v>
      </c>
      <c r="E50" s="3">
        <v>43210</v>
      </c>
      <c r="F50" s="3" t="s">
        <v>59</v>
      </c>
      <c r="G50" s="2">
        <v>2018</v>
      </c>
      <c r="H50" s="3" t="s">
        <v>73</v>
      </c>
      <c r="I50" s="3" t="s">
        <v>101</v>
      </c>
      <c r="J50" s="3" t="s">
        <v>43</v>
      </c>
      <c r="K50" s="3" t="s">
        <v>64</v>
      </c>
      <c r="L50" s="3" t="s">
        <v>37</v>
      </c>
      <c r="M50" s="3" t="s">
        <v>1153</v>
      </c>
      <c r="N50" s="2">
        <v>21.8</v>
      </c>
      <c r="O50" s="2">
        <v>6.1040000000000001</v>
      </c>
      <c r="P50" s="2">
        <v>1</v>
      </c>
      <c r="Q50" s="4">
        <f>Table1[[#This Row],[Amount]]*Table1[[#This Row],[Quantity]]</f>
        <v>21.8</v>
      </c>
    </row>
    <row r="51" spans="1:17" x14ac:dyDescent="0.3">
      <c r="A51" s="1">
        <v>50</v>
      </c>
      <c r="B51" s="2" t="s">
        <v>457</v>
      </c>
      <c r="C51" s="2" t="s">
        <v>11</v>
      </c>
      <c r="D51" s="2" t="s">
        <v>12</v>
      </c>
      <c r="E51" s="3">
        <v>43210</v>
      </c>
      <c r="F51" s="3" t="s">
        <v>59</v>
      </c>
      <c r="G51" s="2">
        <v>2018</v>
      </c>
      <c r="H51" s="3" t="s">
        <v>73</v>
      </c>
      <c r="I51" s="3" t="s">
        <v>102</v>
      </c>
      <c r="J51" s="3" t="s">
        <v>42</v>
      </c>
      <c r="K51" s="3" t="s">
        <v>67</v>
      </c>
      <c r="L51" s="3" t="s">
        <v>38</v>
      </c>
      <c r="M51" s="3" t="s">
        <v>1153</v>
      </c>
      <c r="N51" s="2">
        <v>38.22</v>
      </c>
      <c r="O51" s="2">
        <v>17.9634</v>
      </c>
      <c r="P51" s="2">
        <v>5</v>
      </c>
      <c r="Q51" s="4">
        <f>Table1[[#This Row],[Amount]]*Table1[[#This Row],[Quantity]]</f>
        <v>191.1</v>
      </c>
    </row>
    <row r="52" spans="1:17" x14ac:dyDescent="0.3">
      <c r="A52" s="1">
        <v>51</v>
      </c>
      <c r="B52" s="2" t="s">
        <v>457</v>
      </c>
      <c r="C52" s="2" t="s">
        <v>11</v>
      </c>
      <c r="D52" s="2" t="s">
        <v>12</v>
      </c>
      <c r="E52" s="3">
        <v>43210</v>
      </c>
      <c r="F52" s="3" t="s">
        <v>59</v>
      </c>
      <c r="G52" s="2">
        <v>2018</v>
      </c>
      <c r="H52" s="3" t="s">
        <v>73</v>
      </c>
      <c r="I52" s="3" t="s">
        <v>102</v>
      </c>
      <c r="J52" s="3" t="s">
        <v>42</v>
      </c>
      <c r="K52" s="3" t="s">
        <v>67</v>
      </c>
      <c r="L52" s="3" t="s">
        <v>38</v>
      </c>
      <c r="M52" s="3" t="s">
        <v>1153</v>
      </c>
      <c r="N52" s="2">
        <v>75.180000000000007</v>
      </c>
      <c r="O52" s="2">
        <v>35.334600000000002</v>
      </c>
      <c r="P52" s="2">
        <v>3</v>
      </c>
      <c r="Q52" s="4">
        <f>Table1[[#This Row],[Amount]]*Table1[[#This Row],[Quantity]]</f>
        <v>225.54000000000002</v>
      </c>
    </row>
    <row r="53" spans="1:17" x14ac:dyDescent="0.3">
      <c r="A53" s="1">
        <v>52</v>
      </c>
      <c r="B53" s="2" t="s">
        <v>457</v>
      </c>
      <c r="C53" s="2" t="s">
        <v>11</v>
      </c>
      <c r="D53" s="2" t="s">
        <v>13</v>
      </c>
      <c r="E53" s="3">
        <v>43210</v>
      </c>
      <c r="F53" s="3" t="s">
        <v>59</v>
      </c>
      <c r="G53" s="2">
        <v>2018</v>
      </c>
      <c r="H53" s="3" t="s">
        <v>73</v>
      </c>
      <c r="I53" s="3" t="s">
        <v>102</v>
      </c>
      <c r="J53" s="3" t="s">
        <v>42</v>
      </c>
      <c r="K53" s="3" t="s">
        <v>67</v>
      </c>
      <c r="L53" s="3" t="s">
        <v>38</v>
      </c>
      <c r="M53" s="3" t="s">
        <v>1153</v>
      </c>
      <c r="N53" s="2">
        <v>6.16</v>
      </c>
      <c r="O53" s="2">
        <v>2.9567999999999999</v>
      </c>
      <c r="P53" s="2">
        <v>3</v>
      </c>
      <c r="Q53" s="4">
        <f>Table1[[#This Row],[Amount]]*Table1[[#This Row],[Quantity]]</f>
        <v>18.48</v>
      </c>
    </row>
    <row r="54" spans="1:17" x14ac:dyDescent="0.3">
      <c r="A54" s="1">
        <v>53</v>
      </c>
      <c r="B54" s="2" t="s">
        <v>457</v>
      </c>
      <c r="C54" s="2" t="s">
        <v>8</v>
      </c>
      <c r="D54" s="2" t="s">
        <v>14</v>
      </c>
      <c r="E54" s="3">
        <v>43212</v>
      </c>
      <c r="F54" s="3" t="s">
        <v>59</v>
      </c>
      <c r="G54" s="2">
        <v>2018</v>
      </c>
      <c r="H54" s="3" t="s">
        <v>60</v>
      </c>
      <c r="I54" s="3" t="s">
        <v>103</v>
      </c>
      <c r="J54" s="3" t="s">
        <v>41</v>
      </c>
      <c r="K54" s="3" t="s">
        <v>69</v>
      </c>
      <c r="L54" s="3" t="s">
        <v>37</v>
      </c>
      <c r="M54" s="3" t="s">
        <v>1153</v>
      </c>
      <c r="N54" s="2">
        <v>89.99</v>
      </c>
      <c r="O54" s="2">
        <v>17.098099999999999</v>
      </c>
      <c r="P54" s="2">
        <v>3</v>
      </c>
      <c r="Q54" s="4">
        <f>Table1[[#This Row],[Amount]]*Table1[[#This Row],[Quantity]]</f>
        <v>269.96999999999997</v>
      </c>
    </row>
    <row r="55" spans="1:17" x14ac:dyDescent="0.3">
      <c r="A55" s="1">
        <v>54</v>
      </c>
      <c r="B55" s="2" t="s">
        <v>458</v>
      </c>
      <c r="C55" s="2" t="s">
        <v>8</v>
      </c>
      <c r="D55" s="2" t="s">
        <v>9</v>
      </c>
      <c r="E55" s="3">
        <v>43212</v>
      </c>
      <c r="F55" s="3" t="s">
        <v>59</v>
      </c>
      <c r="G55" s="2">
        <v>2018</v>
      </c>
      <c r="H55" s="3" t="s">
        <v>60</v>
      </c>
      <c r="I55" s="3" t="s">
        <v>104</v>
      </c>
      <c r="J55" s="3" t="s">
        <v>50</v>
      </c>
      <c r="K55" s="3" t="s">
        <v>72</v>
      </c>
      <c r="L55" s="3" t="s">
        <v>39</v>
      </c>
      <c r="M55" s="3" t="s">
        <v>1154</v>
      </c>
      <c r="N55" s="2">
        <v>15.26</v>
      </c>
      <c r="O55" s="2">
        <v>6.2565999999999997</v>
      </c>
      <c r="P55" s="2">
        <v>4</v>
      </c>
      <c r="Q55" s="4">
        <f>Table1[[#This Row],[Amount]]*Table1[[#This Row],[Quantity]]</f>
        <v>61.04</v>
      </c>
    </row>
    <row r="56" spans="1:17" x14ac:dyDescent="0.3">
      <c r="A56" s="1">
        <v>55</v>
      </c>
      <c r="B56" s="2" t="s">
        <v>458</v>
      </c>
      <c r="C56" s="2" t="s">
        <v>8</v>
      </c>
      <c r="D56" s="2" t="s">
        <v>9</v>
      </c>
      <c r="E56" s="3">
        <v>43212</v>
      </c>
      <c r="F56" s="3" t="s">
        <v>59</v>
      </c>
      <c r="G56" s="2">
        <v>2018</v>
      </c>
      <c r="H56" s="3" t="s">
        <v>60</v>
      </c>
      <c r="I56" s="3" t="s">
        <v>104</v>
      </c>
      <c r="J56" s="3" t="s">
        <v>50</v>
      </c>
      <c r="K56" s="3" t="s">
        <v>72</v>
      </c>
      <c r="L56" s="3" t="s">
        <v>39</v>
      </c>
      <c r="M56" s="3" t="s">
        <v>1154</v>
      </c>
      <c r="N56" s="2">
        <v>1029.95</v>
      </c>
      <c r="O56" s="2">
        <v>298.68549999999999</v>
      </c>
      <c r="P56" s="2">
        <v>3</v>
      </c>
      <c r="Q56" s="4">
        <f>Table1[[#This Row],[Amount]]*Table1[[#This Row],[Quantity]]</f>
        <v>3089.8500000000004</v>
      </c>
    </row>
    <row r="57" spans="1:17" x14ac:dyDescent="0.3">
      <c r="A57" s="1">
        <v>56</v>
      </c>
      <c r="B57" s="2" t="s">
        <v>459</v>
      </c>
      <c r="C57" s="2" t="s">
        <v>8</v>
      </c>
      <c r="D57" s="2" t="s">
        <v>14</v>
      </c>
      <c r="E57" s="3">
        <v>43212</v>
      </c>
      <c r="F57" s="3" t="s">
        <v>59</v>
      </c>
      <c r="G57" s="2">
        <v>2018</v>
      </c>
      <c r="H57" s="3" t="s">
        <v>60</v>
      </c>
      <c r="I57" s="3" t="s">
        <v>104</v>
      </c>
      <c r="J57" s="3" t="s">
        <v>50</v>
      </c>
      <c r="K57" s="3" t="s">
        <v>72</v>
      </c>
      <c r="L57" s="3" t="s">
        <v>39</v>
      </c>
      <c r="M57" s="3" t="s">
        <v>1153</v>
      </c>
      <c r="N57" s="2">
        <v>208.56</v>
      </c>
      <c r="O57" s="2">
        <v>52.14</v>
      </c>
      <c r="P57" s="2">
        <v>4</v>
      </c>
      <c r="Q57" s="4">
        <f>Table1[[#This Row],[Amount]]*Table1[[#This Row],[Quantity]]</f>
        <v>834.24</v>
      </c>
    </row>
    <row r="58" spans="1:17" x14ac:dyDescent="0.3">
      <c r="A58" s="1">
        <v>57</v>
      </c>
      <c r="B58" s="2" t="s">
        <v>459</v>
      </c>
      <c r="C58" s="2" t="s">
        <v>8</v>
      </c>
      <c r="D58" s="2" t="s">
        <v>9</v>
      </c>
      <c r="E58" s="3">
        <v>43212</v>
      </c>
      <c r="F58" s="3" t="s">
        <v>59</v>
      </c>
      <c r="G58" s="2">
        <v>2018</v>
      </c>
      <c r="H58" s="3" t="s">
        <v>60</v>
      </c>
      <c r="I58" s="3" t="s">
        <v>104</v>
      </c>
      <c r="J58" s="3" t="s">
        <v>50</v>
      </c>
      <c r="K58" s="3" t="s">
        <v>72</v>
      </c>
      <c r="L58" s="3" t="s">
        <v>39</v>
      </c>
      <c r="M58" s="3" t="s">
        <v>1153</v>
      </c>
      <c r="N58" s="2">
        <v>32.4</v>
      </c>
      <c r="O58" s="2">
        <v>15.552</v>
      </c>
      <c r="P58" s="2">
        <v>2</v>
      </c>
      <c r="Q58" s="4">
        <f>Table1[[#This Row],[Amount]]*Table1[[#This Row],[Quantity]]</f>
        <v>64.8</v>
      </c>
    </row>
    <row r="59" spans="1:17" x14ac:dyDescent="0.3">
      <c r="A59" s="1">
        <v>58</v>
      </c>
      <c r="B59" s="2" t="s">
        <v>459</v>
      </c>
      <c r="C59" s="2" t="s">
        <v>8</v>
      </c>
      <c r="D59" s="2" t="s">
        <v>10</v>
      </c>
      <c r="E59" s="3">
        <v>43212</v>
      </c>
      <c r="F59" s="3" t="s">
        <v>59</v>
      </c>
      <c r="G59" s="2">
        <v>2018</v>
      </c>
      <c r="H59" s="3" t="s">
        <v>60</v>
      </c>
      <c r="I59" s="3" t="s">
        <v>105</v>
      </c>
      <c r="J59" s="3" t="s">
        <v>46</v>
      </c>
      <c r="K59" s="3" t="s">
        <v>75</v>
      </c>
      <c r="L59" s="3" t="s">
        <v>36</v>
      </c>
      <c r="M59" s="3" t="s">
        <v>1153</v>
      </c>
      <c r="N59" s="2">
        <v>319.41000000000003</v>
      </c>
      <c r="O59" s="2">
        <v>7.0979999999999999</v>
      </c>
      <c r="P59" s="2">
        <v>3</v>
      </c>
      <c r="Q59" s="4">
        <f>Table1[[#This Row],[Amount]]*Table1[[#This Row],[Quantity]]</f>
        <v>958.23</v>
      </c>
    </row>
    <row r="60" spans="1:17" x14ac:dyDescent="0.3">
      <c r="A60" s="1">
        <v>59</v>
      </c>
      <c r="B60" s="2" t="s">
        <v>459</v>
      </c>
      <c r="C60" s="2" t="s">
        <v>8</v>
      </c>
      <c r="D60" s="2" t="s">
        <v>10</v>
      </c>
      <c r="E60" s="3">
        <v>43213</v>
      </c>
      <c r="F60" s="3" t="s">
        <v>59</v>
      </c>
      <c r="G60" s="2">
        <v>2018</v>
      </c>
      <c r="H60" s="3" t="s">
        <v>80</v>
      </c>
      <c r="I60" s="3" t="s">
        <v>106</v>
      </c>
      <c r="J60" s="3" t="s">
        <v>54</v>
      </c>
      <c r="K60" s="3" t="s">
        <v>77</v>
      </c>
      <c r="L60" s="3" t="s">
        <v>40</v>
      </c>
      <c r="M60" s="3" t="s">
        <v>1153</v>
      </c>
      <c r="N60" s="2">
        <v>14.56</v>
      </c>
      <c r="O60" s="2">
        <v>6.9888000000000003</v>
      </c>
      <c r="P60" s="2">
        <v>2</v>
      </c>
      <c r="Q60" s="4">
        <f>Table1[[#This Row],[Amount]]*Table1[[#This Row],[Quantity]]</f>
        <v>29.12</v>
      </c>
    </row>
    <row r="61" spans="1:17" x14ac:dyDescent="0.3">
      <c r="A61" s="1">
        <v>60</v>
      </c>
      <c r="B61" s="2" t="s">
        <v>459</v>
      </c>
      <c r="C61" s="2" t="s">
        <v>8</v>
      </c>
      <c r="D61" s="2" t="s">
        <v>20</v>
      </c>
      <c r="E61" s="3">
        <v>43213</v>
      </c>
      <c r="F61" s="3" t="s">
        <v>59</v>
      </c>
      <c r="G61" s="2">
        <v>2018</v>
      </c>
      <c r="H61" s="3" t="s">
        <v>80</v>
      </c>
      <c r="I61" s="3" t="s">
        <v>106</v>
      </c>
      <c r="J61" s="3" t="s">
        <v>54</v>
      </c>
      <c r="K61" s="3" t="s">
        <v>77</v>
      </c>
      <c r="L61" s="3" t="s">
        <v>40</v>
      </c>
      <c r="M61" s="3" t="s">
        <v>1153</v>
      </c>
      <c r="N61" s="2">
        <v>30</v>
      </c>
      <c r="O61" s="2">
        <v>3.3</v>
      </c>
      <c r="P61" s="2">
        <v>3</v>
      </c>
      <c r="Q61" s="4">
        <f>Table1[[#This Row],[Amount]]*Table1[[#This Row],[Quantity]]</f>
        <v>90</v>
      </c>
    </row>
    <row r="62" spans="1:17" x14ac:dyDescent="0.3">
      <c r="A62" s="1">
        <v>61</v>
      </c>
      <c r="B62" s="2" t="s">
        <v>459</v>
      </c>
      <c r="C62" s="2" t="s">
        <v>8</v>
      </c>
      <c r="D62" s="2" t="s">
        <v>14</v>
      </c>
      <c r="E62" s="3">
        <v>43213</v>
      </c>
      <c r="F62" s="3" t="s">
        <v>59</v>
      </c>
      <c r="G62" s="2">
        <v>2018</v>
      </c>
      <c r="H62" s="3" t="s">
        <v>80</v>
      </c>
      <c r="I62" s="3" t="s">
        <v>106</v>
      </c>
      <c r="J62" s="3" t="s">
        <v>54</v>
      </c>
      <c r="K62" s="3" t="s">
        <v>77</v>
      </c>
      <c r="L62" s="3" t="s">
        <v>40</v>
      </c>
      <c r="M62" s="3" t="s">
        <v>1153</v>
      </c>
      <c r="N62" s="2">
        <v>48.48</v>
      </c>
      <c r="O62" s="2">
        <v>16.361999999999998</v>
      </c>
      <c r="P62" s="2">
        <v>5</v>
      </c>
      <c r="Q62" s="4">
        <f>Table1[[#This Row],[Amount]]*Table1[[#This Row],[Quantity]]</f>
        <v>242.39999999999998</v>
      </c>
    </row>
    <row r="63" spans="1:17" x14ac:dyDescent="0.3">
      <c r="A63" s="1">
        <v>62</v>
      </c>
      <c r="B63" s="2" t="s">
        <v>459</v>
      </c>
      <c r="C63" s="2" t="s">
        <v>11</v>
      </c>
      <c r="D63" s="2" t="s">
        <v>13</v>
      </c>
      <c r="E63" s="3">
        <v>43213</v>
      </c>
      <c r="F63" s="3" t="s">
        <v>59</v>
      </c>
      <c r="G63" s="2">
        <v>2018</v>
      </c>
      <c r="H63" s="3" t="s">
        <v>80</v>
      </c>
      <c r="I63" s="3" t="s">
        <v>107</v>
      </c>
      <c r="J63" s="3" t="s">
        <v>43</v>
      </c>
      <c r="K63" s="3" t="s">
        <v>108</v>
      </c>
      <c r="L63" s="3" t="s">
        <v>37</v>
      </c>
      <c r="M63" s="3" t="s">
        <v>1153</v>
      </c>
      <c r="N63" s="2">
        <v>1.68</v>
      </c>
      <c r="O63" s="2">
        <v>0.84</v>
      </c>
      <c r="P63" s="2">
        <v>1</v>
      </c>
      <c r="Q63" s="4">
        <f>Table1[[#This Row],[Amount]]*Table1[[#This Row],[Quantity]]</f>
        <v>1.68</v>
      </c>
    </row>
    <row r="64" spans="1:17" x14ac:dyDescent="0.3">
      <c r="A64" s="1">
        <v>63</v>
      </c>
      <c r="B64" s="2" t="s">
        <v>460</v>
      </c>
      <c r="C64" s="2" t="s">
        <v>6</v>
      </c>
      <c r="D64" s="2" t="s">
        <v>16</v>
      </c>
      <c r="E64" s="3">
        <v>43213</v>
      </c>
      <c r="F64" s="3" t="s">
        <v>59</v>
      </c>
      <c r="G64" s="2">
        <v>2018</v>
      </c>
      <c r="H64" s="3" t="s">
        <v>80</v>
      </c>
      <c r="I64" s="3" t="s">
        <v>107</v>
      </c>
      <c r="J64" s="3" t="s">
        <v>43</v>
      </c>
      <c r="K64" s="3" t="s">
        <v>108</v>
      </c>
      <c r="L64" s="3" t="s">
        <v>37</v>
      </c>
      <c r="M64" s="3" t="s">
        <v>1153</v>
      </c>
      <c r="N64" s="2">
        <v>13.98</v>
      </c>
      <c r="O64" s="2">
        <v>6.1512000000000002</v>
      </c>
      <c r="P64" s="2">
        <v>3</v>
      </c>
      <c r="Q64" s="4">
        <f>Table1[[#This Row],[Amount]]*Table1[[#This Row],[Quantity]]</f>
        <v>41.94</v>
      </c>
    </row>
    <row r="65" spans="1:17" x14ac:dyDescent="0.3">
      <c r="A65" s="1">
        <v>64</v>
      </c>
      <c r="B65" s="2" t="s">
        <v>460</v>
      </c>
      <c r="C65" s="2" t="s">
        <v>8</v>
      </c>
      <c r="D65" s="2" t="s">
        <v>9</v>
      </c>
      <c r="E65" s="3">
        <v>43213</v>
      </c>
      <c r="F65" s="3" t="s">
        <v>59</v>
      </c>
      <c r="G65" s="2">
        <v>2018</v>
      </c>
      <c r="H65" s="3" t="s">
        <v>80</v>
      </c>
      <c r="I65" s="3" t="s">
        <v>109</v>
      </c>
      <c r="J65" s="3" t="s">
        <v>42</v>
      </c>
      <c r="K65" s="3" t="s">
        <v>110</v>
      </c>
      <c r="L65" s="3" t="s">
        <v>38</v>
      </c>
      <c r="M65" s="3" t="s">
        <v>1153</v>
      </c>
      <c r="N65" s="2">
        <v>25.824000000000002</v>
      </c>
      <c r="O65" s="2">
        <v>9.3612000000000002</v>
      </c>
      <c r="P65" s="2">
        <v>4</v>
      </c>
      <c r="Q65" s="4">
        <f>Table1[[#This Row],[Amount]]*Table1[[#This Row],[Quantity]]</f>
        <v>103.29600000000001</v>
      </c>
    </row>
    <row r="66" spans="1:17" x14ac:dyDescent="0.3">
      <c r="A66" s="1">
        <v>65</v>
      </c>
      <c r="B66" s="2" t="s">
        <v>460</v>
      </c>
      <c r="C66" s="2" t="s">
        <v>8</v>
      </c>
      <c r="D66" s="2" t="s">
        <v>25</v>
      </c>
      <c r="E66" s="3">
        <v>43214</v>
      </c>
      <c r="F66" s="3" t="s">
        <v>59</v>
      </c>
      <c r="G66" s="2">
        <v>2018</v>
      </c>
      <c r="H66" s="3" t="s">
        <v>65</v>
      </c>
      <c r="I66" s="3" t="s">
        <v>111</v>
      </c>
      <c r="J66" s="3" t="s">
        <v>49</v>
      </c>
      <c r="K66" s="3" t="s">
        <v>84</v>
      </c>
      <c r="L66" s="3" t="s">
        <v>39</v>
      </c>
      <c r="M66" s="3" t="s">
        <v>1153</v>
      </c>
      <c r="N66" s="2">
        <v>146.72999999999999</v>
      </c>
      <c r="O66" s="2">
        <v>68.963099999999997</v>
      </c>
      <c r="P66" s="2">
        <v>4</v>
      </c>
      <c r="Q66" s="4">
        <f>Table1[[#This Row],[Amount]]*Table1[[#This Row],[Quantity]]</f>
        <v>586.91999999999996</v>
      </c>
    </row>
    <row r="67" spans="1:17" x14ac:dyDescent="0.3">
      <c r="A67" s="1">
        <v>66</v>
      </c>
      <c r="B67" s="2" t="s">
        <v>460</v>
      </c>
      <c r="C67" s="2" t="s">
        <v>8</v>
      </c>
      <c r="D67" s="2" t="s">
        <v>14</v>
      </c>
      <c r="E67" s="3">
        <v>43214</v>
      </c>
      <c r="F67" s="3" t="s">
        <v>59</v>
      </c>
      <c r="G67" s="2">
        <v>2018</v>
      </c>
      <c r="H67" s="3" t="s">
        <v>65</v>
      </c>
      <c r="I67" s="3" t="s">
        <v>111</v>
      </c>
      <c r="J67" s="3" t="s">
        <v>49</v>
      </c>
      <c r="K67" s="3" t="s">
        <v>84</v>
      </c>
      <c r="L67" s="3" t="s">
        <v>39</v>
      </c>
      <c r="M67" s="3" t="s">
        <v>1153</v>
      </c>
      <c r="N67" s="2">
        <v>79.760000000000005</v>
      </c>
      <c r="O67" s="2">
        <v>22.332799999999999</v>
      </c>
      <c r="P67" s="2">
        <v>4</v>
      </c>
      <c r="Q67" s="4">
        <f>Table1[[#This Row],[Amount]]*Table1[[#This Row],[Quantity]]</f>
        <v>319.04000000000002</v>
      </c>
    </row>
    <row r="68" spans="1:17" x14ac:dyDescent="0.3">
      <c r="A68" s="1">
        <v>67</v>
      </c>
      <c r="B68" s="2" t="s">
        <v>461</v>
      </c>
      <c r="C68" s="2" t="s">
        <v>6</v>
      </c>
      <c r="D68" s="2" t="s">
        <v>24</v>
      </c>
      <c r="E68" s="3">
        <v>43214</v>
      </c>
      <c r="F68" s="3" t="s">
        <v>59</v>
      </c>
      <c r="G68" s="2">
        <v>2018</v>
      </c>
      <c r="H68" s="3" t="s">
        <v>65</v>
      </c>
      <c r="I68" s="3" t="s">
        <v>111</v>
      </c>
      <c r="J68" s="3" t="s">
        <v>49</v>
      </c>
      <c r="K68" s="3" t="s">
        <v>84</v>
      </c>
      <c r="L68" s="3" t="s">
        <v>39</v>
      </c>
      <c r="M68" s="3" t="s">
        <v>1155</v>
      </c>
      <c r="N68" s="2">
        <v>213.11500000000001</v>
      </c>
      <c r="O68" s="2">
        <v>-15.2225</v>
      </c>
      <c r="P68" s="2">
        <v>2</v>
      </c>
      <c r="Q68" s="4">
        <f>Table1[[#This Row],[Amount]]*Table1[[#This Row],[Quantity]]</f>
        <v>426.23</v>
      </c>
    </row>
    <row r="69" spans="1:17" x14ac:dyDescent="0.3">
      <c r="A69" s="1">
        <v>68</v>
      </c>
      <c r="B69" s="2" t="s">
        <v>462</v>
      </c>
      <c r="C69" s="2" t="s">
        <v>8</v>
      </c>
      <c r="D69" s="2" t="s">
        <v>15</v>
      </c>
      <c r="E69" s="3">
        <v>43214</v>
      </c>
      <c r="F69" s="3" t="s">
        <v>59</v>
      </c>
      <c r="G69" s="2">
        <v>2018</v>
      </c>
      <c r="H69" s="3" t="s">
        <v>65</v>
      </c>
      <c r="I69" s="3" t="s">
        <v>112</v>
      </c>
      <c r="J69" s="3" t="s">
        <v>87</v>
      </c>
      <c r="K69" s="3" t="s">
        <v>88</v>
      </c>
      <c r="L69" s="3" t="s">
        <v>36</v>
      </c>
      <c r="M69" s="3" t="s">
        <v>1154</v>
      </c>
      <c r="N69" s="2">
        <v>1113.0239999999999</v>
      </c>
      <c r="O69" s="2">
        <v>111.30240000000001</v>
      </c>
      <c r="P69" s="2">
        <v>3</v>
      </c>
      <c r="Q69" s="4">
        <f>Table1[[#This Row],[Amount]]*Table1[[#This Row],[Quantity]]</f>
        <v>3339.0719999999997</v>
      </c>
    </row>
    <row r="70" spans="1:17" x14ac:dyDescent="0.3">
      <c r="A70" s="1">
        <v>69</v>
      </c>
      <c r="B70" s="2" t="s">
        <v>462</v>
      </c>
      <c r="C70" s="2" t="s">
        <v>8</v>
      </c>
      <c r="D70" s="2" t="s">
        <v>9</v>
      </c>
      <c r="E70" s="3">
        <v>43214</v>
      </c>
      <c r="F70" s="3" t="s">
        <v>59</v>
      </c>
      <c r="G70" s="2">
        <v>2018</v>
      </c>
      <c r="H70" s="3" t="s">
        <v>65</v>
      </c>
      <c r="I70" s="3" t="s">
        <v>113</v>
      </c>
      <c r="J70" s="3" t="s">
        <v>52</v>
      </c>
      <c r="K70" s="3" t="s">
        <v>58</v>
      </c>
      <c r="L70" s="3" t="s">
        <v>40</v>
      </c>
      <c r="M70" s="3" t="s">
        <v>1154</v>
      </c>
      <c r="N70" s="2">
        <v>167.96799999999999</v>
      </c>
      <c r="O70" s="2">
        <v>62.988</v>
      </c>
      <c r="P70" s="2">
        <v>5</v>
      </c>
      <c r="Q70" s="4">
        <f>Table1[[#This Row],[Amount]]*Table1[[#This Row],[Quantity]]</f>
        <v>839.83999999999992</v>
      </c>
    </row>
    <row r="71" spans="1:17" x14ac:dyDescent="0.3">
      <c r="A71" s="1">
        <v>70</v>
      </c>
      <c r="B71" s="2" t="s">
        <v>463</v>
      </c>
      <c r="C71" s="2" t="s">
        <v>8</v>
      </c>
      <c r="D71" s="2" t="s">
        <v>17</v>
      </c>
      <c r="E71" s="3">
        <v>43214</v>
      </c>
      <c r="F71" s="3" t="s">
        <v>59</v>
      </c>
      <c r="G71" s="2">
        <v>2018</v>
      </c>
      <c r="H71" s="3" t="s">
        <v>65</v>
      </c>
      <c r="I71" s="3" t="s">
        <v>113</v>
      </c>
      <c r="J71" s="3" t="s">
        <v>52</v>
      </c>
      <c r="K71" s="3" t="s">
        <v>58</v>
      </c>
      <c r="L71" s="3" t="s">
        <v>40</v>
      </c>
      <c r="M71" s="3" t="s">
        <v>1153</v>
      </c>
      <c r="N71" s="2">
        <v>75.88</v>
      </c>
      <c r="O71" s="2">
        <v>35.663600000000002</v>
      </c>
      <c r="P71" s="2">
        <v>5</v>
      </c>
      <c r="Q71" s="4">
        <f>Table1[[#This Row],[Amount]]*Table1[[#This Row],[Quantity]]</f>
        <v>379.4</v>
      </c>
    </row>
    <row r="72" spans="1:17" x14ac:dyDescent="0.3">
      <c r="A72" s="1">
        <v>71</v>
      </c>
      <c r="B72" s="2" t="s">
        <v>464</v>
      </c>
      <c r="C72" s="2" t="s">
        <v>11</v>
      </c>
      <c r="D72" s="2" t="s">
        <v>13</v>
      </c>
      <c r="E72" s="3">
        <v>43214</v>
      </c>
      <c r="F72" s="3" t="s">
        <v>59</v>
      </c>
      <c r="G72" s="2">
        <v>2018</v>
      </c>
      <c r="H72" s="3" t="s">
        <v>65</v>
      </c>
      <c r="I72" s="3" t="s">
        <v>113</v>
      </c>
      <c r="J72" s="3" t="s">
        <v>52</v>
      </c>
      <c r="K72" s="3" t="s">
        <v>58</v>
      </c>
      <c r="L72" s="3" t="s">
        <v>40</v>
      </c>
      <c r="M72" s="3" t="s">
        <v>1153</v>
      </c>
      <c r="N72" s="2">
        <v>4.6159999999999997</v>
      </c>
      <c r="O72" s="2">
        <v>1.7310000000000001</v>
      </c>
      <c r="P72" s="2">
        <v>2</v>
      </c>
      <c r="Q72" s="4">
        <f>Table1[[#This Row],[Amount]]*Table1[[#This Row],[Quantity]]</f>
        <v>9.2319999999999993</v>
      </c>
    </row>
    <row r="73" spans="1:17" x14ac:dyDescent="0.3">
      <c r="A73" s="1">
        <v>72</v>
      </c>
      <c r="B73" s="2" t="s">
        <v>465</v>
      </c>
      <c r="C73" s="2" t="s">
        <v>8</v>
      </c>
      <c r="D73" s="2" t="s">
        <v>9</v>
      </c>
      <c r="E73" s="3">
        <v>43214</v>
      </c>
      <c r="F73" s="3" t="s">
        <v>59</v>
      </c>
      <c r="G73" s="2">
        <v>2018</v>
      </c>
      <c r="H73" s="3" t="s">
        <v>65</v>
      </c>
      <c r="I73" s="3" t="s">
        <v>113</v>
      </c>
      <c r="J73" s="3" t="s">
        <v>52</v>
      </c>
      <c r="K73" s="3" t="s">
        <v>58</v>
      </c>
      <c r="L73" s="3" t="s">
        <v>40</v>
      </c>
      <c r="M73" s="3" t="s">
        <v>1153</v>
      </c>
      <c r="N73" s="2">
        <v>19.05</v>
      </c>
      <c r="O73" s="2">
        <v>8.7629999999999999</v>
      </c>
      <c r="P73" s="2">
        <v>3</v>
      </c>
      <c r="Q73" s="4">
        <f>Table1[[#This Row],[Amount]]*Table1[[#This Row],[Quantity]]</f>
        <v>57.150000000000006</v>
      </c>
    </row>
    <row r="74" spans="1:17" x14ac:dyDescent="0.3">
      <c r="A74" s="1">
        <v>73</v>
      </c>
      <c r="B74" s="2" t="s">
        <v>466</v>
      </c>
      <c r="C74" s="2" t="s">
        <v>8</v>
      </c>
      <c r="D74" s="2" t="s">
        <v>18</v>
      </c>
      <c r="E74" s="3">
        <v>43214</v>
      </c>
      <c r="F74" s="3" t="s">
        <v>59</v>
      </c>
      <c r="G74" s="2">
        <v>2018</v>
      </c>
      <c r="H74" s="3" t="s">
        <v>65</v>
      </c>
      <c r="I74" s="3" t="s">
        <v>113</v>
      </c>
      <c r="J74" s="3" t="s">
        <v>52</v>
      </c>
      <c r="K74" s="3" t="s">
        <v>58</v>
      </c>
      <c r="L74" s="3" t="s">
        <v>40</v>
      </c>
      <c r="M74" s="3" t="s">
        <v>1153</v>
      </c>
      <c r="N74" s="2">
        <v>831.93600000000004</v>
      </c>
      <c r="O74" s="2">
        <v>-114.3912</v>
      </c>
      <c r="P74" s="2">
        <v>4</v>
      </c>
      <c r="Q74" s="4">
        <f>Table1[[#This Row],[Amount]]*Table1[[#This Row],[Quantity]]</f>
        <v>3327.7440000000001</v>
      </c>
    </row>
    <row r="75" spans="1:17" x14ac:dyDescent="0.3">
      <c r="A75" s="1">
        <v>74</v>
      </c>
      <c r="B75" s="2" t="s">
        <v>466</v>
      </c>
      <c r="C75" s="2" t="s">
        <v>8</v>
      </c>
      <c r="D75" s="2" t="s">
        <v>17</v>
      </c>
      <c r="E75" s="3">
        <v>43214</v>
      </c>
      <c r="F75" s="3" t="s">
        <v>59</v>
      </c>
      <c r="G75" s="2">
        <v>2018</v>
      </c>
      <c r="H75" s="3" t="s">
        <v>65</v>
      </c>
      <c r="I75" s="3" t="s">
        <v>113</v>
      </c>
      <c r="J75" s="3" t="s">
        <v>52</v>
      </c>
      <c r="K75" s="3" t="s">
        <v>58</v>
      </c>
      <c r="L75" s="3" t="s">
        <v>40</v>
      </c>
      <c r="M75" s="3" t="s">
        <v>1153</v>
      </c>
      <c r="N75" s="2">
        <v>97.04</v>
      </c>
      <c r="O75" s="2">
        <v>1.2130000000000001</v>
      </c>
      <c r="P75" s="2">
        <v>2</v>
      </c>
      <c r="Q75" s="4">
        <f>Table1[[#This Row],[Amount]]*Table1[[#This Row],[Quantity]]</f>
        <v>194.08</v>
      </c>
    </row>
    <row r="76" spans="1:17" x14ac:dyDescent="0.3">
      <c r="A76" s="1">
        <v>75</v>
      </c>
      <c r="B76" s="2" t="s">
        <v>466</v>
      </c>
      <c r="C76" s="2" t="s">
        <v>6</v>
      </c>
      <c r="D76" s="2" t="s">
        <v>24</v>
      </c>
      <c r="E76" s="3">
        <v>43214</v>
      </c>
      <c r="F76" s="3" t="s">
        <v>59</v>
      </c>
      <c r="G76" s="2">
        <v>2018</v>
      </c>
      <c r="H76" s="3" t="s">
        <v>65</v>
      </c>
      <c r="I76" s="3" t="s">
        <v>114</v>
      </c>
      <c r="J76" s="3" t="s">
        <v>53</v>
      </c>
      <c r="K76" s="3" t="s">
        <v>58</v>
      </c>
      <c r="L76" s="3" t="s">
        <v>40</v>
      </c>
      <c r="M76" s="3" t="s">
        <v>1153</v>
      </c>
      <c r="N76" s="2">
        <v>72.784000000000006</v>
      </c>
      <c r="O76" s="2">
        <v>-18.196000000000002</v>
      </c>
      <c r="P76" s="2">
        <v>2</v>
      </c>
      <c r="Q76" s="4">
        <f>Table1[[#This Row],[Amount]]*Table1[[#This Row],[Quantity]]</f>
        <v>145.56800000000001</v>
      </c>
    </row>
    <row r="77" spans="1:17" x14ac:dyDescent="0.3">
      <c r="A77" s="1">
        <v>76</v>
      </c>
      <c r="B77" s="2" t="s">
        <v>467</v>
      </c>
      <c r="C77" s="2" t="s">
        <v>8</v>
      </c>
      <c r="D77" s="2" t="s">
        <v>20</v>
      </c>
      <c r="E77" s="3">
        <v>43215</v>
      </c>
      <c r="F77" s="3" t="s">
        <v>59</v>
      </c>
      <c r="G77" s="2">
        <v>2018</v>
      </c>
      <c r="H77" s="3" t="s">
        <v>85</v>
      </c>
      <c r="I77" s="3" t="s">
        <v>115</v>
      </c>
      <c r="J77" s="3" t="s">
        <v>51</v>
      </c>
      <c r="K77" s="3" t="s">
        <v>92</v>
      </c>
      <c r="L77" s="3" t="s">
        <v>40</v>
      </c>
      <c r="M77" s="3" t="s">
        <v>1154</v>
      </c>
      <c r="N77" s="2">
        <v>1.248</v>
      </c>
      <c r="O77" s="2">
        <v>-1.9343999999999999</v>
      </c>
      <c r="P77" s="2">
        <v>2</v>
      </c>
      <c r="Q77" s="4">
        <f>Table1[[#This Row],[Amount]]*Table1[[#This Row],[Quantity]]</f>
        <v>2.496</v>
      </c>
    </row>
    <row r="78" spans="1:17" x14ac:dyDescent="0.3">
      <c r="A78" s="1">
        <v>77</v>
      </c>
      <c r="B78" s="2" t="s">
        <v>467</v>
      </c>
      <c r="C78" s="2" t="s">
        <v>11</v>
      </c>
      <c r="D78" s="2" t="s">
        <v>13</v>
      </c>
      <c r="E78" s="3">
        <v>43216</v>
      </c>
      <c r="F78" s="3" t="s">
        <v>59</v>
      </c>
      <c r="G78" s="2">
        <v>2018</v>
      </c>
      <c r="H78" s="3" t="s">
        <v>70</v>
      </c>
      <c r="I78" s="3" t="s">
        <v>116</v>
      </c>
      <c r="J78" s="3" t="s">
        <v>56</v>
      </c>
      <c r="K78" s="3" t="s">
        <v>94</v>
      </c>
      <c r="L78" s="3" t="s">
        <v>40</v>
      </c>
      <c r="M78" s="3" t="s">
        <v>1154</v>
      </c>
      <c r="N78" s="2">
        <v>9.7080000000000002</v>
      </c>
      <c r="O78" s="2">
        <v>-5.8247999999999998</v>
      </c>
      <c r="P78" s="2">
        <v>4</v>
      </c>
      <c r="Q78" s="4">
        <f>Table1[[#This Row],[Amount]]*Table1[[#This Row],[Quantity]]</f>
        <v>38.832000000000001</v>
      </c>
    </row>
    <row r="79" spans="1:17" x14ac:dyDescent="0.3">
      <c r="A79" s="1">
        <v>78</v>
      </c>
      <c r="B79" s="2" t="s">
        <v>467</v>
      </c>
      <c r="C79" s="2" t="s">
        <v>8</v>
      </c>
      <c r="D79" s="2" t="s">
        <v>14</v>
      </c>
      <c r="E79" s="3">
        <v>43216</v>
      </c>
      <c r="F79" s="3" t="s">
        <v>59</v>
      </c>
      <c r="G79" s="2">
        <v>2018</v>
      </c>
      <c r="H79" s="3" t="s">
        <v>70</v>
      </c>
      <c r="I79" s="3" t="s">
        <v>116</v>
      </c>
      <c r="J79" s="3" t="s">
        <v>56</v>
      </c>
      <c r="K79" s="3" t="s">
        <v>94</v>
      </c>
      <c r="L79" s="3" t="s">
        <v>40</v>
      </c>
      <c r="M79" s="3" t="s">
        <v>1154</v>
      </c>
      <c r="N79" s="2">
        <v>27.24</v>
      </c>
      <c r="O79" s="2">
        <v>2.7240000000000002</v>
      </c>
      <c r="P79" s="2">
        <v>4</v>
      </c>
      <c r="Q79" s="4">
        <f>Table1[[#This Row],[Amount]]*Table1[[#This Row],[Quantity]]</f>
        <v>108.96</v>
      </c>
    </row>
    <row r="80" spans="1:17" x14ac:dyDescent="0.3">
      <c r="A80" s="1">
        <v>79</v>
      </c>
      <c r="B80" s="2" t="s">
        <v>468</v>
      </c>
      <c r="C80" s="2" t="s">
        <v>8</v>
      </c>
      <c r="D80" s="2" t="s">
        <v>15</v>
      </c>
      <c r="E80" s="3">
        <v>43216</v>
      </c>
      <c r="F80" s="3" t="s">
        <v>59</v>
      </c>
      <c r="G80" s="2">
        <v>2018</v>
      </c>
      <c r="H80" s="3" t="s">
        <v>70</v>
      </c>
      <c r="I80" s="3" t="s">
        <v>116</v>
      </c>
      <c r="J80" s="3" t="s">
        <v>56</v>
      </c>
      <c r="K80" s="3" t="s">
        <v>94</v>
      </c>
      <c r="L80" s="3" t="s">
        <v>40</v>
      </c>
      <c r="M80" s="3" t="s">
        <v>1153</v>
      </c>
      <c r="N80" s="2">
        <v>19.3</v>
      </c>
      <c r="O80" s="2">
        <v>-14.475</v>
      </c>
      <c r="P80" s="2">
        <v>2</v>
      </c>
      <c r="Q80" s="4">
        <f>Table1[[#This Row],[Amount]]*Table1[[#This Row],[Quantity]]</f>
        <v>38.6</v>
      </c>
    </row>
    <row r="81" spans="1:17" x14ac:dyDescent="0.3">
      <c r="A81" s="1">
        <v>80</v>
      </c>
      <c r="B81" s="2" t="s">
        <v>469</v>
      </c>
      <c r="C81" s="2" t="s">
        <v>6</v>
      </c>
      <c r="D81" s="2" t="s">
        <v>16</v>
      </c>
      <c r="E81" s="3">
        <v>43216</v>
      </c>
      <c r="F81" s="3" t="s">
        <v>59</v>
      </c>
      <c r="G81" s="2">
        <v>2018</v>
      </c>
      <c r="H81" s="3" t="s">
        <v>70</v>
      </c>
      <c r="I81" s="3" t="s">
        <v>117</v>
      </c>
      <c r="J81" s="3" t="s">
        <v>57</v>
      </c>
      <c r="K81" s="3" t="s">
        <v>57</v>
      </c>
      <c r="L81" s="3" t="s">
        <v>37</v>
      </c>
      <c r="M81" s="3" t="s">
        <v>1154</v>
      </c>
      <c r="N81" s="2">
        <v>208.16</v>
      </c>
      <c r="O81" s="2">
        <v>56.203200000000002</v>
      </c>
      <c r="P81" s="2">
        <v>3</v>
      </c>
      <c r="Q81" s="4">
        <f>Table1[[#This Row],[Amount]]*Table1[[#This Row],[Quantity]]</f>
        <v>624.48</v>
      </c>
    </row>
    <row r="82" spans="1:17" x14ac:dyDescent="0.3">
      <c r="A82" s="1">
        <v>81</v>
      </c>
      <c r="B82" s="2" t="s">
        <v>469</v>
      </c>
      <c r="C82" s="2" t="s">
        <v>8</v>
      </c>
      <c r="D82" s="2" t="s">
        <v>10</v>
      </c>
      <c r="E82" s="3">
        <v>43216</v>
      </c>
      <c r="F82" s="3" t="s">
        <v>59</v>
      </c>
      <c r="G82" s="2">
        <v>2018</v>
      </c>
      <c r="H82" s="3" t="s">
        <v>70</v>
      </c>
      <c r="I82" s="3" t="s">
        <v>118</v>
      </c>
      <c r="J82" s="3" t="s">
        <v>55</v>
      </c>
      <c r="K82" s="3" t="s">
        <v>97</v>
      </c>
      <c r="L82" s="3" t="s">
        <v>40</v>
      </c>
      <c r="M82" s="3" t="s">
        <v>1154</v>
      </c>
      <c r="N82" s="2">
        <v>16.739999999999998</v>
      </c>
      <c r="O82" s="2">
        <v>8.0351999999999997</v>
      </c>
      <c r="P82" s="2">
        <v>3</v>
      </c>
      <c r="Q82" s="4">
        <f>Table1[[#This Row],[Amount]]*Table1[[#This Row],[Quantity]]</f>
        <v>50.22</v>
      </c>
    </row>
    <row r="83" spans="1:17" x14ac:dyDescent="0.3">
      <c r="A83" s="1">
        <v>82</v>
      </c>
      <c r="B83" s="2" t="s">
        <v>470</v>
      </c>
      <c r="C83" s="2" t="s">
        <v>8</v>
      </c>
      <c r="D83" s="2" t="s">
        <v>25</v>
      </c>
      <c r="E83" s="3">
        <v>43216</v>
      </c>
      <c r="F83" s="3" t="s">
        <v>59</v>
      </c>
      <c r="G83" s="2">
        <v>2018</v>
      </c>
      <c r="H83" s="3" t="s">
        <v>70</v>
      </c>
      <c r="I83" s="3" t="s">
        <v>118</v>
      </c>
      <c r="J83" s="3" t="s">
        <v>55</v>
      </c>
      <c r="K83" s="3" t="s">
        <v>97</v>
      </c>
      <c r="L83" s="3" t="s">
        <v>40</v>
      </c>
      <c r="M83" s="3" t="s">
        <v>1153</v>
      </c>
      <c r="N83" s="2">
        <v>14.9</v>
      </c>
      <c r="O83" s="2">
        <v>4.1719999999999997</v>
      </c>
      <c r="P83" s="2">
        <v>2</v>
      </c>
      <c r="Q83" s="4">
        <f>Table1[[#This Row],[Amount]]*Table1[[#This Row],[Quantity]]</f>
        <v>29.8</v>
      </c>
    </row>
    <row r="84" spans="1:17" x14ac:dyDescent="0.3">
      <c r="A84" s="1">
        <v>83</v>
      </c>
      <c r="B84" s="2" t="s">
        <v>470</v>
      </c>
      <c r="C84" s="2" t="s">
        <v>8</v>
      </c>
      <c r="D84" s="2" t="s">
        <v>14</v>
      </c>
      <c r="E84" s="3">
        <v>43216</v>
      </c>
      <c r="F84" s="3" t="s">
        <v>59</v>
      </c>
      <c r="G84" s="2">
        <v>2018</v>
      </c>
      <c r="H84" s="3" t="s">
        <v>70</v>
      </c>
      <c r="I84" s="3" t="s">
        <v>118</v>
      </c>
      <c r="J84" s="3" t="s">
        <v>55</v>
      </c>
      <c r="K84" s="3" t="s">
        <v>97</v>
      </c>
      <c r="L84" s="3" t="s">
        <v>40</v>
      </c>
      <c r="M84" s="3" t="s">
        <v>1153</v>
      </c>
      <c r="N84" s="2">
        <v>21.39</v>
      </c>
      <c r="O84" s="2">
        <v>6.2031000000000001</v>
      </c>
      <c r="P84" s="2">
        <v>3</v>
      </c>
      <c r="Q84" s="4">
        <f>Table1[[#This Row],[Amount]]*Table1[[#This Row],[Quantity]]</f>
        <v>64.17</v>
      </c>
    </row>
    <row r="85" spans="1:17" x14ac:dyDescent="0.3">
      <c r="A85" s="1">
        <v>84</v>
      </c>
      <c r="B85" s="2" t="s">
        <v>471</v>
      </c>
      <c r="C85" s="2" t="s">
        <v>8</v>
      </c>
      <c r="D85" s="2" t="s">
        <v>14</v>
      </c>
      <c r="E85" s="3">
        <v>43216</v>
      </c>
      <c r="F85" s="3" t="s">
        <v>59</v>
      </c>
      <c r="G85" s="2">
        <v>2018</v>
      </c>
      <c r="H85" s="3" t="s">
        <v>70</v>
      </c>
      <c r="I85" s="3" t="s">
        <v>119</v>
      </c>
      <c r="J85" s="3" t="s">
        <v>43</v>
      </c>
      <c r="K85" s="3" t="s">
        <v>108</v>
      </c>
      <c r="L85" s="3" t="s">
        <v>37</v>
      </c>
      <c r="M85" s="3" t="s">
        <v>1154</v>
      </c>
      <c r="N85" s="2">
        <v>200.98400000000001</v>
      </c>
      <c r="O85" s="2">
        <v>62.807499999999997</v>
      </c>
      <c r="P85" s="2">
        <v>5</v>
      </c>
      <c r="Q85" s="4">
        <f>Table1[[#This Row],[Amount]]*Table1[[#This Row],[Quantity]]</f>
        <v>1004.9200000000001</v>
      </c>
    </row>
    <row r="86" spans="1:17" x14ac:dyDescent="0.3">
      <c r="A86" s="1">
        <v>85</v>
      </c>
      <c r="B86" s="2" t="s">
        <v>472</v>
      </c>
      <c r="C86" s="2" t="s">
        <v>8</v>
      </c>
      <c r="D86" s="2" t="s">
        <v>19</v>
      </c>
      <c r="E86" s="3">
        <v>43216</v>
      </c>
      <c r="F86" s="3" t="s">
        <v>59</v>
      </c>
      <c r="G86" s="2">
        <v>2018</v>
      </c>
      <c r="H86" s="3" t="s">
        <v>70</v>
      </c>
      <c r="I86" s="3" t="s">
        <v>120</v>
      </c>
      <c r="J86" s="3" t="s">
        <v>42</v>
      </c>
      <c r="K86" s="3" t="s">
        <v>110</v>
      </c>
      <c r="L86" s="3" t="s">
        <v>38</v>
      </c>
      <c r="M86" s="3" t="s">
        <v>1155</v>
      </c>
      <c r="N86" s="2">
        <v>230.376</v>
      </c>
      <c r="O86" s="2">
        <v>-48.954900000000002</v>
      </c>
      <c r="P86" s="2">
        <v>3</v>
      </c>
      <c r="Q86" s="4">
        <f>Table1[[#This Row],[Amount]]*Table1[[#This Row],[Quantity]]</f>
        <v>691.12800000000004</v>
      </c>
    </row>
    <row r="87" spans="1:17" x14ac:dyDescent="0.3">
      <c r="A87" s="1">
        <v>86</v>
      </c>
      <c r="B87" s="2" t="s">
        <v>473</v>
      </c>
      <c r="C87" s="2" t="s">
        <v>6</v>
      </c>
      <c r="D87" s="2" t="s">
        <v>7</v>
      </c>
      <c r="E87" s="3">
        <v>43216</v>
      </c>
      <c r="F87" s="3" t="s">
        <v>59</v>
      </c>
      <c r="G87" s="2">
        <v>2018</v>
      </c>
      <c r="H87" s="3" t="s">
        <v>70</v>
      </c>
      <c r="I87" s="3" t="s">
        <v>121</v>
      </c>
      <c r="J87" s="3" t="s">
        <v>43</v>
      </c>
      <c r="K87" s="3" t="s">
        <v>64</v>
      </c>
      <c r="L87" s="3" t="s">
        <v>37</v>
      </c>
      <c r="M87" s="3" t="s">
        <v>1153</v>
      </c>
      <c r="N87" s="2">
        <v>301.95999999999998</v>
      </c>
      <c r="O87" s="2">
        <v>33.215600000000002</v>
      </c>
      <c r="P87" s="2">
        <v>3</v>
      </c>
      <c r="Q87" s="4">
        <f>Table1[[#This Row],[Amount]]*Table1[[#This Row],[Quantity]]</f>
        <v>905.87999999999988</v>
      </c>
    </row>
    <row r="88" spans="1:17" x14ac:dyDescent="0.3">
      <c r="A88" s="1">
        <v>87</v>
      </c>
      <c r="B88" s="2" t="s">
        <v>474</v>
      </c>
      <c r="C88" s="2" t="s">
        <v>6</v>
      </c>
      <c r="D88" s="2" t="s">
        <v>24</v>
      </c>
      <c r="E88" s="3">
        <v>43216</v>
      </c>
      <c r="F88" s="3" t="s">
        <v>59</v>
      </c>
      <c r="G88" s="2">
        <v>2018</v>
      </c>
      <c r="H88" s="3" t="s">
        <v>70</v>
      </c>
      <c r="I88" s="3" t="s">
        <v>121</v>
      </c>
      <c r="J88" s="3" t="s">
        <v>43</v>
      </c>
      <c r="K88" s="3" t="s">
        <v>64</v>
      </c>
      <c r="L88" s="3" t="s">
        <v>37</v>
      </c>
      <c r="M88" s="3" t="s">
        <v>1153</v>
      </c>
      <c r="N88" s="2">
        <v>19.989999999999998</v>
      </c>
      <c r="O88" s="2">
        <v>6.7965999999999998</v>
      </c>
      <c r="P88" s="2">
        <v>8</v>
      </c>
      <c r="Q88" s="4">
        <f>Table1[[#This Row],[Amount]]*Table1[[#This Row],[Quantity]]</f>
        <v>159.91999999999999</v>
      </c>
    </row>
    <row r="89" spans="1:17" x14ac:dyDescent="0.3">
      <c r="A89" s="1">
        <v>88</v>
      </c>
      <c r="B89" s="2" t="s">
        <v>474</v>
      </c>
      <c r="C89" s="2" t="s">
        <v>8</v>
      </c>
      <c r="D89" s="2" t="s">
        <v>10</v>
      </c>
      <c r="E89" s="3">
        <v>43216</v>
      </c>
      <c r="F89" s="3" t="s">
        <v>59</v>
      </c>
      <c r="G89" s="2">
        <v>2018</v>
      </c>
      <c r="H89" s="3" t="s">
        <v>70</v>
      </c>
      <c r="I89" s="3" t="s">
        <v>121</v>
      </c>
      <c r="J89" s="3" t="s">
        <v>43</v>
      </c>
      <c r="K89" s="3" t="s">
        <v>64</v>
      </c>
      <c r="L89" s="3" t="s">
        <v>37</v>
      </c>
      <c r="M89" s="3" t="s">
        <v>1153</v>
      </c>
      <c r="N89" s="2">
        <v>6.16</v>
      </c>
      <c r="O89" s="2">
        <v>2.9567999999999999</v>
      </c>
      <c r="P89" s="2">
        <v>3</v>
      </c>
      <c r="Q89" s="4">
        <f>Table1[[#This Row],[Amount]]*Table1[[#This Row],[Quantity]]</f>
        <v>18.48</v>
      </c>
    </row>
    <row r="90" spans="1:17" x14ac:dyDescent="0.3">
      <c r="A90" s="1">
        <v>89</v>
      </c>
      <c r="B90" s="2" t="s">
        <v>475</v>
      </c>
      <c r="C90" s="2" t="s">
        <v>11</v>
      </c>
      <c r="D90" s="2" t="s">
        <v>22</v>
      </c>
      <c r="E90" s="3">
        <v>43216</v>
      </c>
      <c r="F90" s="3" t="s">
        <v>59</v>
      </c>
      <c r="G90" s="2">
        <v>2018</v>
      </c>
      <c r="H90" s="3" t="s">
        <v>70</v>
      </c>
      <c r="I90" s="3" t="s">
        <v>121</v>
      </c>
      <c r="J90" s="3" t="s">
        <v>43</v>
      </c>
      <c r="K90" s="3" t="s">
        <v>64</v>
      </c>
      <c r="L90" s="3" t="s">
        <v>37</v>
      </c>
      <c r="M90" s="3" t="s">
        <v>1155</v>
      </c>
      <c r="N90" s="2">
        <v>158.36799999999999</v>
      </c>
      <c r="O90" s="2">
        <v>13.857200000000001</v>
      </c>
      <c r="P90" s="2">
        <v>3</v>
      </c>
      <c r="Q90" s="4">
        <f>Table1[[#This Row],[Amount]]*Table1[[#This Row],[Quantity]]</f>
        <v>475.10399999999998</v>
      </c>
    </row>
    <row r="91" spans="1:17" x14ac:dyDescent="0.3">
      <c r="A91" s="1">
        <v>90</v>
      </c>
      <c r="B91" s="2" t="s">
        <v>476</v>
      </c>
      <c r="C91" s="2" t="s">
        <v>11</v>
      </c>
      <c r="D91" s="2" t="s">
        <v>13</v>
      </c>
      <c r="E91" s="3">
        <v>43217</v>
      </c>
      <c r="F91" s="3" t="s">
        <v>59</v>
      </c>
      <c r="G91" s="2">
        <v>2018</v>
      </c>
      <c r="H91" s="3" t="s">
        <v>73</v>
      </c>
      <c r="I91" s="3" t="s">
        <v>122</v>
      </c>
      <c r="J91" s="3" t="s">
        <v>42</v>
      </c>
      <c r="K91" s="3" t="s">
        <v>67</v>
      </c>
      <c r="L91" s="3" t="s">
        <v>38</v>
      </c>
      <c r="M91" s="3" t="s">
        <v>1154</v>
      </c>
      <c r="N91" s="2">
        <v>20.100000000000001</v>
      </c>
      <c r="O91" s="2">
        <v>6.633</v>
      </c>
      <c r="P91" s="2">
        <v>3</v>
      </c>
      <c r="Q91" s="4">
        <f>Table1[[#This Row],[Amount]]*Table1[[#This Row],[Quantity]]</f>
        <v>60.300000000000004</v>
      </c>
    </row>
    <row r="92" spans="1:17" x14ac:dyDescent="0.3">
      <c r="A92" s="1">
        <v>91</v>
      </c>
      <c r="B92" s="2" t="s">
        <v>476</v>
      </c>
      <c r="C92" s="2" t="s">
        <v>8</v>
      </c>
      <c r="D92" s="2" t="s">
        <v>15</v>
      </c>
      <c r="E92" s="3">
        <v>43217</v>
      </c>
      <c r="F92" s="3" t="s">
        <v>59</v>
      </c>
      <c r="G92" s="2">
        <v>2018</v>
      </c>
      <c r="H92" s="3" t="s">
        <v>73</v>
      </c>
      <c r="I92" s="3" t="s">
        <v>123</v>
      </c>
      <c r="J92" s="3" t="s">
        <v>41</v>
      </c>
      <c r="K92" s="3" t="s">
        <v>69</v>
      </c>
      <c r="L92" s="3" t="s">
        <v>37</v>
      </c>
      <c r="M92" s="3" t="s">
        <v>1154</v>
      </c>
      <c r="N92" s="2">
        <v>73.584000000000003</v>
      </c>
      <c r="O92" s="2">
        <v>8.2782</v>
      </c>
      <c r="P92" s="2">
        <v>2</v>
      </c>
      <c r="Q92" s="4">
        <f>Table1[[#This Row],[Amount]]*Table1[[#This Row],[Quantity]]</f>
        <v>147.16800000000001</v>
      </c>
    </row>
    <row r="93" spans="1:17" x14ac:dyDescent="0.3">
      <c r="A93" s="1">
        <v>92</v>
      </c>
      <c r="B93" s="2" t="s">
        <v>476</v>
      </c>
      <c r="C93" s="2" t="s">
        <v>8</v>
      </c>
      <c r="D93" s="2" t="s">
        <v>10</v>
      </c>
      <c r="E93" s="3">
        <v>43217</v>
      </c>
      <c r="F93" s="3" t="s">
        <v>59</v>
      </c>
      <c r="G93" s="2">
        <v>2018</v>
      </c>
      <c r="H93" s="3" t="s">
        <v>73</v>
      </c>
      <c r="I93" s="3" t="s">
        <v>123</v>
      </c>
      <c r="J93" s="3" t="s">
        <v>41</v>
      </c>
      <c r="K93" s="3" t="s">
        <v>69</v>
      </c>
      <c r="L93" s="3" t="s">
        <v>37</v>
      </c>
      <c r="M93" s="3" t="s">
        <v>1154</v>
      </c>
      <c r="N93" s="2">
        <v>6.48</v>
      </c>
      <c r="O93" s="2">
        <v>3.1103999999999998</v>
      </c>
      <c r="P93" s="2">
        <v>13</v>
      </c>
      <c r="Q93" s="4">
        <f>Table1[[#This Row],[Amount]]*Table1[[#This Row],[Quantity]]</f>
        <v>84.240000000000009</v>
      </c>
    </row>
    <row r="94" spans="1:17" x14ac:dyDescent="0.3">
      <c r="A94" s="1">
        <v>93</v>
      </c>
      <c r="B94" s="2" t="s">
        <v>477</v>
      </c>
      <c r="C94" s="2" t="s">
        <v>8</v>
      </c>
      <c r="D94" s="2" t="s">
        <v>14</v>
      </c>
      <c r="E94" s="3">
        <v>43217</v>
      </c>
      <c r="F94" s="3" t="s">
        <v>59</v>
      </c>
      <c r="G94" s="2">
        <v>2018</v>
      </c>
      <c r="H94" s="3" t="s">
        <v>73</v>
      </c>
      <c r="I94" s="3" t="s">
        <v>123</v>
      </c>
      <c r="J94" s="3" t="s">
        <v>41</v>
      </c>
      <c r="K94" s="3" t="s">
        <v>69</v>
      </c>
      <c r="L94" s="3" t="s">
        <v>37</v>
      </c>
      <c r="M94" s="3" t="s">
        <v>1153</v>
      </c>
      <c r="N94" s="2">
        <v>12.96</v>
      </c>
      <c r="O94" s="2">
        <v>6.2207999999999997</v>
      </c>
      <c r="P94" s="2">
        <v>4</v>
      </c>
      <c r="Q94" s="4">
        <f>Table1[[#This Row],[Amount]]*Table1[[#This Row],[Quantity]]</f>
        <v>51.84</v>
      </c>
    </row>
    <row r="95" spans="1:17" x14ac:dyDescent="0.3">
      <c r="A95" s="1">
        <v>94</v>
      </c>
      <c r="B95" s="2" t="s">
        <v>477</v>
      </c>
      <c r="C95" s="2" t="s">
        <v>6</v>
      </c>
      <c r="D95" s="2" t="s">
        <v>24</v>
      </c>
      <c r="E95" s="3">
        <v>43217</v>
      </c>
      <c r="F95" s="3" t="s">
        <v>59</v>
      </c>
      <c r="G95" s="2">
        <v>2018</v>
      </c>
      <c r="H95" s="3" t="s">
        <v>73</v>
      </c>
      <c r="I95" s="3" t="s">
        <v>124</v>
      </c>
      <c r="J95" s="3" t="s">
        <v>50</v>
      </c>
      <c r="K95" s="3" t="s">
        <v>72</v>
      </c>
      <c r="L95" s="3" t="s">
        <v>39</v>
      </c>
      <c r="M95" s="3" t="s">
        <v>1153</v>
      </c>
      <c r="N95" s="2">
        <v>53.34</v>
      </c>
      <c r="O95" s="2">
        <v>16.535399999999999</v>
      </c>
      <c r="P95" s="2">
        <v>1</v>
      </c>
      <c r="Q95" s="4">
        <f>Table1[[#This Row],[Amount]]*Table1[[#This Row],[Quantity]]</f>
        <v>53.34</v>
      </c>
    </row>
    <row r="96" spans="1:17" x14ac:dyDescent="0.3">
      <c r="A96" s="1">
        <v>95</v>
      </c>
      <c r="B96" s="2" t="s">
        <v>477</v>
      </c>
      <c r="C96" s="2" t="s">
        <v>8</v>
      </c>
      <c r="D96" s="2" t="s">
        <v>19</v>
      </c>
      <c r="E96" s="3">
        <v>43218</v>
      </c>
      <c r="F96" s="3" t="s">
        <v>59</v>
      </c>
      <c r="G96" s="2">
        <v>2018</v>
      </c>
      <c r="H96" s="3" t="s">
        <v>125</v>
      </c>
      <c r="I96" s="3" t="s">
        <v>126</v>
      </c>
      <c r="J96" s="3" t="s">
        <v>46</v>
      </c>
      <c r="K96" s="3" t="s">
        <v>75</v>
      </c>
      <c r="L96" s="3" t="s">
        <v>36</v>
      </c>
      <c r="M96" s="3" t="s">
        <v>1153</v>
      </c>
      <c r="N96" s="2">
        <v>32.96</v>
      </c>
      <c r="O96" s="2">
        <v>16.150400000000001</v>
      </c>
      <c r="P96" s="2">
        <v>11</v>
      </c>
      <c r="Q96" s="4">
        <f>Table1[[#This Row],[Amount]]*Table1[[#This Row],[Quantity]]</f>
        <v>362.56</v>
      </c>
    </row>
    <row r="97" spans="1:17" x14ac:dyDescent="0.3">
      <c r="A97" s="1">
        <v>96</v>
      </c>
      <c r="B97" s="2" t="s">
        <v>478</v>
      </c>
      <c r="C97" s="2" t="s">
        <v>6</v>
      </c>
      <c r="D97" s="2" t="s">
        <v>7</v>
      </c>
      <c r="E97" s="3">
        <v>43219</v>
      </c>
      <c r="F97" s="3" t="s">
        <v>59</v>
      </c>
      <c r="G97" s="2">
        <v>2018</v>
      </c>
      <c r="H97" s="3" t="s">
        <v>60</v>
      </c>
      <c r="I97" s="3" t="s">
        <v>127</v>
      </c>
      <c r="J97" s="3" t="s">
        <v>54</v>
      </c>
      <c r="K97" s="3" t="s">
        <v>77</v>
      </c>
      <c r="L97" s="3" t="s">
        <v>40</v>
      </c>
      <c r="M97" s="3" t="s">
        <v>1155</v>
      </c>
      <c r="N97" s="2">
        <v>5.6820000000000004</v>
      </c>
      <c r="O97" s="2">
        <v>-3.7879999999999998</v>
      </c>
      <c r="P97" s="2">
        <v>8</v>
      </c>
      <c r="Q97" s="4">
        <f>Table1[[#This Row],[Amount]]*Table1[[#This Row],[Quantity]]</f>
        <v>45.456000000000003</v>
      </c>
    </row>
    <row r="98" spans="1:17" x14ac:dyDescent="0.3">
      <c r="A98" s="1">
        <v>97</v>
      </c>
      <c r="B98" s="2" t="s">
        <v>479</v>
      </c>
      <c r="C98" s="2" t="s">
        <v>8</v>
      </c>
      <c r="D98" s="2" t="s">
        <v>10</v>
      </c>
      <c r="E98" s="3">
        <v>43219</v>
      </c>
      <c r="F98" s="3" t="s">
        <v>59</v>
      </c>
      <c r="G98" s="2">
        <v>2018</v>
      </c>
      <c r="H98" s="3" t="s">
        <v>60</v>
      </c>
      <c r="I98" s="3" t="s">
        <v>127</v>
      </c>
      <c r="J98" s="3" t="s">
        <v>54</v>
      </c>
      <c r="K98" s="3" t="s">
        <v>77</v>
      </c>
      <c r="L98" s="3" t="s">
        <v>40</v>
      </c>
      <c r="M98" s="3" t="s">
        <v>1155</v>
      </c>
      <c r="N98" s="2">
        <v>96.53</v>
      </c>
      <c r="O98" s="2">
        <v>40.5426</v>
      </c>
      <c r="P98" s="2">
        <v>2</v>
      </c>
      <c r="Q98" s="4">
        <f>Table1[[#This Row],[Amount]]*Table1[[#This Row],[Quantity]]</f>
        <v>193.06</v>
      </c>
    </row>
    <row r="99" spans="1:17" x14ac:dyDescent="0.3">
      <c r="A99" s="1">
        <v>98</v>
      </c>
      <c r="B99" s="2" t="s">
        <v>480</v>
      </c>
      <c r="C99" s="2" t="s">
        <v>8</v>
      </c>
      <c r="D99" s="2" t="s">
        <v>19</v>
      </c>
      <c r="E99" s="3">
        <v>43219</v>
      </c>
      <c r="F99" s="3" t="s">
        <v>59</v>
      </c>
      <c r="G99" s="2">
        <v>2018</v>
      </c>
      <c r="H99" s="3" t="s">
        <v>60</v>
      </c>
      <c r="I99" s="3" t="s">
        <v>127</v>
      </c>
      <c r="J99" s="3" t="s">
        <v>54</v>
      </c>
      <c r="K99" s="3" t="s">
        <v>77</v>
      </c>
      <c r="L99" s="3" t="s">
        <v>40</v>
      </c>
      <c r="M99" s="3" t="s">
        <v>1153</v>
      </c>
      <c r="N99" s="2">
        <v>51.311999999999998</v>
      </c>
      <c r="O99" s="2">
        <v>17.959199999999999</v>
      </c>
      <c r="P99" s="2">
        <v>4</v>
      </c>
      <c r="Q99" s="4">
        <f>Table1[[#This Row],[Amount]]*Table1[[#This Row],[Quantity]]</f>
        <v>205.24799999999999</v>
      </c>
    </row>
    <row r="100" spans="1:17" x14ac:dyDescent="0.3">
      <c r="A100" s="1">
        <v>99</v>
      </c>
      <c r="B100" s="2" t="s">
        <v>481</v>
      </c>
      <c r="C100" s="2" t="s">
        <v>11</v>
      </c>
      <c r="D100" s="2" t="s">
        <v>12</v>
      </c>
      <c r="E100" s="3">
        <v>43219</v>
      </c>
      <c r="F100" s="3" t="s">
        <v>59</v>
      </c>
      <c r="G100" s="2">
        <v>2018</v>
      </c>
      <c r="H100" s="3" t="s">
        <v>60</v>
      </c>
      <c r="I100" s="3" t="s">
        <v>127</v>
      </c>
      <c r="J100" s="3" t="s">
        <v>54</v>
      </c>
      <c r="K100" s="3" t="s">
        <v>77</v>
      </c>
      <c r="L100" s="3" t="s">
        <v>40</v>
      </c>
      <c r="M100" s="3" t="s">
        <v>1154</v>
      </c>
      <c r="N100" s="2">
        <v>77.88</v>
      </c>
      <c r="O100" s="2">
        <v>22.5852</v>
      </c>
      <c r="P100" s="2">
        <v>2</v>
      </c>
      <c r="Q100" s="4">
        <f>Table1[[#This Row],[Amount]]*Table1[[#This Row],[Quantity]]</f>
        <v>155.76</v>
      </c>
    </row>
    <row r="101" spans="1:17" x14ac:dyDescent="0.3">
      <c r="A101" s="1">
        <v>100</v>
      </c>
      <c r="B101" s="2" t="s">
        <v>482</v>
      </c>
      <c r="C101" s="2" t="s">
        <v>11</v>
      </c>
      <c r="D101" s="2" t="s">
        <v>12</v>
      </c>
      <c r="E101" s="3">
        <v>43219</v>
      </c>
      <c r="F101" s="3" t="s">
        <v>59</v>
      </c>
      <c r="G101" s="2">
        <v>2018</v>
      </c>
      <c r="H101" s="3" t="s">
        <v>60</v>
      </c>
      <c r="I101" s="3" t="s">
        <v>127</v>
      </c>
      <c r="J101" s="3" t="s">
        <v>54</v>
      </c>
      <c r="K101" s="3" t="s">
        <v>77</v>
      </c>
      <c r="L101" s="3" t="s">
        <v>40</v>
      </c>
      <c r="M101" s="3" t="s">
        <v>1155</v>
      </c>
      <c r="N101" s="2">
        <v>64.623999999999995</v>
      </c>
      <c r="O101" s="2">
        <v>22.618400000000001</v>
      </c>
      <c r="P101" s="2">
        <v>1</v>
      </c>
      <c r="Q101" s="4">
        <f>Table1[[#This Row],[Amount]]*Table1[[#This Row],[Quantity]]</f>
        <v>64.623999999999995</v>
      </c>
    </row>
    <row r="102" spans="1:17" x14ac:dyDescent="0.3">
      <c r="A102" s="1">
        <v>101</v>
      </c>
      <c r="B102" s="2" t="s">
        <v>482</v>
      </c>
      <c r="C102" s="2" t="s">
        <v>6</v>
      </c>
      <c r="D102" s="2" t="s">
        <v>24</v>
      </c>
      <c r="E102" s="3">
        <v>43220</v>
      </c>
      <c r="F102" s="3" t="s">
        <v>59</v>
      </c>
      <c r="G102" s="2">
        <v>2018</v>
      </c>
      <c r="H102" s="3" t="s">
        <v>80</v>
      </c>
      <c r="I102" s="3" t="s">
        <v>128</v>
      </c>
      <c r="J102" s="3" t="s">
        <v>43</v>
      </c>
      <c r="K102" s="3" t="s">
        <v>108</v>
      </c>
      <c r="L102" s="3" t="s">
        <v>37</v>
      </c>
      <c r="M102" s="3" t="s">
        <v>1155</v>
      </c>
      <c r="N102" s="2">
        <v>95.975999999999999</v>
      </c>
      <c r="O102" s="2">
        <v>-10.7973</v>
      </c>
      <c r="P102" s="2">
        <v>8</v>
      </c>
      <c r="Q102" s="4">
        <f>Table1[[#This Row],[Amount]]*Table1[[#This Row],[Quantity]]</f>
        <v>767.80799999999999</v>
      </c>
    </row>
    <row r="103" spans="1:17" x14ac:dyDescent="0.3">
      <c r="A103" s="1">
        <v>102</v>
      </c>
      <c r="B103" s="2" t="s">
        <v>482</v>
      </c>
      <c r="C103" s="2" t="s">
        <v>11</v>
      </c>
      <c r="D103" s="2" t="s">
        <v>13</v>
      </c>
      <c r="E103" s="3">
        <v>43221</v>
      </c>
      <c r="F103" s="3" t="s">
        <v>129</v>
      </c>
      <c r="G103" s="2">
        <v>2018</v>
      </c>
      <c r="H103" s="3" t="s">
        <v>65</v>
      </c>
      <c r="I103" s="3" t="s">
        <v>130</v>
      </c>
      <c r="J103" s="3" t="s">
        <v>42</v>
      </c>
      <c r="K103" s="3" t="s">
        <v>110</v>
      </c>
      <c r="L103" s="3" t="s">
        <v>38</v>
      </c>
      <c r="M103" s="3" t="s">
        <v>1155</v>
      </c>
      <c r="N103" s="2">
        <v>1.788</v>
      </c>
      <c r="O103" s="2">
        <v>-3.0396000000000001</v>
      </c>
      <c r="P103" s="2">
        <v>4</v>
      </c>
      <c r="Q103" s="4">
        <f>Table1[[#This Row],[Amount]]*Table1[[#This Row],[Quantity]]</f>
        <v>7.1520000000000001</v>
      </c>
    </row>
    <row r="104" spans="1:17" x14ac:dyDescent="0.3">
      <c r="A104" s="1">
        <v>103</v>
      </c>
      <c r="B104" s="2" t="s">
        <v>483</v>
      </c>
      <c r="C104" s="2" t="s">
        <v>8</v>
      </c>
      <c r="D104" s="2" t="s">
        <v>18</v>
      </c>
      <c r="E104" s="3">
        <v>43221</v>
      </c>
      <c r="F104" s="3" t="s">
        <v>129</v>
      </c>
      <c r="G104" s="2">
        <v>2018</v>
      </c>
      <c r="H104" s="3" t="s">
        <v>65</v>
      </c>
      <c r="I104" s="3" t="s">
        <v>130</v>
      </c>
      <c r="J104" s="3" t="s">
        <v>42</v>
      </c>
      <c r="K104" s="3" t="s">
        <v>110</v>
      </c>
      <c r="L104" s="3" t="s">
        <v>38</v>
      </c>
      <c r="M104" s="3" t="s">
        <v>1153</v>
      </c>
      <c r="N104" s="2">
        <v>23.92</v>
      </c>
      <c r="O104" s="2">
        <v>11.720800000000001</v>
      </c>
      <c r="P104" s="2">
        <v>4</v>
      </c>
      <c r="Q104" s="4">
        <f>Table1[[#This Row],[Amount]]*Table1[[#This Row],[Quantity]]</f>
        <v>95.68</v>
      </c>
    </row>
    <row r="105" spans="1:17" x14ac:dyDescent="0.3">
      <c r="A105" s="1">
        <v>104</v>
      </c>
      <c r="B105" s="2" t="s">
        <v>484</v>
      </c>
      <c r="C105" s="2" t="s">
        <v>11</v>
      </c>
      <c r="D105" s="2" t="s">
        <v>22</v>
      </c>
      <c r="E105" s="3">
        <v>43221</v>
      </c>
      <c r="F105" s="3" t="s">
        <v>129</v>
      </c>
      <c r="G105" s="2">
        <v>2018</v>
      </c>
      <c r="H105" s="3" t="s">
        <v>65</v>
      </c>
      <c r="I105" s="3" t="s">
        <v>130</v>
      </c>
      <c r="J105" s="3" t="s">
        <v>42</v>
      </c>
      <c r="K105" s="3" t="s">
        <v>110</v>
      </c>
      <c r="L105" s="3" t="s">
        <v>38</v>
      </c>
      <c r="M105" s="3" t="s">
        <v>1153</v>
      </c>
      <c r="N105" s="2">
        <v>238.89599999999999</v>
      </c>
      <c r="O105" s="2">
        <v>-26.875800000000002</v>
      </c>
      <c r="P105" s="2">
        <v>1</v>
      </c>
      <c r="Q105" s="4">
        <f>Table1[[#This Row],[Amount]]*Table1[[#This Row],[Quantity]]</f>
        <v>238.89599999999999</v>
      </c>
    </row>
    <row r="106" spans="1:17" x14ac:dyDescent="0.3">
      <c r="A106" s="1">
        <v>105</v>
      </c>
      <c r="B106" s="2" t="s">
        <v>484</v>
      </c>
      <c r="C106" s="2" t="s">
        <v>11</v>
      </c>
      <c r="D106" s="2" t="s">
        <v>13</v>
      </c>
      <c r="E106" s="3">
        <v>43221</v>
      </c>
      <c r="F106" s="3" t="s">
        <v>129</v>
      </c>
      <c r="G106" s="2">
        <v>2018</v>
      </c>
      <c r="H106" s="3" t="s">
        <v>65</v>
      </c>
      <c r="I106" s="3" t="s">
        <v>130</v>
      </c>
      <c r="J106" s="3" t="s">
        <v>42</v>
      </c>
      <c r="K106" s="3" t="s">
        <v>110</v>
      </c>
      <c r="L106" s="3" t="s">
        <v>38</v>
      </c>
      <c r="M106" s="3" t="s">
        <v>1153</v>
      </c>
      <c r="N106" s="2">
        <v>102.36</v>
      </c>
      <c r="O106" s="2">
        <v>-3.8384999999999998</v>
      </c>
      <c r="P106" s="2">
        <v>5</v>
      </c>
      <c r="Q106" s="4">
        <f>Table1[[#This Row],[Amount]]*Table1[[#This Row],[Quantity]]</f>
        <v>511.8</v>
      </c>
    </row>
    <row r="107" spans="1:17" x14ac:dyDescent="0.3">
      <c r="A107" s="1">
        <v>106</v>
      </c>
      <c r="B107" s="2" t="s">
        <v>484</v>
      </c>
      <c r="C107" s="2" t="s">
        <v>8</v>
      </c>
      <c r="D107" s="2" t="s">
        <v>14</v>
      </c>
      <c r="E107" s="3">
        <v>43221</v>
      </c>
      <c r="F107" s="3" t="s">
        <v>129</v>
      </c>
      <c r="G107" s="2">
        <v>2018</v>
      </c>
      <c r="H107" s="3" t="s">
        <v>65</v>
      </c>
      <c r="I107" s="3" t="s">
        <v>131</v>
      </c>
      <c r="J107" s="3" t="s">
        <v>49</v>
      </c>
      <c r="K107" s="3" t="s">
        <v>84</v>
      </c>
      <c r="L107" s="3" t="s">
        <v>39</v>
      </c>
      <c r="M107" s="3" t="s">
        <v>1153</v>
      </c>
      <c r="N107" s="2">
        <v>36.881999999999998</v>
      </c>
      <c r="O107" s="2">
        <v>-25.817399999999999</v>
      </c>
      <c r="P107" s="2">
        <v>2</v>
      </c>
      <c r="Q107" s="4">
        <f>Table1[[#This Row],[Amount]]*Table1[[#This Row],[Quantity]]</f>
        <v>73.763999999999996</v>
      </c>
    </row>
    <row r="108" spans="1:17" x14ac:dyDescent="0.3">
      <c r="A108" s="1">
        <v>107</v>
      </c>
      <c r="B108" s="2" t="s">
        <v>485</v>
      </c>
      <c r="C108" s="2" t="s">
        <v>8</v>
      </c>
      <c r="D108" s="2" t="s">
        <v>14</v>
      </c>
      <c r="E108" s="3">
        <v>43223</v>
      </c>
      <c r="F108" s="3" t="s">
        <v>129</v>
      </c>
      <c r="G108" s="2">
        <v>2018</v>
      </c>
      <c r="H108" s="3" t="s">
        <v>70</v>
      </c>
      <c r="I108" s="3" t="s">
        <v>132</v>
      </c>
      <c r="J108" s="3" t="s">
        <v>87</v>
      </c>
      <c r="K108" s="3" t="s">
        <v>88</v>
      </c>
      <c r="L108" s="3" t="s">
        <v>36</v>
      </c>
      <c r="M108" s="3" t="s">
        <v>1153</v>
      </c>
      <c r="N108" s="2">
        <v>74.111999999999995</v>
      </c>
      <c r="O108" s="2">
        <v>17.601600000000001</v>
      </c>
      <c r="P108" s="2">
        <v>4</v>
      </c>
      <c r="Q108" s="4">
        <f>Table1[[#This Row],[Amount]]*Table1[[#This Row],[Quantity]]</f>
        <v>296.44799999999998</v>
      </c>
    </row>
    <row r="109" spans="1:17" x14ac:dyDescent="0.3">
      <c r="A109" s="1">
        <v>108</v>
      </c>
      <c r="B109" s="2" t="s">
        <v>485</v>
      </c>
      <c r="C109" s="2" t="s">
        <v>11</v>
      </c>
      <c r="D109" s="2" t="s">
        <v>13</v>
      </c>
      <c r="E109" s="3">
        <v>43224</v>
      </c>
      <c r="F109" s="3" t="s">
        <v>129</v>
      </c>
      <c r="G109" s="2">
        <v>2018</v>
      </c>
      <c r="H109" s="3" t="s">
        <v>73</v>
      </c>
      <c r="I109" s="3" t="s">
        <v>133</v>
      </c>
      <c r="J109" s="3" t="s">
        <v>52</v>
      </c>
      <c r="K109" s="3" t="s">
        <v>58</v>
      </c>
      <c r="L109" s="3" t="s">
        <v>40</v>
      </c>
      <c r="M109" s="3" t="s">
        <v>1153</v>
      </c>
      <c r="N109" s="2">
        <v>27.992000000000001</v>
      </c>
      <c r="O109" s="2">
        <v>2.0994000000000002</v>
      </c>
      <c r="P109" s="2">
        <v>1</v>
      </c>
      <c r="Q109" s="4">
        <f>Table1[[#This Row],[Amount]]*Table1[[#This Row],[Quantity]]</f>
        <v>27.992000000000001</v>
      </c>
    </row>
    <row r="110" spans="1:17" x14ac:dyDescent="0.3">
      <c r="A110" s="1">
        <v>109</v>
      </c>
      <c r="B110" s="2" t="s">
        <v>485</v>
      </c>
      <c r="C110" s="2" t="s">
        <v>8</v>
      </c>
      <c r="D110" s="2" t="s">
        <v>18</v>
      </c>
      <c r="E110" s="3">
        <v>43224</v>
      </c>
      <c r="F110" s="3" t="s">
        <v>129</v>
      </c>
      <c r="G110" s="2">
        <v>2018</v>
      </c>
      <c r="H110" s="3" t="s">
        <v>73</v>
      </c>
      <c r="I110" s="3" t="s">
        <v>133</v>
      </c>
      <c r="J110" s="3" t="s">
        <v>52</v>
      </c>
      <c r="K110" s="3" t="s">
        <v>58</v>
      </c>
      <c r="L110" s="3" t="s">
        <v>40</v>
      </c>
      <c r="M110" s="3" t="s">
        <v>1153</v>
      </c>
      <c r="N110" s="2">
        <v>3.3039999999999998</v>
      </c>
      <c r="O110" s="2">
        <v>1.0738000000000001</v>
      </c>
      <c r="P110" s="2">
        <v>1</v>
      </c>
      <c r="Q110" s="4">
        <f>Table1[[#This Row],[Amount]]*Table1[[#This Row],[Quantity]]</f>
        <v>3.3039999999999998</v>
      </c>
    </row>
    <row r="111" spans="1:17" x14ac:dyDescent="0.3">
      <c r="A111" s="1">
        <v>110</v>
      </c>
      <c r="B111" s="2" t="s">
        <v>486</v>
      </c>
      <c r="C111" s="2" t="s">
        <v>8</v>
      </c>
      <c r="D111" s="2" t="s">
        <v>14</v>
      </c>
      <c r="E111" s="3">
        <v>43224</v>
      </c>
      <c r="F111" s="3" t="s">
        <v>129</v>
      </c>
      <c r="G111" s="2">
        <v>2018</v>
      </c>
      <c r="H111" s="3" t="s">
        <v>73</v>
      </c>
      <c r="I111" s="3" t="s">
        <v>133</v>
      </c>
      <c r="J111" s="3" t="s">
        <v>52</v>
      </c>
      <c r="K111" s="3" t="s">
        <v>58</v>
      </c>
      <c r="L111" s="3" t="s">
        <v>40</v>
      </c>
      <c r="M111" s="3" t="s">
        <v>1155</v>
      </c>
      <c r="N111" s="2">
        <v>339.96</v>
      </c>
      <c r="O111" s="2">
        <v>67.992000000000004</v>
      </c>
      <c r="P111" s="2">
        <v>4</v>
      </c>
      <c r="Q111" s="4">
        <f>Table1[[#This Row],[Amount]]*Table1[[#This Row],[Quantity]]</f>
        <v>1359.84</v>
      </c>
    </row>
    <row r="112" spans="1:17" x14ac:dyDescent="0.3">
      <c r="A112" s="1">
        <v>111</v>
      </c>
      <c r="B112" s="2" t="s">
        <v>487</v>
      </c>
      <c r="C112" s="2" t="s">
        <v>8</v>
      </c>
      <c r="D112" s="2" t="s">
        <v>14</v>
      </c>
      <c r="E112" s="3">
        <v>43224</v>
      </c>
      <c r="F112" s="3" t="s">
        <v>129</v>
      </c>
      <c r="G112" s="2">
        <v>2018</v>
      </c>
      <c r="H112" s="3" t="s">
        <v>73</v>
      </c>
      <c r="I112" s="3" t="s">
        <v>133</v>
      </c>
      <c r="J112" s="3" t="s">
        <v>52</v>
      </c>
      <c r="K112" s="3" t="s">
        <v>58</v>
      </c>
      <c r="L112" s="3" t="s">
        <v>40</v>
      </c>
      <c r="M112" s="3" t="s">
        <v>1154</v>
      </c>
      <c r="N112" s="2">
        <v>41.96</v>
      </c>
      <c r="O112" s="2">
        <v>10.909599999999999</v>
      </c>
      <c r="P112" s="2">
        <v>4</v>
      </c>
      <c r="Q112" s="4">
        <f>Table1[[#This Row],[Amount]]*Table1[[#This Row],[Quantity]]</f>
        <v>167.84</v>
      </c>
    </row>
    <row r="113" spans="1:17" x14ac:dyDescent="0.3">
      <c r="A113" s="1">
        <v>112</v>
      </c>
      <c r="B113" s="2" t="s">
        <v>488</v>
      </c>
      <c r="C113" s="2" t="s">
        <v>8</v>
      </c>
      <c r="D113" s="2" t="s">
        <v>9</v>
      </c>
      <c r="E113" s="3">
        <v>43225</v>
      </c>
      <c r="F113" s="3" t="s">
        <v>129</v>
      </c>
      <c r="G113" s="2">
        <v>2018</v>
      </c>
      <c r="H113" s="3" t="s">
        <v>125</v>
      </c>
      <c r="I113" s="3" t="s">
        <v>134</v>
      </c>
      <c r="J113" s="3" t="s">
        <v>53</v>
      </c>
      <c r="K113" s="3" t="s">
        <v>58</v>
      </c>
      <c r="L113" s="3" t="s">
        <v>40</v>
      </c>
      <c r="M113" s="3" t="s">
        <v>1153</v>
      </c>
      <c r="N113" s="2">
        <v>75.959999999999994</v>
      </c>
      <c r="O113" s="2">
        <v>22.788</v>
      </c>
      <c r="P113" s="2">
        <v>2</v>
      </c>
      <c r="Q113" s="4">
        <f>Table1[[#This Row],[Amount]]*Table1[[#This Row],[Quantity]]</f>
        <v>151.91999999999999</v>
      </c>
    </row>
    <row r="114" spans="1:17" x14ac:dyDescent="0.3">
      <c r="A114" s="1">
        <v>113</v>
      </c>
      <c r="B114" s="2" t="s">
        <v>488</v>
      </c>
      <c r="C114" s="2" t="s">
        <v>11</v>
      </c>
      <c r="D114" s="2" t="s">
        <v>22</v>
      </c>
      <c r="E114" s="3">
        <v>43226</v>
      </c>
      <c r="F114" s="3" t="s">
        <v>129</v>
      </c>
      <c r="G114" s="2">
        <v>2018</v>
      </c>
      <c r="H114" s="3" t="s">
        <v>60</v>
      </c>
      <c r="I114" s="3" t="s">
        <v>135</v>
      </c>
      <c r="J114" s="3" t="s">
        <v>43</v>
      </c>
      <c r="K114" s="3" t="s">
        <v>108</v>
      </c>
      <c r="L114" s="3" t="s">
        <v>37</v>
      </c>
      <c r="M114" s="3" t="s">
        <v>1153</v>
      </c>
      <c r="N114" s="2">
        <v>27.24</v>
      </c>
      <c r="O114" s="2">
        <v>13.3476</v>
      </c>
      <c r="P114" s="2">
        <v>2</v>
      </c>
      <c r="Q114" s="4">
        <f>Table1[[#This Row],[Amount]]*Table1[[#This Row],[Quantity]]</f>
        <v>54.48</v>
      </c>
    </row>
    <row r="115" spans="1:17" x14ac:dyDescent="0.3">
      <c r="A115" s="1">
        <v>114</v>
      </c>
      <c r="B115" s="2" t="s">
        <v>489</v>
      </c>
      <c r="C115" s="2" t="s">
        <v>8</v>
      </c>
      <c r="D115" s="2" t="s">
        <v>14</v>
      </c>
      <c r="E115" s="3">
        <v>43226</v>
      </c>
      <c r="F115" s="3" t="s">
        <v>129</v>
      </c>
      <c r="G115" s="2">
        <v>2018</v>
      </c>
      <c r="H115" s="3" t="s">
        <v>60</v>
      </c>
      <c r="I115" s="3" t="s">
        <v>135</v>
      </c>
      <c r="J115" s="3" t="s">
        <v>43</v>
      </c>
      <c r="K115" s="3" t="s">
        <v>108</v>
      </c>
      <c r="L115" s="3" t="s">
        <v>37</v>
      </c>
      <c r="M115" s="3" t="s">
        <v>1153</v>
      </c>
      <c r="N115" s="2">
        <v>40.095999999999997</v>
      </c>
      <c r="O115" s="2">
        <v>14.534800000000001</v>
      </c>
      <c r="P115" s="2">
        <v>2</v>
      </c>
      <c r="Q115" s="4">
        <f>Table1[[#This Row],[Amount]]*Table1[[#This Row],[Quantity]]</f>
        <v>80.191999999999993</v>
      </c>
    </row>
    <row r="116" spans="1:17" x14ac:dyDescent="0.3">
      <c r="A116" s="1">
        <v>115</v>
      </c>
      <c r="B116" s="2" t="s">
        <v>489</v>
      </c>
      <c r="C116" s="2" t="s">
        <v>8</v>
      </c>
      <c r="D116" s="2" t="s">
        <v>14</v>
      </c>
      <c r="E116" s="3">
        <v>43226</v>
      </c>
      <c r="F116" s="3" t="s">
        <v>129</v>
      </c>
      <c r="G116" s="2">
        <v>2018</v>
      </c>
      <c r="H116" s="3" t="s">
        <v>60</v>
      </c>
      <c r="I116" s="3" t="s">
        <v>135</v>
      </c>
      <c r="J116" s="3" t="s">
        <v>43</v>
      </c>
      <c r="K116" s="3" t="s">
        <v>108</v>
      </c>
      <c r="L116" s="3" t="s">
        <v>37</v>
      </c>
      <c r="M116" s="3" t="s">
        <v>1153</v>
      </c>
      <c r="N116" s="2">
        <v>4.72</v>
      </c>
      <c r="O116" s="2">
        <v>1.6519999999999999</v>
      </c>
      <c r="P116" s="2">
        <v>2</v>
      </c>
      <c r="Q116" s="4">
        <f>Table1[[#This Row],[Amount]]*Table1[[#This Row],[Quantity]]</f>
        <v>9.44</v>
      </c>
    </row>
    <row r="117" spans="1:17" x14ac:dyDescent="0.3">
      <c r="A117" s="1">
        <v>116</v>
      </c>
      <c r="B117" s="2" t="s">
        <v>489</v>
      </c>
      <c r="C117" s="2" t="s">
        <v>8</v>
      </c>
      <c r="D117" s="2" t="s">
        <v>9</v>
      </c>
      <c r="E117" s="3">
        <v>43226</v>
      </c>
      <c r="F117" s="3" t="s">
        <v>129</v>
      </c>
      <c r="G117" s="2">
        <v>2018</v>
      </c>
      <c r="H117" s="3" t="s">
        <v>60</v>
      </c>
      <c r="I117" s="3" t="s">
        <v>135</v>
      </c>
      <c r="J117" s="3" t="s">
        <v>43</v>
      </c>
      <c r="K117" s="3" t="s">
        <v>108</v>
      </c>
      <c r="L117" s="3" t="s">
        <v>37</v>
      </c>
      <c r="M117" s="3" t="s">
        <v>1153</v>
      </c>
      <c r="N117" s="2">
        <v>23.975999999999999</v>
      </c>
      <c r="O117" s="2">
        <v>7.4924999999999997</v>
      </c>
      <c r="P117" s="2">
        <v>2</v>
      </c>
      <c r="Q117" s="4">
        <f>Table1[[#This Row],[Amount]]*Table1[[#This Row],[Quantity]]</f>
        <v>47.951999999999998</v>
      </c>
    </row>
    <row r="118" spans="1:17" x14ac:dyDescent="0.3">
      <c r="A118" s="1">
        <v>117</v>
      </c>
      <c r="B118" s="2" t="s">
        <v>489</v>
      </c>
      <c r="C118" s="2" t="s">
        <v>8</v>
      </c>
      <c r="D118" s="2" t="s">
        <v>14</v>
      </c>
      <c r="E118" s="3">
        <v>43226</v>
      </c>
      <c r="F118" s="3" t="s">
        <v>129</v>
      </c>
      <c r="G118" s="2">
        <v>2018</v>
      </c>
      <c r="H118" s="3" t="s">
        <v>60</v>
      </c>
      <c r="I118" s="3" t="s">
        <v>135</v>
      </c>
      <c r="J118" s="3" t="s">
        <v>43</v>
      </c>
      <c r="K118" s="3" t="s">
        <v>108</v>
      </c>
      <c r="L118" s="3" t="s">
        <v>37</v>
      </c>
      <c r="M118" s="3" t="s">
        <v>1153</v>
      </c>
      <c r="N118" s="2">
        <v>130.464</v>
      </c>
      <c r="O118" s="2">
        <v>44.031599999999997</v>
      </c>
      <c r="P118" s="2">
        <v>5</v>
      </c>
      <c r="Q118" s="4">
        <f>Table1[[#This Row],[Amount]]*Table1[[#This Row],[Quantity]]</f>
        <v>652.31999999999994</v>
      </c>
    </row>
    <row r="119" spans="1:17" x14ac:dyDescent="0.3">
      <c r="A119" s="1">
        <v>118</v>
      </c>
      <c r="B119" s="2" t="s">
        <v>490</v>
      </c>
      <c r="C119" s="2" t="s">
        <v>11</v>
      </c>
      <c r="D119" s="2" t="s">
        <v>12</v>
      </c>
      <c r="E119" s="3">
        <v>43226</v>
      </c>
      <c r="F119" s="3" t="s">
        <v>129</v>
      </c>
      <c r="G119" s="2">
        <v>2018</v>
      </c>
      <c r="H119" s="3" t="s">
        <v>60</v>
      </c>
      <c r="I119" s="3" t="s">
        <v>135</v>
      </c>
      <c r="J119" s="3" t="s">
        <v>43</v>
      </c>
      <c r="K119" s="3" t="s">
        <v>108</v>
      </c>
      <c r="L119" s="3" t="s">
        <v>37</v>
      </c>
      <c r="M119" s="3" t="s">
        <v>1153</v>
      </c>
      <c r="N119" s="2">
        <v>787.53</v>
      </c>
      <c r="O119" s="2">
        <v>165.38130000000001</v>
      </c>
      <c r="P119" s="2">
        <v>5</v>
      </c>
      <c r="Q119" s="4">
        <f>Table1[[#This Row],[Amount]]*Table1[[#This Row],[Quantity]]</f>
        <v>3937.6499999999996</v>
      </c>
    </row>
    <row r="120" spans="1:17" x14ac:dyDescent="0.3">
      <c r="A120" s="1">
        <v>119</v>
      </c>
      <c r="B120" s="2" t="s">
        <v>491</v>
      </c>
      <c r="C120" s="2" t="s">
        <v>8</v>
      </c>
      <c r="D120" s="2" t="s">
        <v>14</v>
      </c>
      <c r="E120" s="3">
        <v>43226</v>
      </c>
      <c r="F120" s="3" t="s">
        <v>129</v>
      </c>
      <c r="G120" s="2">
        <v>2018</v>
      </c>
      <c r="H120" s="3" t="s">
        <v>60</v>
      </c>
      <c r="I120" s="3" t="s">
        <v>135</v>
      </c>
      <c r="J120" s="3" t="s">
        <v>43</v>
      </c>
      <c r="K120" s="3" t="s">
        <v>108</v>
      </c>
      <c r="L120" s="3" t="s">
        <v>37</v>
      </c>
      <c r="M120" s="3" t="s">
        <v>1154</v>
      </c>
      <c r="N120" s="2">
        <v>157.79400000000001</v>
      </c>
      <c r="O120" s="2">
        <v>-115.71559999999999</v>
      </c>
      <c r="P120" s="2">
        <v>2</v>
      </c>
      <c r="Q120" s="4">
        <f>Table1[[#This Row],[Amount]]*Table1[[#This Row],[Quantity]]</f>
        <v>315.58800000000002</v>
      </c>
    </row>
    <row r="121" spans="1:17" x14ac:dyDescent="0.3">
      <c r="A121" s="1">
        <v>120</v>
      </c>
      <c r="B121" s="2" t="s">
        <v>492</v>
      </c>
      <c r="C121" s="2" t="s">
        <v>11</v>
      </c>
      <c r="D121" s="2" t="s">
        <v>13</v>
      </c>
      <c r="E121" s="3">
        <v>43226</v>
      </c>
      <c r="F121" s="3" t="s">
        <v>129</v>
      </c>
      <c r="G121" s="2">
        <v>2018</v>
      </c>
      <c r="H121" s="3" t="s">
        <v>60</v>
      </c>
      <c r="I121" s="3" t="s">
        <v>135</v>
      </c>
      <c r="J121" s="3" t="s">
        <v>43</v>
      </c>
      <c r="K121" s="3" t="s">
        <v>108</v>
      </c>
      <c r="L121" s="3" t="s">
        <v>37</v>
      </c>
      <c r="M121" s="3" t="s">
        <v>1153</v>
      </c>
      <c r="N121" s="2">
        <v>47.04</v>
      </c>
      <c r="O121" s="2">
        <v>18.345600000000001</v>
      </c>
      <c r="P121" s="2">
        <v>8</v>
      </c>
      <c r="Q121" s="4">
        <f>Table1[[#This Row],[Amount]]*Table1[[#This Row],[Quantity]]</f>
        <v>376.32</v>
      </c>
    </row>
    <row r="122" spans="1:17" x14ac:dyDescent="0.3">
      <c r="A122" s="1">
        <v>121</v>
      </c>
      <c r="B122" s="2" t="s">
        <v>492</v>
      </c>
      <c r="C122" s="2" t="s">
        <v>8</v>
      </c>
      <c r="D122" s="2" t="s">
        <v>15</v>
      </c>
      <c r="E122" s="3">
        <v>43226</v>
      </c>
      <c r="F122" s="3" t="s">
        <v>129</v>
      </c>
      <c r="G122" s="2">
        <v>2018</v>
      </c>
      <c r="H122" s="3" t="s">
        <v>60</v>
      </c>
      <c r="I122" s="3" t="s">
        <v>135</v>
      </c>
      <c r="J122" s="3" t="s">
        <v>43</v>
      </c>
      <c r="K122" s="3" t="s">
        <v>108</v>
      </c>
      <c r="L122" s="3" t="s">
        <v>37</v>
      </c>
      <c r="M122" s="3" t="s">
        <v>1153</v>
      </c>
      <c r="N122" s="2">
        <v>30.84</v>
      </c>
      <c r="O122" s="2">
        <v>13.878</v>
      </c>
      <c r="P122" s="2">
        <v>3</v>
      </c>
      <c r="Q122" s="4">
        <f>Table1[[#This Row],[Amount]]*Table1[[#This Row],[Quantity]]</f>
        <v>92.52</v>
      </c>
    </row>
    <row r="123" spans="1:17" x14ac:dyDescent="0.3">
      <c r="A123" s="1">
        <v>122</v>
      </c>
      <c r="B123" s="2" t="s">
        <v>492</v>
      </c>
      <c r="C123" s="2" t="s">
        <v>6</v>
      </c>
      <c r="D123" s="2" t="s">
        <v>7</v>
      </c>
      <c r="E123" s="3">
        <v>43227</v>
      </c>
      <c r="F123" s="3" t="s">
        <v>129</v>
      </c>
      <c r="G123" s="2">
        <v>2018</v>
      </c>
      <c r="H123" s="3" t="s">
        <v>80</v>
      </c>
      <c r="I123" s="3" t="s">
        <v>136</v>
      </c>
      <c r="J123" s="3" t="s">
        <v>42</v>
      </c>
      <c r="K123" s="3" t="s">
        <v>110</v>
      </c>
      <c r="L123" s="3" t="s">
        <v>38</v>
      </c>
      <c r="M123" s="3" t="s">
        <v>1153</v>
      </c>
      <c r="N123" s="2">
        <v>226.56</v>
      </c>
      <c r="O123" s="2">
        <v>63.436799999999998</v>
      </c>
      <c r="P123" s="2">
        <v>4</v>
      </c>
      <c r="Q123" s="4">
        <f>Table1[[#This Row],[Amount]]*Table1[[#This Row],[Quantity]]</f>
        <v>906.24</v>
      </c>
    </row>
    <row r="124" spans="1:17" x14ac:dyDescent="0.3">
      <c r="A124" s="1">
        <v>123</v>
      </c>
      <c r="B124" s="2" t="s">
        <v>492</v>
      </c>
      <c r="C124" s="2" t="s">
        <v>8</v>
      </c>
      <c r="D124" s="2" t="s">
        <v>9</v>
      </c>
      <c r="E124" s="3">
        <v>43227</v>
      </c>
      <c r="F124" s="3" t="s">
        <v>129</v>
      </c>
      <c r="G124" s="2">
        <v>2018</v>
      </c>
      <c r="H124" s="3" t="s">
        <v>80</v>
      </c>
      <c r="I124" s="3" t="s">
        <v>136</v>
      </c>
      <c r="J124" s="3" t="s">
        <v>42</v>
      </c>
      <c r="K124" s="3" t="s">
        <v>110</v>
      </c>
      <c r="L124" s="3" t="s">
        <v>38</v>
      </c>
      <c r="M124" s="3" t="s">
        <v>1153</v>
      </c>
      <c r="N124" s="2">
        <v>115.02</v>
      </c>
      <c r="O124" s="2">
        <v>51.759</v>
      </c>
      <c r="P124" s="2">
        <v>3</v>
      </c>
      <c r="Q124" s="4">
        <f>Table1[[#This Row],[Amount]]*Table1[[#This Row],[Quantity]]</f>
        <v>345.06</v>
      </c>
    </row>
    <row r="125" spans="1:17" x14ac:dyDescent="0.3">
      <c r="A125" s="1">
        <v>124</v>
      </c>
      <c r="B125" s="2" t="s">
        <v>492</v>
      </c>
      <c r="C125" s="2" t="s">
        <v>8</v>
      </c>
      <c r="D125" s="2" t="s">
        <v>20</v>
      </c>
      <c r="E125" s="3">
        <v>43227</v>
      </c>
      <c r="F125" s="3" t="s">
        <v>129</v>
      </c>
      <c r="G125" s="2">
        <v>2018</v>
      </c>
      <c r="H125" s="3" t="s">
        <v>80</v>
      </c>
      <c r="I125" s="3" t="s">
        <v>136</v>
      </c>
      <c r="J125" s="3" t="s">
        <v>42</v>
      </c>
      <c r="K125" s="3" t="s">
        <v>110</v>
      </c>
      <c r="L125" s="3" t="s">
        <v>38</v>
      </c>
      <c r="M125" s="3" t="s">
        <v>1153</v>
      </c>
      <c r="N125" s="2">
        <v>68.040000000000006</v>
      </c>
      <c r="O125" s="2">
        <v>19.7316</v>
      </c>
      <c r="P125" s="2">
        <v>1</v>
      </c>
      <c r="Q125" s="4">
        <f>Table1[[#This Row],[Amount]]*Table1[[#This Row],[Quantity]]</f>
        <v>68.040000000000006</v>
      </c>
    </row>
    <row r="126" spans="1:17" x14ac:dyDescent="0.3">
      <c r="A126" s="1">
        <v>125</v>
      </c>
      <c r="B126" s="2" t="s">
        <v>493</v>
      </c>
      <c r="C126" s="2" t="s">
        <v>8</v>
      </c>
      <c r="D126" s="2" t="s">
        <v>25</v>
      </c>
      <c r="E126" s="3">
        <v>43227</v>
      </c>
      <c r="F126" s="3" t="s">
        <v>129</v>
      </c>
      <c r="G126" s="2">
        <v>2018</v>
      </c>
      <c r="H126" s="3" t="s">
        <v>80</v>
      </c>
      <c r="I126" s="3" t="s">
        <v>136</v>
      </c>
      <c r="J126" s="3" t="s">
        <v>42</v>
      </c>
      <c r="K126" s="3" t="s">
        <v>110</v>
      </c>
      <c r="L126" s="3" t="s">
        <v>38</v>
      </c>
      <c r="M126" s="3" t="s">
        <v>1155</v>
      </c>
      <c r="N126" s="2">
        <v>600.55799999999999</v>
      </c>
      <c r="O126" s="2">
        <v>-8.5793999999999997</v>
      </c>
      <c r="P126" s="2">
        <v>2</v>
      </c>
      <c r="Q126" s="4">
        <f>Table1[[#This Row],[Amount]]*Table1[[#This Row],[Quantity]]</f>
        <v>1201.116</v>
      </c>
    </row>
    <row r="127" spans="1:17" x14ac:dyDescent="0.3">
      <c r="A127" s="1">
        <v>126</v>
      </c>
      <c r="B127" s="2" t="s">
        <v>494</v>
      </c>
      <c r="C127" s="2" t="s">
        <v>8</v>
      </c>
      <c r="D127" s="2" t="s">
        <v>18</v>
      </c>
      <c r="E127" s="3">
        <v>43227</v>
      </c>
      <c r="F127" s="3" t="s">
        <v>129</v>
      </c>
      <c r="G127" s="2">
        <v>2018</v>
      </c>
      <c r="H127" s="3" t="s">
        <v>80</v>
      </c>
      <c r="I127" s="3" t="s">
        <v>136</v>
      </c>
      <c r="J127" s="3" t="s">
        <v>42</v>
      </c>
      <c r="K127" s="3" t="s">
        <v>110</v>
      </c>
      <c r="L127" s="3" t="s">
        <v>38</v>
      </c>
      <c r="M127" s="3" t="s">
        <v>1153</v>
      </c>
      <c r="N127" s="2">
        <v>617.70000000000005</v>
      </c>
      <c r="O127" s="2">
        <v>-407.68200000000002</v>
      </c>
      <c r="P127" s="2">
        <v>2</v>
      </c>
      <c r="Q127" s="4">
        <f>Table1[[#This Row],[Amount]]*Table1[[#This Row],[Quantity]]</f>
        <v>1235.4000000000001</v>
      </c>
    </row>
    <row r="128" spans="1:17" x14ac:dyDescent="0.3">
      <c r="A128" s="1">
        <v>127</v>
      </c>
      <c r="B128" s="2" t="s">
        <v>495</v>
      </c>
      <c r="C128" s="2" t="s">
        <v>6</v>
      </c>
      <c r="D128" s="2" t="s">
        <v>16</v>
      </c>
      <c r="E128" s="3">
        <v>43227</v>
      </c>
      <c r="F128" s="3" t="s">
        <v>129</v>
      </c>
      <c r="G128" s="2">
        <v>2018</v>
      </c>
      <c r="H128" s="3" t="s">
        <v>80</v>
      </c>
      <c r="I128" s="3" t="s">
        <v>136</v>
      </c>
      <c r="J128" s="3" t="s">
        <v>42</v>
      </c>
      <c r="K128" s="3" t="s">
        <v>110</v>
      </c>
      <c r="L128" s="3" t="s">
        <v>38</v>
      </c>
      <c r="M128" s="3" t="s">
        <v>1153</v>
      </c>
      <c r="N128" s="2">
        <v>2.3879999999999999</v>
      </c>
      <c r="O128" s="2">
        <v>-1.8308</v>
      </c>
      <c r="P128" s="2">
        <v>3</v>
      </c>
      <c r="Q128" s="4">
        <f>Table1[[#This Row],[Amount]]*Table1[[#This Row],[Quantity]]</f>
        <v>7.1639999999999997</v>
      </c>
    </row>
    <row r="129" spans="1:17" x14ac:dyDescent="0.3">
      <c r="A129" s="1">
        <v>128</v>
      </c>
      <c r="B129" s="2" t="s">
        <v>495</v>
      </c>
      <c r="C129" s="2" t="s">
        <v>8</v>
      </c>
      <c r="D129" s="2" t="s">
        <v>19</v>
      </c>
      <c r="E129" s="3">
        <v>43227</v>
      </c>
      <c r="F129" s="3" t="s">
        <v>129</v>
      </c>
      <c r="G129" s="2">
        <v>2018</v>
      </c>
      <c r="H129" s="3" t="s">
        <v>80</v>
      </c>
      <c r="I129" s="3" t="s">
        <v>136</v>
      </c>
      <c r="J129" s="3" t="s">
        <v>42</v>
      </c>
      <c r="K129" s="3" t="s">
        <v>110</v>
      </c>
      <c r="L129" s="3" t="s">
        <v>38</v>
      </c>
      <c r="M129" s="3" t="s">
        <v>1153</v>
      </c>
      <c r="N129" s="2">
        <v>243.99199999999999</v>
      </c>
      <c r="O129" s="2">
        <v>30.498999999999999</v>
      </c>
      <c r="P129" s="2">
        <v>1</v>
      </c>
      <c r="Q129" s="4">
        <f>Table1[[#This Row],[Amount]]*Table1[[#This Row],[Quantity]]</f>
        <v>243.99199999999999</v>
      </c>
    </row>
    <row r="130" spans="1:17" x14ac:dyDescent="0.3">
      <c r="A130" s="1">
        <v>129</v>
      </c>
      <c r="B130" s="2" t="s">
        <v>496</v>
      </c>
      <c r="C130" s="2" t="s">
        <v>6</v>
      </c>
      <c r="D130" s="2" t="s">
        <v>16</v>
      </c>
      <c r="E130" s="3">
        <v>43227</v>
      </c>
      <c r="F130" s="3" t="s">
        <v>129</v>
      </c>
      <c r="G130" s="2">
        <v>2018</v>
      </c>
      <c r="H130" s="3" t="s">
        <v>80</v>
      </c>
      <c r="I130" s="3" t="s">
        <v>136</v>
      </c>
      <c r="J130" s="3" t="s">
        <v>42</v>
      </c>
      <c r="K130" s="3" t="s">
        <v>110</v>
      </c>
      <c r="L130" s="3" t="s">
        <v>38</v>
      </c>
      <c r="M130" s="3" t="s">
        <v>1155</v>
      </c>
      <c r="N130" s="2">
        <v>81.424000000000007</v>
      </c>
      <c r="O130" s="2">
        <v>-9.1601999999999997</v>
      </c>
      <c r="P130" s="2">
        <v>7</v>
      </c>
      <c r="Q130" s="4">
        <f>Table1[[#This Row],[Amount]]*Table1[[#This Row],[Quantity]]</f>
        <v>569.96800000000007</v>
      </c>
    </row>
    <row r="131" spans="1:17" x14ac:dyDescent="0.3">
      <c r="A131" s="1">
        <v>130</v>
      </c>
      <c r="B131" s="2" t="s">
        <v>496</v>
      </c>
      <c r="C131" s="2" t="s">
        <v>8</v>
      </c>
      <c r="D131" s="2" t="s">
        <v>14</v>
      </c>
      <c r="E131" s="3">
        <v>43227</v>
      </c>
      <c r="F131" s="3" t="s">
        <v>129</v>
      </c>
      <c r="G131" s="2">
        <v>2018</v>
      </c>
      <c r="H131" s="3" t="s">
        <v>80</v>
      </c>
      <c r="I131" s="3" t="s">
        <v>136</v>
      </c>
      <c r="J131" s="3" t="s">
        <v>42</v>
      </c>
      <c r="K131" s="3" t="s">
        <v>110</v>
      </c>
      <c r="L131" s="3" t="s">
        <v>38</v>
      </c>
      <c r="M131" s="3" t="s">
        <v>1155</v>
      </c>
      <c r="N131" s="2">
        <v>238.56</v>
      </c>
      <c r="O131" s="2">
        <v>26.241599999999998</v>
      </c>
      <c r="P131" s="2">
        <v>1</v>
      </c>
      <c r="Q131" s="4">
        <f>Table1[[#This Row],[Amount]]*Table1[[#This Row],[Quantity]]</f>
        <v>238.56</v>
      </c>
    </row>
    <row r="132" spans="1:17" x14ac:dyDescent="0.3">
      <c r="A132" s="1">
        <v>131</v>
      </c>
      <c r="B132" s="2" t="s">
        <v>497</v>
      </c>
      <c r="C132" s="2" t="s">
        <v>8</v>
      </c>
      <c r="D132" s="2" t="s">
        <v>14</v>
      </c>
      <c r="E132" s="3">
        <v>43227</v>
      </c>
      <c r="F132" s="3" t="s">
        <v>129</v>
      </c>
      <c r="G132" s="2">
        <v>2018</v>
      </c>
      <c r="H132" s="3" t="s">
        <v>80</v>
      </c>
      <c r="I132" s="3" t="s">
        <v>136</v>
      </c>
      <c r="J132" s="3" t="s">
        <v>42</v>
      </c>
      <c r="K132" s="3" t="s">
        <v>110</v>
      </c>
      <c r="L132" s="3" t="s">
        <v>38</v>
      </c>
      <c r="M132" s="3" t="s">
        <v>1154</v>
      </c>
      <c r="N132" s="2">
        <v>59.97</v>
      </c>
      <c r="O132" s="2">
        <v>-11.994</v>
      </c>
      <c r="P132" s="2">
        <v>4</v>
      </c>
      <c r="Q132" s="4">
        <f>Table1[[#This Row],[Amount]]*Table1[[#This Row],[Quantity]]</f>
        <v>239.88</v>
      </c>
    </row>
    <row r="133" spans="1:17" x14ac:dyDescent="0.3">
      <c r="A133" s="1">
        <v>132</v>
      </c>
      <c r="B133" s="2" t="s">
        <v>497</v>
      </c>
      <c r="C133" s="2" t="s">
        <v>8</v>
      </c>
      <c r="D133" s="2" t="s">
        <v>25</v>
      </c>
      <c r="E133" s="3">
        <v>43228</v>
      </c>
      <c r="F133" s="3" t="s">
        <v>129</v>
      </c>
      <c r="G133" s="2">
        <v>2018</v>
      </c>
      <c r="H133" s="3" t="s">
        <v>65</v>
      </c>
      <c r="I133" s="3" t="s">
        <v>137</v>
      </c>
      <c r="J133" s="3" t="s">
        <v>57</v>
      </c>
      <c r="K133" s="3" t="s">
        <v>57</v>
      </c>
      <c r="L133" s="3" t="s">
        <v>37</v>
      </c>
      <c r="M133" s="3" t="s">
        <v>1154</v>
      </c>
      <c r="N133" s="2">
        <v>78.304000000000002</v>
      </c>
      <c r="O133" s="2">
        <v>29.364000000000001</v>
      </c>
      <c r="P133" s="2">
        <v>7</v>
      </c>
      <c r="Q133" s="4">
        <f>Table1[[#This Row],[Amount]]*Table1[[#This Row],[Quantity]]</f>
        <v>548.12800000000004</v>
      </c>
    </row>
    <row r="134" spans="1:17" x14ac:dyDescent="0.3">
      <c r="A134" s="1">
        <v>133</v>
      </c>
      <c r="B134" s="2" t="s">
        <v>497</v>
      </c>
      <c r="C134" s="2" t="s">
        <v>8</v>
      </c>
      <c r="D134" s="2" t="s">
        <v>10</v>
      </c>
      <c r="E134" s="3">
        <v>43228</v>
      </c>
      <c r="F134" s="3" t="s">
        <v>129</v>
      </c>
      <c r="G134" s="2">
        <v>2018</v>
      </c>
      <c r="H134" s="3" t="s">
        <v>65</v>
      </c>
      <c r="I134" s="3" t="s">
        <v>137</v>
      </c>
      <c r="J134" s="3" t="s">
        <v>57</v>
      </c>
      <c r="K134" s="3" t="s">
        <v>57</v>
      </c>
      <c r="L134" s="3" t="s">
        <v>37</v>
      </c>
      <c r="M134" s="3" t="s">
        <v>1154</v>
      </c>
      <c r="N134" s="2">
        <v>21.456</v>
      </c>
      <c r="O134" s="2">
        <v>6.9732000000000003</v>
      </c>
      <c r="P134" s="2">
        <v>5</v>
      </c>
      <c r="Q134" s="4">
        <f>Table1[[#This Row],[Amount]]*Table1[[#This Row],[Quantity]]</f>
        <v>107.28</v>
      </c>
    </row>
    <row r="135" spans="1:17" x14ac:dyDescent="0.3">
      <c r="A135" s="1">
        <v>134</v>
      </c>
      <c r="B135" s="2" t="s">
        <v>498</v>
      </c>
      <c r="C135" s="2" t="s">
        <v>11</v>
      </c>
      <c r="D135" s="2" t="s">
        <v>23</v>
      </c>
      <c r="E135" s="3">
        <v>43228</v>
      </c>
      <c r="F135" s="3" t="s">
        <v>129</v>
      </c>
      <c r="G135" s="2">
        <v>2018</v>
      </c>
      <c r="H135" s="3" t="s">
        <v>65</v>
      </c>
      <c r="I135" s="3" t="s">
        <v>137</v>
      </c>
      <c r="J135" s="3" t="s">
        <v>57</v>
      </c>
      <c r="K135" s="3" t="s">
        <v>57</v>
      </c>
      <c r="L135" s="3" t="s">
        <v>37</v>
      </c>
      <c r="M135" s="3" t="s">
        <v>1153</v>
      </c>
      <c r="N135" s="2">
        <v>20.04</v>
      </c>
      <c r="O135" s="2">
        <v>9.6191999999999993</v>
      </c>
      <c r="P135" s="2">
        <v>3</v>
      </c>
      <c r="Q135" s="4">
        <f>Table1[[#This Row],[Amount]]*Table1[[#This Row],[Quantity]]</f>
        <v>60.12</v>
      </c>
    </row>
    <row r="136" spans="1:17" x14ac:dyDescent="0.3">
      <c r="A136" s="1">
        <v>135</v>
      </c>
      <c r="B136" s="2" t="s">
        <v>498</v>
      </c>
      <c r="C136" s="2" t="s">
        <v>8</v>
      </c>
      <c r="D136" s="2" t="s">
        <v>14</v>
      </c>
      <c r="E136" s="3">
        <v>43228</v>
      </c>
      <c r="F136" s="3" t="s">
        <v>129</v>
      </c>
      <c r="G136" s="2">
        <v>2018</v>
      </c>
      <c r="H136" s="3" t="s">
        <v>65</v>
      </c>
      <c r="I136" s="3" t="s">
        <v>137</v>
      </c>
      <c r="J136" s="3" t="s">
        <v>57</v>
      </c>
      <c r="K136" s="3" t="s">
        <v>57</v>
      </c>
      <c r="L136" s="3" t="s">
        <v>37</v>
      </c>
      <c r="M136" s="3" t="s">
        <v>1153</v>
      </c>
      <c r="N136" s="2">
        <v>35.44</v>
      </c>
      <c r="O136" s="2">
        <v>16.6568</v>
      </c>
      <c r="P136" s="2">
        <v>3</v>
      </c>
      <c r="Q136" s="4">
        <f>Table1[[#This Row],[Amount]]*Table1[[#This Row],[Quantity]]</f>
        <v>106.32</v>
      </c>
    </row>
    <row r="137" spans="1:17" x14ac:dyDescent="0.3">
      <c r="A137" s="1">
        <v>136</v>
      </c>
      <c r="B137" s="2" t="s">
        <v>498</v>
      </c>
      <c r="C137" s="2" t="s">
        <v>8</v>
      </c>
      <c r="D137" s="2" t="s">
        <v>20</v>
      </c>
      <c r="E137" s="3">
        <v>43228</v>
      </c>
      <c r="F137" s="3" t="s">
        <v>129</v>
      </c>
      <c r="G137" s="2">
        <v>2018</v>
      </c>
      <c r="H137" s="3" t="s">
        <v>65</v>
      </c>
      <c r="I137" s="3" t="s">
        <v>137</v>
      </c>
      <c r="J137" s="3" t="s">
        <v>57</v>
      </c>
      <c r="K137" s="3" t="s">
        <v>57</v>
      </c>
      <c r="L137" s="3" t="s">
        <v>37</v>
      </c>
      <c r="M137" s="3" t="s">
        <v>1153</v>
      </c>
      <c r="N137" s="2">
        <v>11.52</v>
      </c>
      <c r="O137" s="2">
        <v>3.456</v>
      </c>
      <c r="P137" s="2">
        <v>3</v>
      </c>
      <c r="Q137" s="4">
        <f>Table1[[#This Row],[Amount]]*Table1[[#This Row],[Quantity]]</f>
        <v>34.56</v>
      </c>
    </row>
    <row r="138" spans="1:17" x14ac:dyDescent="0.3">
      <c r="A138" s="1">
        <v>137</v>
      </c>
      <c r="B138" s="2" t="s">
        <v>498</v>
      </c>
      <c r="C138" s="2" t="s">
        <v>8</v>
      </c>
      <c r="D138" s="2" t="s">
        <v>20</v>
      </c>
      <c r="E138" s="3">
        <v>43228</v>
      </c>
      <c r="F138" s="3" t="s">
        <v>129</v>
      </c>
      <c r="G138" s="2">
        <v>2018</v>
      </c>
      <c r="H138" s="3" t="s">
        <v>65</v>
      </c>
      <c r="I138" s="3" t="s">
        <v>137</v>
      </c>
      <c r="J138" s="3" t="s">
        <v>57</v>
      </c>
      <c r="K138" s="3" t="s">
        <v>57</v>
      </c>
      <c r="L138" s="3" t="s">
        <v>37</v>
      </c>
      <c r="M138" s="3" t="s">
        <v>1153</v>
      </c>
      <c r="N138" s="2">
        <v>4.0199999999999996</v>
      </c>
      <c r="O138" s="2">
        <v>1.9698</v>
      </c>
      <c r="P138" s="2">
        <v>4</v>
      </c>
      <c r="Q138" s="4">
        <f>Table1[[#This Row],[Amount]]*Table1[[#This Row],[Quantity]]</f>
        <v>16.079999999999998</v>
      </c>
    </row>
    <row r="139" spans="1:17" x14ac:dyDescent="0.3">
      <c r="A139" s="1">
        <v>138</v>
      </c>
      <c r="B139" s="2" t="s">
        <v>498</v>
      </c>
      <c r="C139" s="2" t="s">
        <v>8</v>
      </c>
      <c r="D139" s="2" t="s">
        <v>10</v>
      </c>
      <c r="E139" s="3">
        <v>43228</v>
      </c>
      <c r="F139" s="3" t="s">
        <v>129</v>
      </c>
      <c r="G139" s="2">
        <v>2018</v>
      </c>
      <c r="H139" s="3" t="s">
        <v>65</v>
      </c>
      <c r="I139" s="3" t="s">
        <v>137</v>
      </c>
      <c r="J139" s="3" t="s">
        <v>57</v>
      </c>
      <c r="K139" s="3" t="s">
        <v>57</v>
      </c>
      <c r="L139" s="3" t="s">
        <v>37</v>
      </c>
      <c r="M139" s="3" t="s">
        <v>1153</v>
      </c>
      <c r="N139" s="2">
        <v>76.176000000000002</v>
      </c>
      <c r="O139" s="2">
        <v>26.6616</v>
      </c>
      <c r="P139" s="2">
        <v>2</v>
      </c>
      <c r="Q139" s="4">
        <f>Table1[[#This Row],[Amount]]*Table1[[#This Row],[Quantity]]</f>
        <v>152.352</v>
      </c>
    </row>
    <row r="140" spans="1:17" x14ac:dyDescent="0.3">
      <c r="A140" s="1">
        <v>139</v>
      </c>
      <c r="B140" s="2" t="s">
        <v>498</v>
      </c>
      <c r="C140" s="2" t="s">
        <v>11</v>
      </c>
      <c r="D140" s="2" t="s">
        <v>22</v>
      </c>
      <c r="E140" s="3">
        <v>43228</v>
      </c>
      <c r="F140" s="3" t="s">
        <v>129</v>
      </c>
      <c r="G140" s="2">
        <v>2018</v>
      </c>
      <c r="H140" s="3" t="s">
        <v>65</v>
      </c>
      <c r="I140" s="3" t="s">
        <v>138</v>
      </c>
      <c r="J140" s="3" t="s">
        <v>55</v>
      </c>
      <c r="K140" s="3" t="s">
        <v>97</v>
      </c>
      <c r="L140" s="3" t="s">
        <v>40</v>
      </c>
      <c r="M140" s="3" t="s">
        <v>1153</v>
      </c>
      <c r="N140" s="2">
        <v>65.88</v>
      </c>
      <c r="O140" s="2">
        <v>18.446400000000001</v>
      </c>
      <c r="P140" s="2">
        <v>8</v>
      </c>
      <c r="Q140" s="4">
        <f>Table1[[#This Row],[Amount]]*Table1[[#This Row],[Quantity]]</f>
        <v>527.04</v>
      </c>
    </row>
    <row r="141" spans="1:17" x14ac:dyDescent="0.3">
      <c r="A141" s="1">
        <v>140</v>
      </c>
      <c r="B141" s="2" t="s">
        <v>498</v>
      </c>
      <c r="C141" s="2" t="s">
        <v>8</v>
      </c>
      <c r="D141" s="2" t="s">
        <v>14</v>
      </c>
      <c r="E141" s="3">
        <v>43228</v>
      </c>
      <c r="F141" s="3" t="s">
        <v>129</v>
      </c>
      <c r="G141" s="2">
        <v>2018</v>
      </c>
      <c r="H141" s="3" t="s">
        <v>65</v>
      </c>
      <c r="I141" s="3" t="s">
        <v>138</v>
      </c>
      <c r="J141" s="3" t="s">
        <v>55</v>
      </c>
      <c r="K141" s="3" t="s">
        <v>97</v>
      </c>
      <c r="L141" s="3" t="s">
        <v>40</v>
      </c>
      <c r="M141" s="3" t="s">
        <v>1153</v>
      </c>
      <c r="N141" s="2">
        <v>43.12</v>
      </c>
      <c r="O141" s="2">
        <v>20.697600000000001</v>
      </c>
      <c r="P141" s="2">
        <v>2</v>
      </c>
      <c r="Q141" s="4">
        <f>Table1[[#This Row],[Amount]]*Table1[[#This Row],[Quantity]]</f>
        <v>86.24</v>
      </c>
    </row>
    <row r="142" spans="1:17" x14ac:dyDescent="0.3">
      <c r="A142" s="1">
        <v>141</v>
      </c>
      <c r="B142" s="2" t="s">
        <v>499</v>
      </c>
      <c r="C142" s="2" t="s">
        <v>11</v>
      </c>
      <c r="D142" s="2" t="s">
        <v>13</v>
      </c>
      <c r="E142" s="3">
        <v>43228</v>
      </c>
      <c r="F142" s="3" t="s">
        <v>129</v>
      </c>
      <c r="G142" s="2">
        <v>2018</v>
      </c>
      <c r="H142" s="3" t="s">
        <v>65</v>
      </c>
      <c r="I142" s="3" t="s">
        <v>138</v>
      </c>
      <c r="J142" s="3" t="s">
        <v>55</v>
      </c>
      <c r="K142" s="3" t="s">
        <v>97</v>
      </c>
      <c r="L142" s="3" t="s">
        <v>40</v>
      </c>
      <c r="M142" s="3" t="s">
        <v>1154</v>
      </c>
      <c r="N142" s="2">
        <v>82.8</v>
      </c>
      <c r="O142" s="2">
        <v>10.35</v>
      </c>
      <c r="P142" s="2">
        <v>7</v>
      </c>
      <c r="Q142" s="4">
        <f>Table1[[#This Row],[Amount]]*Table1[[#This Row],[Quantity]]</f>
        <v>579.6</v>
      </c>
    </row>
    <row r="143" spans="1:17" x14ac:dyDescent="0.3">
      <c r="A143" s="1">
        <v>142</v>
      </c>
      <c r="B143" s="2" t="s">
        <v>500</v>
      </c>
      <c r="C143" s="2" t="s">
        <v>11</v>
      </c>
      <c r="D143" s="2" t="s">
        <v>23</v>
      </c>
      <c r="E143" s="3">
        <v>43228</v>
      </c>
      <c r="F143" s="3" t="s">
        <v>129</v>
      </c>
      <c r="G143" s="2">
        <v>2018</v>
      </c>
      <c r="H143" s="3" t="s">
        <v>65</v>
      </c>
      <c r="I143" s="3" t="s">
        <v>138</v>
      </c>
      <c r="J143" s="3" t="s">
        <v>55</v>
      </c>
      <c r="K143" s="3" t="s">
        <v>97</v>
      </c>
      <c r="L143" s="3" t="s">
        <v>40</v>
      </c>
      <c r="M143" s="3" t="s">
        <v>1154</v>
      </c>
      <c r="N143" s="2">
        <v>8.82</v>
      </c>
      <c r="O143" s="2">
        <v>2.3814000000000002</v>
      </c>
      <c r="P143" s="2">
        <v>3</v>
      </c>
      <c r="Q143" s="4">
        <f>Table1[[#This Row],[Amount]]*Table1[[#This Row],[Quantity]]</f>
        <v>26.46</v>
      </c>
    </row>
    <row r="144" spans="1:17" x14ac:dyDescent="0.3">
      <c r="A144" s="1">
        <v>143</v>
      </c>
      <c r="B144" s="2" t="s">
        <v>500</v>
      </c>
      <c r="C144" s="2" t="s">
        <v>6</v>
      </c>
      <c r="D144" s="2" t="s">
        <v>16</v>
      </c>
      <c r="E144" s="3">
        <v>43228</v>
      </c>
      <c r="F144" s="3" t="s">
        <v>129</v>
      </c>
      <c r="G144" s="2">
        <v>2018</v>
      </c>
      <c r="H144" s="3" t="s">
        <v>65</v>
      </c>
      <c r="I144" s="3" t="s">
        <v>138</v>
      </c>
      <c r="J144" s="3" t="s">
        <v>55</v>
      </c>
      <c r="K144" s="3" t="s">
        <v>97</v>
      </c>
      <c r="L144" s="3" t="s">
        <v>40</v>
      </c>
      <c r="M144" s="3" t="s">
        <v>1154</v>
      </c>
      <c r="N144" s="2">
        <v>10.86</v>
      </c>
      <c r="O144" s="2">
        <v>5.1041999999999996</v>
      </c>
      <c r="P144" s="2">
        <v>8</v>
      </c>
      <c r="Q144" s="4">
        <f>Table1[[#This Row],[Amount]]*Table1[[#This Row],[Quantity]]</f>
        <v>86.88</v>
      </c>
    </row>
    <row r="145" spans="1:17" x14ac:dyDescent="0.3">
      <c r="A145" s="1">
        <v>144</v>
      </c>
      <c r="B145" s="2" t="s">
        <v>500</v>
      </c>
      <c r="C145" s="2" t="s">
        <v>11</v>
      </c>
      <c r="D145" s="2" t="s">
        <v>13</v>
      </c>
      <c r="E145" s="3">
        <v>43228</v>
      </c>
      <c r="F145" s="3" t="s">
        <v>129</v>
      </c>
      <c r="G145" s="2">
        <v>2018</v>
      </c>
      <c r="H145" s="3" t="s">
        <v>65</v>
      </c>
      <c r="I145" s="3" t="s">
        <v>138</v>
      </c>
      <c r="J145" s="3" t="s">
        <v>55</v>
      </c>
      <c r="K145" s="3" t="s">
        <v>97</v>
      </c>
      <c r="L145" s="3" t="s">
        <v>40</v>
      </c>
      <c r="M145" s="3" t="s">
        <v>1154</v>
      </c>
      <c r="N145" s="2">
        <v>143.69999999999999</v>
      </c>
      <c r="O145" s="2">
        <v>68.975999999999999</v>
      </c>
      <c r="P145" s="2">
        <v>5</v>
      </c>
      <c r="Q145" s="4">
        <f>Table1[[#This Row],[Amount]]*Table1[[#This Row],[Quantity]]</f>
        <v>718.5</v>
      </c>
    </row>
    <row r="146" spans="1:17" x14ac:dyDescent="0.3">
      <c r="A146" s="1">
        <v>145</v>
      </c>
      <c r="B146" s="2" t="s">
        <v>501</v>
      </c>
      <c r="C146" s="2" t="s">
        <v>11</v>
      </c>
      <c r="D146" s="2" t="s">
        <v>23</v>
      </c>
      <c r="E146" s="3">
        <v>43228</v>
      </c>
      <c r="F146" s="3" t="s">
        <v>129</v>
      </c>
      <c r="G146" s="2">
        <v>2018</v>
      </c>
      <c r="H146" s="3" t="s">
        <v>65</v>
      </c>
      <c r="I146" s="3" t="s">
        <v>138</v>
      </c>
      <c r="J146" s="3" t="s">
        <v>55</v>
      </c>
      <c r="K146" s="3" t="s">
        <v>97</v>
      </c>
      <c r="L146" s="3" t="s">
        <v>40</v>
      </c>
      <c r="M146" s="3" t="s">
        <v>1153</v>
      </c>
      <c r="N146" s="2">
        <v>839.43</v>
      </c>
      <c r="O146" s="2">
        <v>218.2518</v>
      </c>
      <c r="P146" s="2">
        <v>1</v>
      </c>
      <c r="Q146" s="4">
        <f>Table1[[#This Row],[Amount]]*Table1[[#This Row],[Quantity]]</f>
        <v>839.43</v>
      </c>
    </row>
    <row r="147" spans="1:17" x14ac:dyDescent="0.3">
      <c r="A147" s="1">
        <v>146</v>
      </c>
      <c r="B147" s="2" t="s">
        <v>502</v>
      </c>
      <c r="C147" s="2" t="s">
        <v>11</v>
      </c>
      <c r="D147" s="2" t="s">
        <v>22</v>
      </c>
      <c r="E147" s="3">
        <v>43228</v>
      </c>
      <c r="F147" s="3" t="s">
        <v>129</v>
      </c>
      <c r="G147" s="2">
        <v>2018</v>
      </c>
      <c r="H147" s="3" t="s">
        <v>65</v>
      </c>
      <c r="I147" s="3" t="s">
        <v>138</v>
      </c>
      <c r="J147" s="3" t="s">
        <v>55</v>
      </c>
      <c r="K147" s="3" t="s">
        <v>97</v>
      </c>
      <c r="L147" s="3" t="s">
        <v>40</v>
      </c>
      <c r="M147" s="3" t="s">
        <v>1153</v>
      </c>
      <c r="N147" s="2">
        <v>671.93</v>
      </c>
      <c r="O147" s="2">
        <v>20.157900000000001</v>
      </c>
      <c r="P147" s="2">
        <v>3</v>
      </c>
      <c r="Q147" s="4">
        <f>Table1[[#This Row],[Amount]]*Table1[[#This Row],[Quantity]]</f>
        <v>2015.79</v>
      </c>
    </row>
    <row r="148" spans="1:17" x14ac:dyDescent="0.3">
      <c r="A148" s="1">
        <v>147</v>
      </c>
      <c r="B148" s="2" t="s">
        <v>503</v>
      </c>
      <c r="C148" s="2" t="s">
        <v>11</v>
      </c>
      <c r="D148" s="2" t="s">
        <v>23</v>
      </c>
      <c r="E148" s="3">
        <v>43228</v>
      </c>
      <c r="F148" s="3" t="s">
        <v>129</v>
      </c>
      <c r="G148" s="2">
        <v>2018</v>
      </c>
      <c r="H148" s="3" t="s">
        <v>65</v>
      </c>
      <c r="I148" s="3" t="s">
        <v>138</v>
      </c>
      <c r="J148" s="3" t="s">
        <v>55</v>
      </c>
      <c r="K148" s="3" t="s">
        <v>97</v>
      </c>
      <c r="L148" s="3" t="s">
        <v>40</v>
      </c>
      <c r="M148" s="3" t="s">
        <v>1155</v>
      </c>
      <c r="N148" s="2">
        <v>93.888000000000005</v>
      </c>
      <c r="O148" s="2">
        <v>12.909599999999999</v>
      </c>
      <c r="P148" s="2">
        <v>8</v>
      </c>
      <c r="Q148" s="4">
        <f>Table1[[#This Row],[Amount]]*Table1[[#This Row],[Quantity]]</f>
        <v>751.10400000000004</v>
      </c>
    </row>
    <row r="149" spans="1:17" x14ac:dyDescent="0.3">
      <c r="A149" s="1">
        <v>148</v>
      </c>
      <c r="B149" s="2" t="s">
        <v>504</v>
      </c>
      <c r="C149" s="2" t="s">
        <v>8</v>
      </c>
      <c r="D149" s="2" t="s">
        <v>10</v>
      </c>
      <c r="E149" s="3">
        <v>43230</v>
      </c>
      <c r="F149" s="3" t="s">
        <v>129</v>
      </c>
      <c r="G149" s="2">
        <v>2018</v>
      </c>
      <c r="H149" s="3" t="s">
        <v>70</v>
      </c>
      <c r="I149" s="3" t="s">
        <v>139</v>
      </c>
      <c r="J149" s="3" t="s">
        <v>43</v>
      </c>
      <c r="K149" s="3" t="s">
        <v>108</v>
      </c>
      <c r="L149" s="3" t="s">
        <v>37</v>
      </c>
      <c r="M149" s="3" t="s">
        <v>1154</v>
      </c>
      <c r="N149" s="2">
        <v>384.45</v>
      </c>
      <c r="O149" s="2">
        <v>103.8015</v>
      </c>
      <c r="P149" s="2">
        <v>3</v>
      </c>
      <c r="Q149" s="4">
        <f>Table1[[#This Row],[Amount]]*Table1[[#This Row],[Quantity]]</f>
        <v>1153.3499999999999</v>
      </c>
    </row>
    <row r="150" spans="1:17" x14ac:dyDescent="0.3">
      <c r="A150" s="1">
        <v>149</v>
      </c>
      <c r="B150" s="2" t="s">
        <v>504</v>
      </c>
      <c r="C150" s="2" t="s">
        <v>8</v>
      </c>
      <c r="D150" s="2" t="s">
        <v>14</v>
      </c>
      <c r="E150" s="3">
        <v>43230</v>
      </c>
      <c r="F150" s="3" t="s">
        <v>129</v>
      </c>
      <c r="G150" s="2">
        <v>2018</v>
      </c>
      <c r="H150" s="3" t="s">
        <v>70</v>
      </c>
      <c r="I150" s="3" t="s">
        <v>139</v>
      </c>
      <c r="J150" s="3" t="s">
        <v>43</v>
      </c>
      <c r="K150" s="3" t="s">
        <v>108</v>
      </c>
      <c r="L150" s="3" t="s">
        <v>37</v>
      </c>
      <c r="M150" s="3" t="s">
        <v>1154</v>
      </c>
      <c r="N150" s="2">
        <v>149.97</v>
      </c>
      <c r="O150" s="2">
        <v>5.9988000000000001</v>
      </c>
      <c r="P150" s="2">
        <v>2</v>
      </c>
      <c r="Q150" s="4">
        <f>Table1[[#This Row],[Amount]]*Table1[[#This Row],[Quantity]]</f>
        <v>299.94</v>
      </c>
    </row>
    <row r="151" spans="1:17" x14ac:dyDescent="0.3">
      <c r="A151" s="1">
        <v>150</v>
      </c>
      <c r="B151" s="2" t="s">
        <v>504</v>
      </c>
      <c r="C151" s="2" t="s">
        <v>8</v>
      </c>
      <c r="D151" s="2" t="s">
        <v>14</v>
      </c>
      <c r="E151" s="3">
        <v>43230</v>
      </c>
      <c r="F151" s="3" t="s">
        <v>129</v>
      </c>
      <c r="G151" s="2">
        <v>2018</v>
      </c>
      <c r="H151" s="3" t="s">
        <v>70</v>
      </c>
      <c r="I151" s="3" t="s">
        <v>139</v>
      </c>
      <c r="J151" s="3" t="s">
        <v>43</v>
      </c>
      <c r="K151" s="3" t="s">
        <v>108</v>
      </c>
      <c r="L151" s="3" t="s">
        <v>37</v>
      </c>
      <c r="M151" s="3" t="s">
        <v>1154</v>
      </c>
      <c r="N151" s="2">
        <v>1951.84</v>
      </c>
      <c r="O151" s="2">
        <v>585.55200000000002</v>
      </c>
      <c r="P151" s="2">
        <v>3</v>
      </c>
      <c r="Q151" s="4">
        <f>Table1[[#This Row],[Amount]]*Table1[[#This Row],[Quantity]]</f>
        <v>5855.5199999999995</v>
      </c>
    </row>
    <row r="152" spans="1:17" x14ac:dyDescent="0.3">
      <c r="A152" s="1">
        <v>151</v>
      </c>
      <c r="B152" s="2" t="s">
        <v>504</v>
      </c>
      <c r="C152" s="2" t="s">
        <v>11</v>
      </c>
      <c r="D152" s="2" t="s">
        <v>12</v>
      </c>
      <c r="E152" s="3">
        <v>43230</v>
      </c>
      <c r="F152" s="3" t="s">
        <v>129</v>
      </c>
      <c r="G152" s="2">
        <v>2018</v>
      </c>
      <c r="H152" s="3" t="s">
        <v>70</v>
      </c>
      <c r="I152" s="3" t="s">
        <v>139</v>
      </c>
      <c r="J152" s="3" t="s">
        <v>43</v>
      </c>
      <c r="K152" s="3" t="s">
        <v>108</v>
      </c>
      <c r="L152" s="3" t="s">
        <v>37</v>
      </c>
      <c r="M152" s="3" t="s">
        <v>1154</v>
      </c>
      <c r="N152" s="2">
        <v>171.55</v>
      </c>
      <c r="O152" s="2">
        <v>80.628500000000003</v>
      </c>
      <c r="P152" s="2">
        <v>2</v>
      </c>
      <c r="Q152" s="4">
        <f>Table1[[#This Row],[Amount]]*Table1[[#This Row],[Quantity]]</f>
        <v>343.1</v>
      </c>
    </row>
    <row r="153" spans="1:17" x14ac:dyDescent="0.3">
      <c r="A153" s="1">
        <v>152</v>
      </c>
      <c r="B153" s="2" t="s">
        <v>505</v>
      </c>
      <c r="C153" s="2" t="s">
        <v>6</v>
      </c>
      <c r="D153" s="2" t="s">
        <v>24</v>
      </c>
      <c r="E153" s="3">
        <v>43230</v>
      </c>
      <c r="F153" s="3" t="s">
        <v>129</v>
      </c>
      <c r="G153" s="2">
        <v>2018</v>
      </c>
      <c r="H153" s="3" t="s">
        <v>70</v>
      </c>
      <c r="I153" s="3" t="s">
        <v>139</v>
      </c>
      <c r="J153" s="3" t="s">
        <v>43</v>
      </c>
      <c r="K153" s="3" t="s">
        <v>108</v>
      </c>
      <c r="L153" s="3" t="s">
        <v>37</v>
      </c>
      <c r="M153" s="3" t="s">
        <v>1155</v>
      </c>
      <c r="N153" s="2">
        <v>157.91999999999999</v>
      </c>
      <c r="O153" s="2">
        <v>17.765999999999998</v>
      </c>
      <c r="P153" s="2">
        <v>3</v>
      </c>
      <c r="Q153" s="4">
        <f>Table1[[#This Row],[Amount]]*Table1[[#This Row],[Quantity]]</f>
        <v>473.76</v>
      </c>
    </row>
    <row r="154" spans="1:17" x14ac:dyDescent="0.3">
      <c r="A154" s="1">
        <v>153</v>
      </c>
      <c r="B154" s="2" t="s">
        <v>505</v>
      </c>
      <c r="C154" s="2" t="s">
        <v>8</v>
      </c>
      <c r="D154" s="2" t="s">
        <v>9</v>
      </c>
      <c r="E154" s="3">
        <v>43230</v>
      </c>
      <c r="F154" s="3" t="s">
        <v>129</v>
      </c>
      <c r="G154" s="2">
        <v>2018</v>
      </c>
      <c r="H154" s="3" t="s">
        <v>70</v>
      </c>
      <c r="I154" s="3" t="s">
        <v>139</v>
      </c>
      <c r="J154" s="3" t="s">
        <v>43</v>
      </c>
      <c r="K154" s="3" t="s">
        <v>108</v>
      </c>
      <c r="L154" s="3" t="s">
        <v>37</v>
      </c>
      <c r="M154" s="3" t="s">
        <v>1155</v>
      </c>
      <c r="N154" s="2">
        <v>203.184</v>
      </c>
      <c r="O154" s="2">
        <v>15.238799999999999</v>
      </c>
      <c r="P154" s="2">
        <v>2</v>
      </c>
      <c r="Q154" s="4">
        <f>Table1[[#This Row],[Amount]]*Table1[[#This Row],[Quantity]]</f>
        <v>406.36799999999999</v>
      </c>
    </row>
    <row r="155" spans="1:17" x14ac:dyDescent="0.3">
      <c r="A155" s="1">
        <v>154</v>
      </c>
      <c r="B155" s="2" t="s">
        <v>506</v>
      </c>
      <c r="C155" s="2" t="s">
        <v>11</v>
      </c>
      <c r="D155" s="2" t="s">
        <v>22</v>
      </c>
      <c r="E155" s="3">
        <v>43230</v>
      </c>
      <c r="F155" s="3" t="s">
        <v>129</v>
      </c>
      <c r="G155" s="2">
        <v>2018</v>
      </c>
      <c r="H155" s="3" t="s">
        <v>70</v>
      </c>
      <c r="I155" s="3" t="s">
        <v>139</v>
      </c>
      <c r="J155" s="3" t="s">
        <v>43</v>
      </c>
      <c r="K155" s="3" t="s">
        <v>108</v>
      </c>
      <c r="L155" s="3" t="s">
        <v>37</v>
      </c>
      <c r="M155" s="3" t="s">
        <v>1154</v>
      </c>
      <c r="N155" s="2">
        <v>58.38</v>
      </c>
      <c r="O155" s="2">
        <v>26.271000000000001</v>
      </c>
      <c r="P155" s="2">
        <v>3</v>
      </c>
      <c r="Q155" s="4">
        <f>Table1[[#This Row],[Amount]]*Table1[[#This Row],[Quantity]]</f>
        <v>175.14000000000001</v>
      </c>
    </row>
    <row r="156" spans="1:17" x14ac:dyDescent="0.3">
      <c r="A156" s="1">
        <v>155</v>
      </c>
      <c r="B156" s="2" t="s">
        <v>506</v>
      </c>
      <c r="C156" s="2" t="s">
        <v>6</v>
      </c>
      <c r="D156" s="2" t="s">
        <v>24</v>
      </c>
      <c r="E156" s="3">
        <v>43230</v>
      </c>
      <c r="F156" s="3" t="s">
        <v>129</v>
      </c>
      <c r="G156" s="2">
        <v>2018</v>
      </c>
      <c r="H156" s="3" t="s">
        <v>70</v>
      </c>
      <c r="I156" s="3" t="s">
        <v>139</v>
      </c>
      <c r="J156" s="3" t="s">
        <v>43</v>
      </c>
      <c r="K156" s="3" t="s">
        <v>108</v>
      </c>
      <c r="L156" s="3" t="s">
        <v>37</v>
      </c>
      <c r="M156" s="3" t="s">
        <v>1154</v>
      </c>
      <c r="N156" s="2">
        <v>105.52</v>
      </c>
      <c r="O156" s="2">
        <v>48.539200000000001</v>
      </c>
      <c r="P156" s="2">
        <v>3</v>
      </c>
      <c r="Q156" s="4">
        <f>Table1[[#This Row],[Amount]]*Table1[[#This Row],[Quantity]]</f>
        <v>316.56</v>
      </c>
    </row>
    <row r="157" spans="1:17" x14ac:dyDescent="0.3">
      <c r="A157" s="1">
        <v>156</v>
      </c>
      <c r="B157" s="2" t="s">
        <v>506</v>
      </c>
      <c r="C157" s="2" t="s">
        <v>8</v>
      </c>
      <c r="D157" s="2" t="s">
        <v>10</v>
      </c>
      <c r="E157" s="3">
        <v>43231</v>
      </c>
      <c r="F157" s="3" t="s">
        <v>129</v>
      </c>
      <c r="G157" s="2">
        <v>2018</v>
      </c>
      <c r="H157" s="3" t="s">
        <v>73</v>
      </c>
      <c r="I157" s="3" t="s">
        <v>140</v>
      </c>
      <c r="J157" s="3" t="s">
        <v>42</v>
      </c>
      <c r="K157" s="3" t="s">
        <v>110</v>
      </c>
      <c r="L157" s="3" t="s">
        <v>38</v>
      </c>
      <c r="M157" s="3" t="s">
        <v>1154</v>
      </c>
      <c r="N157" s="2">
        <v>80.88</v>
      </c>
      <c r="O157" s="2">
        <v>21.0288</v>
      </c>
      <c r="P157" s="2">
        <v>3</v>
      </c>
      <c r="Q157" s="4">
        <f>Table1[[#This Row],[Amount]]*Table1[[#This Row],[Quantity]]</f>
        <v>242.64</v>
      </c>
    </row>
    <row r="158" spans="1:17" x14ac:dyDescent="0.3">
      <c r="A158" s="1">
        <v>157</v>
      </c>
      <c r="B158" s="2" t="s">
        <v>507</v>
      </c>
      <c r="C158" s="2" t="s">
        <v>8</v>
      </c>
      <c r="D158" s="2" t="s">
        <v>10</v>
      </c>
      <c r="E158" s="3">
        <v>43231</v>
      </c>
      <c r="F158" s="3" t="s">
        <v>129</v>
      </c>
      <c r="G158" s="2">
        <v>2018</v>
      </c>
      <c r="H158" s="3" t="s">
        <v>73</v>
      </c>
      <c r="I158" s="3" t="s">
        <v>140</v>
      </c>
      <c r="J158" s="3" t="s">
        <v>42</v>
      </c>
      <c r="K158" s="3" t="s">
        <v>110</v>
      </c>
      <c r="L158" s="3" t="s">
        <v>38</v>
      </c>
      <c r="M158" s="3" t="s">
        <v>1155</v>
      </c>
      <c r="N158" s="2">
        <v>6.63</v>
      </c>
      <c r="O158" s="2">
        <v>1.7901</v>
      </c>
      <c r="P158" s="2">
        <v>3</v>
      </c>
      <c r="Q158" s="4">
        <f>Table1[[#This Row],[Amount]]*Table1[[#This Row],[Quantity]]</f>
        <v>19.89</v>
      </c>
    </row>
    <row r="159" spans="1:17" x14ac:dyDescent="0.3">
      <c r="A159" s="1">
        <v>158</v>
      </c>
      <c r="B159" s="2" t="s">
        <v>508</v>
      </c>
      <c r="C159" s="2" t="s">
        <v>8</v>
      </c>
      <c r="D159" s="2" t="s">
        <v>14</v>
      </c>
      <c r="E159" s="3">
        <v>43231</v>
      </c>
      <c r="F159" s="3" t="s">
        <v>129</v>
      </c>
      <c r="G159" s="2">
        <v>2018</v>
      </c>
      <c r="H159" s="3" t="s">
        <v>73</v>
      </c>
      <c r="I159" s="3" t="s">
        <v>140</v>
      </c>
      <c r="J159" s="3" t="s">
        <v>42</v>
      </c>
      <c r="K159" s="3" t="s">
        <v>110</v>
      </c>
      <c r="L159" s="3" t="s">
        <v>38</v>
      </c>
      <c r="M159" s="3" t="s">
        <v>1153</v>
      </c>
      <c r="N159" s="2">
        <v>457.56799999999998</v>
      </c>
      <c r="O159" s="2">
        <v>51.476399999999998</v>
      </c>
      <c r="P159" s="2">
        <v>9</v>
      </c>
      <c r="Q159" s="4">
        <f>Table1[[#This Row],[Amount]]*Table1[[#This Row],[Quantity]]</f>
        <v>4118.1120000000001</v>
      </c>
    </row>
    <row r="160" spans="1:17" x14ac:dyDescent="0.3">
      <c r="A160" s="1">
        <v>159</v>
      </c>
      <c r="B160" s="2" t="s">
        <v>509</v>
      </c>
      <c r="C160" s="2" t="s">
        <v>8</v>
      </c>
      <c r="D160" s="2" t="s">
        <v>15</v>
      </c>
      <c r="E160" s="3">
        <v>43231</v>
      </c>
      <c r="F160" s="3" t="s">
        <v>129</v>
      </c>
      <c r="G160" s="2">
        <v>2018</v>
      </c>
      <c r="H160" s="3" t="s">
        <v>73</v>
      </c>
      <c r="I160" s="3" t="s">
        <v>140</v>
      </c>
      <c r="J160" s="3" t="s">
        <v>42</v>
      </c>
      <c r="K160" s="3" t="s">
        <v>110</v>
      </c>
      <c r="L160" s="3" t="s">
        <v>38</v>
      </c>
      <c r="M160" s="3" t="s">
        <v>1153</v>
      </c>
      <c r="N160" s="2">
        <v>14.62</v>
      </c>
      <c r="O160" s="2">
        <v>6.8714000000000004</v>
      </c>
      <c r="P160" s="2">
        <v>2</v>
      </c>
      <c r="Q160" s="4">
        <f>Table1[[#This Row],[Amount]]*Table1[[#This Row],[Quantity]]</f>
        <v>29.24</v>
      </c>
    </row>
    <row r="161" spans="1:17" x14ac:dyDescent="0.3">
      <c r="A161" s="1">
        <v>160</v>
      </c>
      <c r="B161" s="2" t="s">
        <v>509</v>
      </c>
      <c r="C161" s="2" t="s">
        <v>8</v>
      </c>
      <c r="D161" s="2" t="s">
        <v>14</v>
      </c>
      <c r="E161" s="3">
        <v>43231</v>
      </c>
      <c r="F161" s="3" t="s">
        <v>129</v>
      </c>
      <c r="G161" s="2">
        <v>2018</v>
      </c>
      <c r="H161" s="3" t="s">
        <v>73</v>
      </c>
      <c r="I161" s="3" t="s">
        <v>140</v>
      </c>
      <c r="J161" s="3" t="s">
        <v>42</v>
      </c>
      <c r="K161" s="3" t="s">
        <v>110</v>
      </c>
      <c r="L161" s="3" t="s">
        <v>38</v>
      </c>
      <c r="M161" s="3" t="s">
        <v>1153</v>
      </c>
      <c r="N161" s="2">
        <v>944.93</v>
      </c>
      <c r="O161" s="2">
        <v>236.23249999999999</v>
      </c>
      <c r="P161" s="2">
        <v>4</v>
      </c>
      <c r="Q161" s="4">
        <f>Table1[[#This Row],[Amount]]*Table1[[#This Row],[Quantity]]</f>
        <v>3779.72</v>
      </c>
    </row>
    <row r="162" spans="1:17" x14ac:dyDescent="0.3">
      <c r="A162" s="1">
        <v>161</v>
      </c>
      <c r="B162" s="2" t="s">
        <v>510</v>
      </c>
      <c r="C162" s="2" t="s">
        <v>6</v>
      </c>
      <c r="D162" s="2" t="s">
        <v>16</v>
      </c>
      <c r="E162" s="3">
        <v>43231</v>
      </c>
      <c r="F162" s="3" t="s">
        <v>129</v>
      </c>
      <c r="G162" s="2">
        <v>2018</v>
      </c>
      <c r="H162" s="3" t="s">
        <v>73</v>
      </c>
      <c r="I162" s="3" t="s">
        <v>140</v>
      </c>
      <c r="J162" s="3" t="s">
        <v>42</v>
      </c>
      <c r="K162" s="3" t="s">
        <v>110</v>
      </c>
      <c r="L162" s="3" t="s">
        <v>38</v>
      </c>
      <c r="M162" s="3" t="s">
        <v>1153</v>
      </c>
      <c r="N162" s="2">
        <v>5.98</v>
      </c>
      <c r="O162" s="2">
        <v>2.6909999999999998</v>
      </c>
      <c r="P162" s="2">
        <v>7</v>
      </c>
      <c r="Q162" s="4">
        <f>Table1[[#This Row],[Amount]]*Table1[[#This Row],[Quantity]]</f>
        <v>41.86</v>
      </c>
    </row>
    <row r="163" spans="1:17" x14ac:dyDescent="0.3">
      <c r="A163" s="1">
        <v>162</v>
      </c>
      <c r="B163" s="2" t="s">
        <v>511</v>
      </c>
      <c r="C163" s="2" t="s">
        <v>8</v>
      </c>
      <c r="D163" s="2" t="s">
        <v>25</v>
      </c>
      <c r="E163" s="3">
        <v>43231</v>
      </c>
      <c r="F163" s="3" t="s">
        <v>129</v>
      </c>
      <c r="G163" s="2">
        <v>2018</v>
      </c>
      <c r="H163" s="3" t="s">
        <v>73</v>
      </c>
      <c r="I163" s="3" t="s">
        <v>140</v>
      </c>
      <c r="J163" s="3" t="s">
        <v>42</v>
      </c>
      <c r="K163" s="3" t="s">
        <v>110</v>
      </c>
      <c r="L163" s="3" t="s">
        <v>38</v>
      </c>
      <c r="M163" s="3" t="s">
        <v>1153</v>
      </c>
      <c r="N163" s="2">
        <v>54.384</v>
      </c>
      <c r="O163" s="2">
        <v>1.3595999999999999</v>
      </c>
      <c r="P163" s="2">
        <v>2</v>
      </c>
      <c r="Q163" s="4">
        <f>Table1[[#This Row],[Amount]]*Table1[[#This Row],[Quantity]]</f>
        <v>108.768</v>
      </c>
    </row>
    <row r="164" spans="1:17" x14ac:dyDescent="0.3">
      <c r="A164" s="1">
        <v>163</v>
      </c>
      <c r="B164" s="2" t="s">
        <v>512</v>
      </c>
      <c r="C164" s="2" t="s">
        <v>8</v>
      </c>
      <c r="D164" s="2" t="s">
        <v>10</v>
      </c>
      <c r="E164" s="3">
        <v>43231</v>
      </c>
      <c r="F164" s="3" t="s">
        <v>129</v>
      </c>
      <c r="G164" s="2">
        <v>2018</v>
      </c>
      <c r="H164" s="3" t="s">
        <v>73</v>
      </c>
      <c r="I164" s="3" t="s">
        <v>140</v>
      </c>
      <c r="J164" s="3" t="s">
        <v>42</v>
      </c>
      <c r="K164" s="3" t="s">
        <v>110</v>
      </c>
      <c r="L164" s="3" t="s">
        <v>38</v>
      </c>
      <c r="M164" s="3" t="s">
        <v>1153</v>
      </c>
      <c r="N164" s="2">
        <v>28.4</v>
      </c>
      <c r="O164" s="2">
        <v>13.348000000000001</v>
      </c>
      <c r="P164" s="2">
        <v>1</v>
      </c>
      <c r="Q164" s="4">
        <f>Table1[[#This Row],[Amount]]*Table1[[#This Row],[Quantity]]</f>
        <v>28.4</v>
      </c>
    </row>
    <row r="165" spans="1:17" x14ac:dyDescent="0.3">
      <c r="A165" s="1">
        <v>164</v>
      </c>
      <c r="B165" s="2" t="s">
        <v>513</v>
      </c>
      <c r="C165" s="2" t="s">
        <v>8</v>
      </c>
      <c r="D165" s="2" t="s">
        <v>25</v>
      </c>
      <c r="E165" s="3">
        <v>43231</v>
      </c>
      <c r="F165" s="3" t="s">
        <v>129</v>
      </c>
      <c r="G165" s="2">
        <v>2018</v>
      </c>
      <c r="H165" s="3" t="s">
        <v>73</v>
      </c>
      <c r="I165" s="3" t="s">
        <v>140</v>
      </c>
      <c r="J165" s="3" t="s">
        <v>42</v>
      </c>
      <c r="K165" s="3" t="s">
        <v>110</v>
      </c>
      <c r="L165" s="3" t="s">
        <v>38</v>
      </c>
      <c r="M165" s="3" t="s">
        <v>1153</v>
      </c>
      <c r="N165" s="2">
        <v>27.68</v>
      </c>
      <c r="O165" s="2">
        <v>9.6880000000000006</v>
      </c>
      <c r="P165" s="2">
        <v>8</v>
      </c>
      <c r="Q165" s="4">
        <f>Table1[[#This Row],[Amount]]*Table1[[#This Row],[Quantity]]</f>
        <v>221.44</v>
      </c>
    </row>
    <row r="166" spans="1:17" x14ac:dyDescent="0.3">
      <c r="A166" s="1">
        <v>165</v>
      </c>
      <c r="B166" s="2" t="s">
        <v>514</v>
      </c>
      <c r="C166" s="2" t="s">
        <v>8</v>
      </c>
      <c r="D166" s="2" t="s">
        <v>14</v>
      </c>
      <c r="E166" s="3">
        <v>43231</v>
      </c>
      <c r="F166" s="3" t="s">
        <v>129</v>
      </c>
      <c r="G166" s="2">
        <v>2018</v>
      </c>
      <c r="H166" s="3" t="s">
        <v>73</v>
      </c>
      <c r="I166" s="3" t="s">
        <v>141</v>
      </c>
      <c r="J166" s="3" t="s">
        <v>43</v>
      </c>
      <c r="K166" s="3" t="s">
        <v>64</v>
      </c>
      <c r="L166" s="3" t="s">
        <v>37</v>
      </c>
      <c r="M166" s="3" t="s">
        <v>1153</v>
      </c>
      <c r="N166" s="2">
        <v>9.9359999999999999</v>
      </c>
      <c r="O166" s="2">
        <v>2.7324000000000002</v>
      </c>
      <c r="P166" s="2">
        <v>3</v>
      </c>
      <c r="Q166" s="4">
        <f>Table1[[#This Row],[Amount]]*Table1[[#This Row],[Quantity]]</f>
        <v>29.808</v>
      </c>
    </row>
    <row r="167" spans="1:17" x14ac:dyDescent="0.3">
      <c r="A167" s="1">
        <v>166</v>
      </c>
      <c r="B167" s="2" t="s">
        <v>514</v>
      </c>
      <c r="C167" s="2" t="s">
        <v>8</v>
      </c>
      <c r="D167" s="2" t="s">
        <v>9</v>
      </c>
      <c r="E167" s="3">
        <v>43231</v>
      </c>
      <c r="F167" s="3" t="s">
        <v>129</v>
      </c>
      <c r="G167" s="2">
        <v>2018</v>
      </c>
      <c r="H167" s="3" t="s">
        <v>73</v>
      </c>
      <c r="I167" s="3" t="s">
        <v>141</v>
      </c>
      <c r="J167" s="3" t="s">
        <v>43</v>
      </c>
      <c r="K167" s="3" t="s">
        <v>64</v>
      </c>
      <c r="L167" s="3" t="s">
        <v>37</v>
      </c>
      <c r="M167" s="3" t="s">
        <v>1153</v>
      </c>
      <c r="N167" s="2">
        <v>8159.9520000000002</v>
      </c>
      <c r="O167" s="2">
        <v>-1359.992</v>
      </c>
      <c r="P167" s="2">
        <v>5</v>
      </c>
      <c r="Q167" s="4">
        <f>Table1[[#This Row],[Amount]]*Table1[[#This Row],[Quantity]]</f>
        <v>40799.760000000002</v>
      </c>
    </row>
    <row r="168" spans="1:17" x14ac:dyDescent="0.3">
      <c r="A168" s="1">
        <v>167</v>
      </c>
      <c r="B168" s="2" t="s">
        <v>514</v>
      </c>
      <c r="C168" s="2" t="s">
        <v>8</v>
      </c>
      <c r="D168" s="2" t="s">
        <v>14</v>
      </c>
      <c r="E168" s="3">
        <v>43231</v>
      </c>
      <c r="F168" s="3" t="s">
        <v>129</v>
      </c>
      <c r="G168" s="2">
        <v>2018</v>
      </c>
      <c r="H168" s="3" t="s">
        <v>73</v>
      </c>
      <c r="I168" s="3" t="s">
        <v>141</v>
      </c>
      <c r="J168" s="3" t="s">
        <v>43</v>
      </c>
      <c r="K168" s="3" t="s">
        <v>64</v>
      </c>
      <c r="L168" s="3" t="s">
        <v>37</v>
      </c>
      <c r="M168" s="3" t="s">
        <v>1153</v>
      </c>
      <c r="N168" s="2">
        <v>275.928</v>
      </c>
      <c r="O168" s="2">
        <v>-58.634700000000002</v>
      </c>
      <c r="P168" s="2">
        <v>2</v>
      </c>
      <c r="Q168" s="4">
        <f>Table1[[#This Row],[Amount]]*Table1[[#This Row],[Quantity]]</f>
        <v>551.85599999999999</v>
      </c>
    </row>
    <row r="169" spans="1:17" x14ac:dyDescent="0.3">
      <c r="A169" s="1">
        <v>168</v>
      </c>
      <c r="B169" s="2" t="s">
        <v>514</v>
      </c>
      <c r="C169" s="2" t="s">
        <v>8</v>
      </c>
      <c r="D169" s="2" t="s">
        <v>10</v>
      </c>
      <c r="E169" s="3">
        <v>43231</v>
      </c>
      <c r="F169" s="3" t="s">
        <v>129</v>
      </c>
      <c r="G169" s="2">
        <v>2018</v>
      </c>
      <c r="H169" s="3" t="s">
        <v>73</v>
      </c>
      <c r="I169" s="3" t="s">
        <v>141</v>
      </c>
      <c r="J169" s="3" t="s">
        <v>43</v>
      </c>
      <c r="K169" s="3" t="s">
        <v>64</v>
      </c>
      <c r="L169" s="3" t="s">
        <v>37</v>
      </c>
      <c r="M169" s="3" t="s">
        <v>1153</v>
      </c>
      <c r="N169" s="2">
        <v>1740.06</v>
      </c>
      <c r="O169" s="2">
        <v>-24.858000000000001</v>
      </c>
      <c r="P169" s="2">
        <v>1</v>
      </c>
      <c r="Q169" s="4">
        <f>Table1[[#This Row],[Amount]]*Table1[[#This Row],[Quantity]]</f>
        <v>1740.06</v>
      </c>
    </row>
    <row r="170" spans="1:17" x14ac:dyDescent="0.3">
      <c r="A170" s="1">
        <v>169</v>
      </c>
      <c r="B170" s="2" t="s">
        <v>514</v>
      </c>
      <c r="C170" s="2" t="s">
        <v>8</v>
      </c>
      <c r="D170" s="2" t="s">
        <v>10</v>
      </c>
      <c r="E170" s="3">
        <v>43231</v>
      </c>
      <c r="F170" s="3" t="s">
        <v>129</v>
      </c>
      <c r="G170" s="2">
        <v>2018</v>
      </c>
      <c r="H170" s="3" t="s">
        <v>73</v>
      </c>
      <c r="I170" s="3" t="s">
        <v>141</v>
      </c>
      <c r="J170" s="3" t="s">
        <v>43</v>
      </c>
      <c r="K170" s="3" t="s">
        <v>64</v>
      </c>
      <c r="L170" s="3" t="s">
        <v>37</v>
      </c>
      <c r="M170" s="3" t="s">
        <v>1153</v>
      </c>
      <c r="N170" s="2">
        <v>32.064</v>
      </c>
      <c r="O170" s="2">
        <v>6.8136000000000001</v>
      </c>
      <c r="P170" s="2">
        <v>2</v>
      </c>
      <c r="Q170" s="4">
        <f>Table1[[#This Row],[Amount]]*Table1[[#This Row],[Quantity]]</f>
        <v>64.128</v>
      </c>
    </row>
    <row r="171" spans="1:17" x14ac:dyDescent="0.3">
      <c r="A171" s="1">
        <v>170</v>
      </c>
      <c r="B171" s="2" t="s">
        <v>514</v>
      </c>
      <c r="C171" s="2" t="s">
        <v>8</v>
      </c>
      <c r="D171" s="2" t="s">
        <v>10</v>
      </c>
      <c r="E171" s="3">
        <v>43231</v>
      </c>
      <c r="F171" s="3" t="s">
        <v>129</v>
      </c>
      <c r="G171" s="2">
        <v>2018</v>
      </c>
      <c r="H171" s="3" t="s">
        <v>73</v>
      </c>
      <c r="I171" s="3" t="s">
        <v>141</v>
      </c>
      <c r="J171" s="3" t="s">
        <v>43</v>
      </c>
      <c r="K171" s="3" t="s">
        <v>64</v>
      </c>
      <c r="L171" s="3" t="s">
        <v>37</v>
      </c>
      <c r="M171" s="3" t="s">
        <v>1153</v>
      </c>
      <c r="N171" s="2">
        <v>177.98</v>
      </c>
      <c r="O171" s="2">
        <v>-453.84899999999999</v>
      </c>
      <c r="P171" s="2">
        <v>2</v>
      </c>
      <c r="Q171" s="4">
        <f>Table1[[#This Row],[Amount]]*Table1[[#This Row],[Quantity]]</f>
        <v>355.96</v>
      </c>
    </row>
    <row r="172" spans="1:17" x14ac:dyDescent="0.3">
      <c r="A172" s="1">
        <v>171</v>
      </c>
      <c r="B172" s="2" t="s">
        <v>514</v>
      </c>
      <c r="C172" s="2" t="s">
        <v>8</v>
      </c>
      <c r="D172" s="2" t="s">
        <v>14</v>
      </c>
      <c r="E172" s="3">
        <v>43231</v>
      </c>
      <c r="F172" s="3" t="s">
        <v>129</v>
      </c>
      <c r="G172" s="2">
        <v>2018</v>
      </c>
      <c r="H172" s="3" t="s">
        <v>73</v>
      </c>
      <c r="I172" s="3" t="s">
        <v>141</v>
      </c>
      <c r="J172" s="3" t="s">
        <v>43</v>
      </c>
      <c r="K172" s="3" t="s">
        <v>64</v>
      </c>
      <c r="L172" s="3" t="s">
        <v>37</v>
      </c>
      <c r="M172" s="3" t="s">
        <v>1153</v>
      </c>
      <c r="N172" s="2">
        <v>143.976</v>
      </c>
      <c r="O172" s="2">
        <v>8.9984999999999999</v>
      </c>
      <c r="P172" s="2">
        <v>2</v>
      </c>
      <c r="Q172" s="4">
        <f>Table1[[#This Row],[Amount]]*Table1[[#This Row],[Quantity]]</f>
        <v>287.952</v>
      </c>
    </row>
    <row r="173" spans="1:17" x14ac:dyDescent="0.3">
      <c r="A173" s="1">
        <v>172</v>
      </c>
      <c r="B173" s="2" t="s">
        <v>515</v>
      </c>
      <c r="C173" s="2" t="s">
        <v>11</v>
      </c>
      <c r="D173" s="2" t="s">
        <v>12</v>
      </c>
      <c r="E173" s="3">
        <v>43231</v>
      </c>
      <c r="F173" s="3" t="s">
        <v>129</v>
      </c>
      <c r="G173" s="2">
        <v>2018</v>
      </c>
      <c r="H173" s="3" t="s">
        <v>73</v>
      </c>
      <c r="I173" s="3" t="s">
        <v>141</v>
      </c>
      <c r="J173" s="3" t="s">
        <v>43</v>
      </c>
      <c r="K173" s="3" t="s">
        <v>64</v>
      </c>
      <c r="L173" s="3" t="s">
        <v>37</v>
      </c>
      <c r="M173" s="3" t="s">
        <v>1153</v>
      </c>
      <c r="N173" s="2">
        <v>20.94</v>
      </c>
      <c r="O173" s="2">
        <v>9.8417999999999992</v>
      </c>
      <c r="P173" s="2">
        <v>2</v>
      </c>
      <c r="Q173" s="4">
        <f>Table1[[#This Row],[Amount]]*Table1[[#This Row],[Quantity]]</f>
        <v>41.88</v>
      </c>
    </row>
    <row r="174" spans="1:17" x14ac:dyDescent="0.3">
      <c r="A174" s="1">
        <v>173</v>
      </c>
      <c r="B174" s="2" t="s">
        <v>515</v>
      </c>
      <c r="C174" s="2" t="s">
        <v>8</v>
      </c>
      <c r="D174" s="2" t="s">
        <v>25</v>
      </c>
      <c r="E174" s="3">
        <v>43231</v>
      </c>
      <c r="F174" s="3" t="s">
        <v>129</v>
      </c>
      <c r="G174" s="2">
        <v>2018</v>
      </c>
      <c r="H174" s="3" t="s">
        <v>73</v>
      </c>
      <c r="I174" s="3" t="s">
        <v>141</v>
      </c>
      <c r="J174" s="3" t="s">
        <v>43</v>
      </c>
      <c r="K174" s="3" t="s">
        <v>64</v>
      </c>
      <c r="L174" s="3" t="s">
        <v>37</v>
      </c>
      <c r="M174" s="3" t="s">
        <v>1153</v>
      </c>
      <c r="N174" s="2">
        <v>110.96</v>
      </c>
      <c r="O174" s="2">
        <v>53.260800000000003</v>
      </c>
      <c r="P174" s="2">
        <v>9</v>
      </c>
      <c r="Q174" s="4">
        <f>Table1[[#This Row],[Amount]]*Table1[[#This Row],[Quantity]]</f>
        <v>998.64</v>
      </c>
    </row>
    <row r="175" spans="1:17" x14ac:dyDescent="0.3">
      <c r="A175" s="1">
        <v>174</v>
      </c>
      <c r="B175" s="2" t="s">
        <v>515</v>
      </c>
      <c r="C175" s="2" t="s">
        <v>8</v>
      </c>
      <c r="D175" s="2" t="s">
        <v>14</v>
      </c>
      <c r="E175" s="3">
        <v>43231</v>
      </c>
      <c r="F175" s="3" t="s">
        <v>129</v>
      </c>
      <c r="G175" s="2">
        <v>2018</v>
      </c>
      <c r="H175" s="3" t="s">
        <v>73</v>
      </c>
      <c r="I175" s="3" t="s">
        <v>141</v>
      </c>
      <c r="J175" s="3" t="s">
        <v>43</v>
      </c>
      <c r="K175" s="3" t="s">
        <v>64</v>
      </c>
      <c r="L175" s="3" t="s">
        <v>37</v>
      </c>
      <c r="M175" s="3" t="s">
        <v>1153</v>
      </c>
      <c r="N175" s="2">
        <v>340.14400000000001</v>
      </c>
      <c r="O175" s="2">
        <v>21.259</v>
      </c>
      <c r="P175" s="2">
        <v>7</v>
      </c>
      <c r="Q175" s="4">
        <f>Table1[[#This Row],[Amount]]*Table1[[#This Row],[Quantity]]</f>
        <v>2381.0079999999998</v>
      </c>
    </row>
    <row r="176" spans="1:17" x14ac:dyDescent="0.3">
      <c r="A176" s="1">
        <v>175</v>
      </c>
      <c r="B176" s="2" t="s">
        <v>516</v>
      </c>
      <c r="C176" s="2" t="s">
        <v>11</v>
      </c>
      <c r="D176" s="2" t="s">
        <v>22</v>
      </c>
      <c r="E176" s="3">
        <v>43231</v>
      </c>
      <c r="F176" s="3" t="s">
        <v>129</v>
      </c>
      <c r="G176" s="2">
        <v>2018</v>
      </c>
      <c r="H176" s="3" t="s">
        <v>73</v>
      </c>
      <c r="I176" s="3" t="s">
        <v>141</v>
      </c>
      <c r="J176" s="3" t="s">
        <v>43</v>
      </c>
      <c r="K176" s="3" t="s">
        <v>64</v>
      </c>
      <c r="L176" s="3" t="s">
        <v>37</v>
      </c>
      <c r="M176" s="3" t="s">
        <v>1154</v>
      </c>
      <c r="N176" s="2">
        <v>52.448</v>
      </c>
      <c r="O176" s="2">
        <v>-131.12</v>
      </c>
      <c r="P176" s="2">
        <v>5</v>
      </c>
      <c r="Q176" s="4">
        <f>Table1[[#This Row],[Amount]]*Table1[[#This Row],[Quantity]]</f>
        <v>262.24</v>
      </c>
    </row>
    <row r="177" spans="1:17" x14ac:dyDescent="0.3">
      <c r="A177" s="1">
        <v>176</v>
      </c>
      <c r="B177" s="2" t="s">
        <v>516</v>
      </c>
      <c r="C177" s="2" t="s">
        <v>8</v>
      </c>
      <c r="D177" s="2" t="s">
        <v>10</v>
      </c>
      <c r="E177" s="3">
        <v>43231</v>
      </c>
      <c r="F177" s="3" t="s">
        <v>129</v>
      </c>
      <c r="G177" s="2">
        <v>2018</v>
      </c>
      <c r="H177" s="3" t="s">
        <v>73</v>
      </c>
      <c r="I177" s="3" t="s">
        <v>141</v>
      </c>
      <c r="J177" s="3" t="s">
        <v>43</v>
      </c>
      <c r="K177" s="3" t="s">
        <v>64</v>
      </c>
      <c r="L177" s="3" t="s">
        <v>37</v>
      </c>
      <c r="M177" s="3" t="s">
        <v>1154</v>
      </c>
      <c r="N177" s="2">
        <v>20.16</v>
      </c>
      <c r="O177" s="2">
        <v>6.5519999999999996</v>
      </c>
      <c r="P177" s="2">
        <v>3</v>
      </c>
      <c r="Q177" s="4">
        <f>Table1[[#This Row],[Amount]]*Table1[[#This Row],[Quantity]]</f>
        <v>60.480000000000004</v>
      </c>
    </row>
    <row r="178" spans="1:17" x14ac:dyDescent="0.3">
      <c r="A178" s="1">
        <v>177</v>
      </c>
      <c r="B178" s="2" t="s">
        <v>517</v>
      </c>
      <c r="C178" s="2" t="s">
        <v>11</v>
      </c>
      <c r="D178" s="2" t="s">
        <v>12</v>
      </c>
      <c r="E178" s="3">
        <v>43233</v>
      </c>
      <c r="F178" s="3" t="s">
        <v>129</v>
      </c>
      <c r="G178" s="2">
        <v>2018</v>
      </c>
      <c r="H178" s="3" t="s">
        <v>60</v>
      </c>
      <c r="I178" s="3" t="s">
        <v>142</v>
      </c>
      <c r="J178" s="3" t="s">
        <v>42</v>
      </c>
      <c r="K178" s="3" t="s">
        <v>67</v>
      </c>
      <c r="L178" s="3" t="s">
        <v>38</v>
      </c>
      <c r="M178" s="3" t="s">
        <v>1153</v>
      </c>
      <c r="N178" s="2">
        <v>97.263999999999996</v>
      </c>
      <c r="O178" s="2">
        <v>-243.16</v>
      </c>
      <c r="P178" s="2">
        <v>4</v>
      </c>
      <c r="Q178" s="4">
        <f>Table1[[#This Row],[Amount]]*Table1[[#This Row],[Quantity]]</f>
        <v>389.05599999999998</v>
      </c>
    </row>
    <row r="179" spans="1:17" x14ac:dyDescent="0.3">
      <c r="A179" s="1">
        <v>178</v>
      </c>
      <c r="B179" s="2" t="s">
        <v>518</v>
      </c>
      <c r="C179" s="2" t="s">
        <v>8</v>
      </c>
      <c r="D179" s="2" t="s">
        <v>14</v>
      </c>
      <c r="E179" s="3">
        <v>43233</v>
      </c>
      <c r="F179" s="3" t="s">
        <v>129</v>
      </c>
      <c r="G179" s="2">
        <v>2018</v>
      </c>
      <c r="H179" s="3" t="s">
        <v>60</v>
      </c>
      <c r="I179" s="3" t="s">
        <v>142</v>
      </c>
      <c r="J179" s="3" t="s">
        <v>42</v>
      </c>
      <c r="K179" s="3" t="s">
        <v>67</v>
      </c>
      <c r="L179" s="3" t="s">
        <v>38</v>
      </c>
      <c r="M179" s="3" t="s">
        <v>1153</v>
      </c>
      <c r="N179" s="2">
        <v>396.80200000000002</v>
      </c>
      <c r="O179" s="2">
        <v>-11.337199999999999</v>
      </c>
      <c r="P179" s="2">
        <v>5</v>
      </c>
      <c r="Q179" s="4">
        <f>Table1[[#This Row],[Amount]]*Table1[[#This Row],[Quantity]]</f>
        <v>1984.0100000000002</v>
      </c>
    </row>
    <row r="180" spans="1:17" x14ac:dyDescent="0.3">
      <c r="A180" s="1">
        <v>179</v>
      </c>
      <c r="B180" s="2" t="s">
        <v>518</v>
      </c>
      <c r="C180" s="2" t="s">
        <v>11</v>
      </c>
      <c r="D180" s="2" t="s">
        <v>13</v>
      </c>
      <c r="E180" s="3">
        <v>43233</v>
      </c>
      <c r="F180" s="3" t="s">
        <v>129</v>
      </c>
      <c r="G180" s="2">
        <v>2018</v>
      </c>
      <c r="H180" s="3" t="s">
        <v>60</v>
      </c>
      <c r="I180" s="3" t="s">
        <v>142</v>
      </c>
      <c r="J180" s="3" t="s">
        <v>42</v>
      </c>
      <c r="K180" s="3" t="s">
        <v>67</v>
      </c>
      <c r="L180" s="3" t="s">
        <v>38</v>
      </c>
      <c r="M180" s="3" t="s">
        <v>1153</v>
      </c>
      <c r="N180" s="2">
        <v>15.88</v>
      </c>
      <c r="O180" s="2">
        <v>-3.7715000000000001</v>
      </c>
      <c r="P180" s="2">
        <v>6</v>
      </c>
      <c r="Q180" s="4">
        <f>Table1[[#This Row],[Amount]]*Table1[[#This Row],[Quantity]]</f>
        <v>95.28</v>
      </c>
    </row>
    <row r="181" spans="1:17" x14ac:dyDescent="0.3">
      <c r="A181" s="1">
        <v>180</v>
      </c>
      <c r="B181" s="2" t="s">
        <v>519</v>
      </c>
      <c r="C181" s="2" t="s">
        <v>6</v>
      </c>
      <c r="D181" s="2" t="s">
        <v>16</v>
      </c>
      <c r="E181" s="3">
        <v>43233</v>
      </c>
      <c r="F181" s="3" t="s">
        <v>129</v>
      </c>
      <c r="G181" s="2">
        <v>2018</v>
      </c>
      <c r="H181" s="3" t="s">
        <v>60</v>
      </c>
      <c r="I181" s="3" t="s">
        <v>142</v>
      </c>
      <c r="J181" s="3" t="s">
        <v>42</v>
      </c>
      <c r="K181" s="3" t="s">
        <v>67</v>
      </c>
      <c r="L181" s="3" t="s">
        <v>38</v>
      </c>
      <c r="M181" s="3" t="s">
        <v>1155</v>
      </c>
      <c r="N181" s="2">
        <v>3.28</v>
      </c>
      <c r="O181" s="2">
        <v>1.4104000000000001</v>
      </c>
      <c r="P181" s="2">
        <v>4</v>
      </c>
      <c r="Q181" s="4">
        <f>Table1[[#This Row],[Amount]]*Table1[[#This Row],[Quantity]]</f>
        <v>13.12</v>
      </c>
    </row>
    <row r="182" spans="1:17" x14ac:dyDescent="0.3">
      <c r="A182" s="1">
        <v>181</v>
      </c>
      <c r="B182" s="2" t="s">
        <v>520</v>
      </c>
      <c r="C182" s="2" t="s">
        <v>8</v>
      </c>
      <c r="D182" s="2" t="s">
        <v>18</v>
      </c>
      <c r="E182" s="3">
        <v>43234</v>
      </c>
      <c r="F182" s="3" t="s">
        <v>129</v>
      </c>
      <c r="G182" s="2">
        <v>2018</v>
      </c>
      <c r="H182" s="3" t="s">
        <v>80</v>
      </c>
      <c r="I182" s="3" t="s">
        <v>143</v>
      </c>
      <c r="J182" s="3" t="s">
        <v>41</v>
      </c>
      <c r="K182" s="3" t="s">
        <v>69</v>
      </c>
      <c r="L182" s="3" t="s">
        <v>37</v>
      </c>
      <c r="M182" s="3" t="s">
        <v>1154</v>
      </c>
      <c r="N182" s="2">
        <v>24.815999999999999</v>
      </c>
      <c r="O182" s="2">
        <v>1.8612</v>
      </c>
      <c r="P182" s="2">
        <v>2</v>
      </c>
      <c r="Q182" s="4">
        <f>Table1[[#This Row],[Amount]]*Table1[[#This Row],[Quantity]]</f>
        <v>49.631999999999998</v>
      </c>
    </row>
    <row r="183" spans="1:17" x14ac:dyDescent="0.3">
      <c r="A183" s="1">
        <v>182</v>
      </c>
      <c r="B183" s="2" t="s">
        <v>520</v>
      </c>
      <c r="C183" s="2" t="s">
        <v>8</v>
      </c>
      <c r="D183" s="2" t="s">
        <v>18</v>
      </c>
      <c r="E183" s="3">
        <v>43235</v>
      </c>
      <c r="F183" s="3" t="s">
        <v>129</v>
      </c>
      <c r="G183" s="2">
        <v>2018</v>
      </c>
      <c r="H183" s="3" t="s">
        <v>65</v>
      </c>
      <c r="I183" s="3" t="s">
        <v>144</v>
      </c>
      <c r="J183" s="3" t="s">
        <v>50</v>
      </c>
      <c r="K183" s="3" t="s">
        <v>72</v>
      </c>
      <c r="L183" s="3" t="s">
        <v>39</v>
      </c>
      <c r="M183" s="3" t="s">
        <v>1154</v>
      </c>
      <c r="N183" s="2">
        <v>408.74400000000003</v>
      </c>
      <c r="O183" s="2">
        <v>76.639499999999998</v>
      </c>
      <c r="P183" s="2">
        <v>7</v>
      </c>
      <c r="Q183" s="4">
        <f>Table1[[#This Row],[Amount]]*Table1[[#This Row],[Quantity]]</f>
        <v>2861.2080000000001</v>
      </c>
    </row>
    <row r="184" spans="1:17" x14ac:dyDescent="0.3">
      <c r="A184" s="1">
        <v>183</v>
      </c>
      <c r="B184" s="2" t="s">
        <v>521</v>
      </c>
      <c r="C184" s="2" t="s">
        <v>8</v>
      </c>
      <c r="D184" s="2" t="s">
        <v>14</v>
      </c>
      <c r="E184" s="3">
        <v>43236</v>
      </c>
      <c r="F184" s="3" t="s">
        <v>129</v>
      </c>
      <c r="G184" s="2">
        <v>2018</v>
      </c>
      <c r="H184" s="3" t="s">
        <v>85</v>
      </c>
      <c r="I184" s="3" t="s">
        <v>145</v>
      </c>
      <c r="J184" s="3" t="s">
        <v>46</v>
      </c>
      <c r="K184" s="3" t="s">
        <v>75</v>
      </c>
      <c r="L184" s="3" t="s">
        <v>36</v>
      </c>
      <c r="M184" s="3" t="s">
        <v>1155</v>
      </c>
      <c r="N184" s="2">
        <v>503.96</v>
      </c>
      <c r="O184" s="2">
        <v>131.02959999999999</v>
      </c>
      <c r="P184" s="2">
        <v>3</v>
      </c>
      <c r="Q184" s="4">
        <f>Table1[[#This Row],[Amount]]*Table1[[#This Row],[Quantity]]</f>
        <v>1511.8799999999999</v>
      </c>
    </row>
    <row r="185" spans="1:17" x14ac:dyDescent="0.3">
      <c r="A185" s="1">
        <v>184</v>
      </c>
      <c r="B185" s="2" t="s">
        <v>521</v>
      </c>
      <c r="C185" s="2" t="s">
        <v>8</v>
      </c>
      <c r="D185" s="2" t="s">
        <v>10</v>
      </c>
      <c r="E185" s="3">
        <v>43237</v>
      </c>
      <c r="F185" s="3" t="s">
        <v>129</v>
      </c>
      <c r="G185" s="2">
        <v>2018</v>
      </c>
      <c r="H185" s="3" t="s">
        <v>70</v>
      </c>
      <c r="I185" s="3" t="s">
        <v>146</v>
      </c>
      <c r="J185" s="3" t="s">
        <v>54</v>
      </c>
      <c r="K185" s="3" t="s">
        <v>77</v>
      </c>
      <c r="L185" s="3" t="s">
        <v>40</v>
      </c>
      <c r="M185" s="3" t="s">
        <v>1155</v>
      </c>
      <c r="N185" s="2">
        <v>149.94999999999999</v>
      </c>
      <c r="O185" s="2">
        <v>41.985999999999997</v>
      </c>
      <c r="P185" s="2">
        <v>3</v>
      </c>
      <c r="Q185" s="4">
        <f>Table1[[#This Row],[Amount]]*Table1[[#This Row],[Quantity]]</f>
        <v>449.84999999999997</v>
      </c>
    </row>
    <row r="186" spans="1:17" x14ac:dyDescent="0.3">
      <c r="A186" s="1">
        <v>185</v>
      </c>
      <c r="B186" s="2" t="s">
        <v>521</v>
      </c>
      <c r="C186" s="2" t="s">
        <v>6</v>
      </c>
      <c r="D186" s="2" t="s">
        <v>16</v>
      </c>
      <c r="E186" s="3">
        <v>43237</v>
      </c>
      <c r="F186" s="3" t="s">
        <v>129</v>
      </c>
      <c r="G186" s="2">
        <v>2018</v>
      </c>
      <c r="H186" s="3" t="s">
        <v>70</v>
      </c>
      <c r="I186" s="3" t="s">
        <v>146</v>
      </c>
      <c r="J186" s="3" t="s">
        <v>54</v>
      </c>
      <c r="K186" s="3" t="s">
        <v>77</v>
      </c>
      <c r="L186" s="3" t="s">
        <v>40</v>
      </c>
      <c r="M186" s="3" t="s">
        <v>1155</v>
      </c>
      <c r="N186" s="2">
        <v>29</v>
      </c>
      <c r="O186" s="2">
        <v>7.25</v>
      </c>
      <c r="P186" s="2">
        <v>3</v>
      </c>
      <c r="Q186" s="4">
        <f>Table1[[#This Row],[Amount]]*Table1[[#This Row],[Quantity]]</f>
        <v>87</v>
      </c>
    </row>
    <row r="187" spans="1:17" x14ac:dyDescent="0.3">
      <c r="A187" s="1">
        <v>186</v>
      </c>
      <c r="B187" s="2" t="s">
        <v>522</v>
      </c>
      <c r="C187" s="2" t="s">
        <v>6</v>
      </c>
      <c r="D187" s="2" t="s">
        <v>16</v>
      </c>
      <c r="E187" s="3">
        <v>43237</v>
      </c>
      <c r="F187" s="3" t="s">
        <v>129</v>
      </c>
      <c r="G187" s="2">
        <v>2018</v>
      </c>
      <c r="H187" s="3" t="s">
        <v>70</v>
      </c>
      <c r="I187" s="3" t="s">
        <v>146</v>
      </c>
      <c r="J187" s="3" t="s">
        <v>54</v>
      </c>
      <c r="K187" s="3" t="s">
        <v>77</v>
      </c>
      <c r="L187" s="3" t="s">
        <v>40</v>
      </c>
      <c r="M187" s="3" t="s">
        <v>1153</v>
      </c>
      <c r="N187" s="2">
        <v>7.16</v>
      </c>
      <c r="O187" s="2">
        <v>3.4367999999999999</v>
      </c>
      <c r="P187" s="2">
        <v>2</v>
      </c>
      <c r="Q187" s="4">
        <f>Table1[[#This Row],[Amount]]*Table1[[#This Row],[Quantity]]</f>
        <v>14.32</v>
      </c>
    </row>
    <row r="188" spans="1:17" x14ac:dyDescent="0.3">
      <c r="A188" s="1">
        <v>187</v>
      </c>
      <c r="B188" s="2" t="s">
        <v>523</v>
      </c>
      <c r="C188" s="2" t="s">
        <v>6</v>
      </c>
      <c r="D188" s="2" t="s">
        <v>16</v>
      </c>
      <c r="E188" s="3">
        <v>43237</v>
      </c>
      <c r="F188" s="3" t="s">
        <v>129</v>
      </c>
      <c r="G188" s="2">
        <v>2018</v>
      </c>
      <c r="H188" s="3" t="s">
        <v>70</v>
      </c>
      <c r="I188" s="3" t="s">
        <v>146</v>
      </c>
      <c r="J188" s="3" t="s">
        <v>54</v>
      </c>
      <c r="K188" s="3" t="s">
        <v>77</v>
      </c>
      <c r="L188" s="3" t="s">
        <v>40</v>
      </c>
      <c r="M188" s="3" t="s">
        <v>1155</v>
      </c>
      <c r="N188" s="2">
        <v>176.8</v>
      </c>
      <c r="O188" s="2">
        <v>22.984000000000002</v>
      </c>
      <c r="P188" s="2">
        <v>5</v>
      </c>
      <c r="Q188" s="4">
        <f>Table1[[#This Row],[Amount]]*Table1[[#This Row],[Quantity]]</f>
        <v>884</v>
      </c>
    </row>
    <row r="189" spans="1:17" x14ac:dyDescent="0.3">
      <c r="A189" s="1">
        <v>188</v>
      </c>
      <c r="B189" s="2" t="s">
        <v>524</v>
      </c>
      <c r="C189" s="2" t="s">
        <v>6</v>
      </c>
      <c r="D189" s="2" t="s">
        <v>16</v>
      </c>
      <c r="E189" s="3">
        <v>43237</v>
      </c>
      <c r="F189" s="3" t="s">
        <v>129</v>
      </c>
      <c r="G189" s="2">
        <v>2018</v>
      </c>
      <c r="H189" s="3" t="s">
        <v>70</v>
      </c>
      <c r="I189" s="3" t="s">
        <v>146</v>
      </c>
      <c r="J189" s="3" t="s">
        <v>54</v>
      </c>
      <c r="K189" s="3" t="s">
        <v>77</v>
      </c>
      <c r="L189" s="3" t="s">
        <v>40</v>
      </c>
      <c r="M189" s="3" t="s">
        <v>1154</v>
      </c>
      <c r="N189" s="2">
        <v>37.223999999999997</v>
      </c>
      <c r="O189" s="2">
        <v>3.7223999999999999</v>
      </c>
      <c r="P189" s="2">
        <v>2</v>
      </c>
      <c r="Q189" s="4">
        <f>Table1[[#This Row],[Amount]]*Table1[[#This Row],[Quantity]]</f>
        <v>74.447999999999993</v>
      </c>
    </row>
    <row r="190" spans="1:17" x14ac:dyDescent="0.3">
      <c r="A190" s="1">
        <v>189</v>
      </c>
      <c r="B190" s="2" t="s">
        <v>524</v>
      </c>
      <c r="C190" s="2" t="s">
        <v>8</v>
      </c>
      <c r="D190" s="2" t="s">
        <v>10</v>
      </c>
      <c r="E190" s="3">
        <v>43237</v>
      </c>
      <c r="F190" s="3" t="s">
        <v>129</v>
      </c>
      <c r="G190" s="2">
        <v>2018</v>
      </c>
      <c r="H190" s="3" t="s">
        <v>70</v>
      </c>
      <c r="I190" s="3" t="s">
        <v>146</v>
      </c>
      <c r="J190" s="3" t="s">
        <v>54</v>
      </c>
      <c r="K190" s="3" t="s">
        <v>77</v>
      </c>
      <c r="L190" s="3" t="s">
        <v>40</v>
      </c>
      <c r="M190" s="3" t="s">
        <v>1154</v>
      </c>
      <c r="N190" s="2">
        <v>20.015999999999998</v>
      </c>
      <c r="O190" s="2">
        <v>6.2549999999999999</v>
      </c>
      <c r="P190" s="2">
        <v>2</v>
      </c>
      <c r="Q190" s="4">
        <f>Table1[[#This Row],[Amount]]*Table1[[#This Row],[Quantity]]</f>
        <v>40.031999999999996</v>
      </c>
    </row>
    <row r="191" spans="1:17" x14ac:dyDescent="0.3">
      <c r="A191" s="1">
        <v>190</v>
      </c>
      <c r="B191" s="2" t="s">
        <v>525</v>
      </c>
      <c r="C191" s="2" t="s">
        <v>8</v>
      </c>
      <c r="D191" s="2" t="s">
        <v>18</v>
      </c>
      <c r="E191" s="3">
        <v>43237</v>
      </c>
      <c r="F191" s="3" t="s">
        <v>129</v>
      </c>
      <c r="G191" s="2">
        <v>2018</v>
      </c>
      <c r="H191" s="3" t="s">
        <v>70</v>
      </c>
      <c r="I191" s="3" t="s">
        <v>147</v>
      </c>
      <c r="J191" s="3" t="s">
        <v>43</v>
      </c>
      <c r="K191" s="3" t="s">
        <v>108</v>
      </c>
      <c r="L191" s="3" t="s">
        <v>37</v>
      </c>
      <c r="M191" s="3" t="s">
        <v>1155</v>
      </c>
      <c r="N191" s="2">
        <v>899.13599999999997</v>
      </c>
      <c r="O191" s="2">
        <v>112.392</v>
      </c>
      <c r="P191" s="2">
        <v>2</v>
      </c>
      <c r="Q191" s="4">
        <f>Table1[[#This Row],[Amount]]*Table1[[#This Row],[Quantity]]</f>
        <v>1798.2719999999999</v>
      </c>
    </row>
    <row r="192" spans="1:17" x14ac:dyDescent="0.3">
      <c r="A192" s="1">
        <v>191</v>
      </c>
      <c r="B192" s="2" t="s">
        <v>525</v>
      </c>
      <c r="C192" s="2" t="s">
        <v>11</v>
      </c>
      <c r="D192" s="2" t="s">
        <v>12</v>
      </c>
      <c r="E192" s="3">
        <v>43237</v>
      </c>
      <c r="F192" s="3" t="s">
        <v>129</v>
      </c>
      <c r="G192" s="2">
        <v>2018</v>
      </c>
      <c r="H192" s="3" t="s">
        <v>70</v>
      </c>
      <c r="I192" s="3" t="s">
        <v>147</v>
      </c>
      <c r="J192" s="3" t="s">
        <v>43</v>
      </c>
      <c r="K192" s="3" t="s">
        <v>108</v>
      </c>
      <c r="L192" s="3" t="s">
        <v>37</v>
      </c>
      <c r="M192" s="3" t="s">
        <v>1155</v>
      </c>
      <c r="N192" s="2">
        <v>71.760000000000005</v>
      </c>
      <c r="O192" s="2">
        <v>20.0928</v>
      </c>
      <c r="P192" s="2">
        <v>1</v>
      </c>
      <c r="Q192" s="4">
        <f>Table1[[#This Row],[Amount]]*Table1[[#This Row],[Quantity]]</f>
        <v>71.760000000000005</v>
      </c>
    </row>
    <row r="193" spans="1:17" x14ac:dyDescent="0.3">
      <c r="A193" s="1">
        <v>192</v>
      </c>
      <c r="B193" s="2" t="s">
        <v>525</v>
      </c>
      <c r="C193" s="2" t="s">
        <v>6</v>
      </c>
      <c r="D193" s="2" t="s">
        <v>24</v>
      </c>
      <c r="E193" s="3">
        <v>43237</v>
      </c>
      <c r="F193" s="3" t="s">
        <v>129</v>
      </c>
      <c r="G193" s="2">
        <v>2018</v>
      </c>
      <c r="H193" s="3" t="s">
        <v>70</v>
      </c>
      <c r="I193" s="3" t="s">
        <v>147</v>
      </c>
      <c r="J193" s="3" t="s">
        <v>43</v>
      </c>
      <c r="K193" s="3" t="s">
        <v>108</v>
      </c>
      <c r="L193" s="3" t="s">
        <v>37</v>
      </c>
      <c r="M193" s="3" t="s">
        <v>1155</v>
      </c>
      <c r="N193" s="2">
        <v>51.84</v>
      </c>
      <c r="O193" s="2">
        <v>24.883199999999999</v>
      </c>
      <c r="P193" s="2">
        <v>11</v>
      </c>
      <c r="Q193" s="4">
        <f>Table1[[#This Row],[Amount]]*Table1[[#This Row],[Quantity]]</f>
        <v>570.24</v>
      </c>
    </row>
    <row r="194" spans="1:17" x14ac:dyDescent="0.3">
      <c r="A194" s="1">
        <v>193</v>
      </c>
      <c r="B194" s="2" t="s">
        <v>525</v>
      </c>
      <c r="C194" s="2" t="s">
        <v>11</v>
      </c>
      <c r="D194" s="2" t="s">
        <v>22</v>
      </c>
      <c r="E194" s="3">
        <v>43239</v>
      </c>
      <c r="F194" s="3" t="s">
        <v>129</v>
      </c>
      <c r="G194" s="2">
        <v>2018</v>
      </c>
      <c r="H194" s="3" t="s">
        <v>125</v>
      </c>
      <c r="I194" s="3" t="s">
        <v>148</v>
      </c>
      <c r="J194" s="3" t="s">
        <v>42</v>
      </c>
      <c r="K194" s="3" t="s">
        <v>110</v>
      </c>
      <c r="L194" s="3" t="s">
        <v>38</v>
      </c>
      <c r="M194" s="3" t="s">
        <v>1155</v>
      </c>
      <c r="N194" s="2">
        <v>626.35199999999998</v>
      </c>
      <c r="O194" s="2">
        <v>46.976399999999998</v>
      </c>
      <c r="P194" s="2">
        <v>2</v>
      </c>
      <c r="Q194" s="4">
        <f>Table1[[#This Row],[Amount]]*Table1[[#This Row],[Quantity]]</f>
        <v>1252.704</v>
      </c>
    </row>
    <row r="195" spans="1:17" x14ac:dyDescent="0.3">
      <c r="A195" s="1">
        <v>194</v>
      </c>
      <c r="B195" s="2" t="s">
        <v>525</v>
      </c>
      <c r="C195" s="2" t="s">
        <v>11</v>
      </c>
      <c r="D195" s="2" t="s">
        <v>13</v>
      </c>
      <c r="E195" s="3">
        <v>43240</v>
      </c>
      <c r="F195" s="3" t="s">
        <v>129</v>
      </c>
      <c r="G195" s="2">
        <v>2018</v>
      </c>
      <c r="H195" s="3" t="s">
        <v>60</v>
      </c>
      <c r="I195" s="3" t="s">
        <v>149</v>
      </c>
      <c r="J195" s="3" t="s">
        <v>49</v>
      </c>
      <c r="K195" s="3" t="s">
        <v>84</v>
      </c>
      <c r="L195" s="3" t="s">
        <v>39</v>
      </c>
      <c r="M195" s="3" t="s">
        <v>1155</v>
      </c>
      <c r="N195" s="2">
        <v>19.899999999999999</v>
      </c>
      <c r="O195" s="2">
        <v>6.5670000000000002</v>
      </c>
      <c r="P195" s="2">
        <v>4</v>
      </c>
      <c r="Q195" s="4">
        <f>Table1[[#This Row],[Amount]]*Table1[[#This Row],[Quantity]]</f>
        <v>79.599999999999994</v>
      </c>
    </row>
    <row r="196" spans="1:17" x14ac:dyDescent="0.3">
      <c r="A196" s="1">
        <v>195</v>
      </c>
      <c r="B196" s="2" t="s">
        <v>526</v>
      </c>
      <c r="C196" s="2" t="s">
        <v>11</v>
      </c>
      <c r="D196" s="2" t="s">
        <v>13</v>
      </c>
      <c r="E196" s="3">
        <v>43240</v>
      </c>
      <c r="F196" s="3" t="s">
        <v>129</v>
      </c>
      <c r="G196" s="2">
        <v>2018</v>
      </c>
      <c r="H196" s="3" t="s">
        <v>60</v>
      </c>
      <c r="I196" s="3" t="s">
        <v>149</v>
      </c>
      <c r="J196" s="3" t="s">
        <v>49</v>
      </c>
      <c r="K196" s="3" t="s">
        <v>84</v>
      </c>
      <c r="L196" s="3" t="s">
        <v>39</v>
      </c>
      <c r="M196" s="3" t="s">
        <v>1154</v>
      </c>
      <c r="N196" s="2">
        <v>14.28</v>
      </c>
      <c r="O196" s="2">
        <v>6.7115999999999998</v>
      </c>
      <c r="P196" s="2">
        <v>2</v>
      </c>
      <c r="Q196" s="4">
        <f>Table1[[#This Row],[Amount]]*Table1[[#This Row],[Quantity]]</f>
        <v>28.56</v>
      </c>
    </row>
    <row r="197" spans="1:17" x14ac:dyDescent="0.3">
      <c r="A197" s="1">
        <v>196</v>
      </c>
      <c r="B197" s="2" t="s">
        <v>527</v>
      </c>
      <c r="C197" s="2" t="s">
        <v>11</v>
      </c>
      <c r="D197" s="2" t="s">
        <v>13</v>
      </c>
      <c r="E197" s="3">
        <v>43240</v>
      </c>
      <c r="F197" s="3" t="s">
        <v>129</v>
      </c>
      <c r="G197" s="2">
        <v>2018</v>
      </c>
      <c r="H197" s="3" t="s">
        <v>60</v>
      </c>
      <c r="I197" s="3" t="s">
        <v>149</v>
      </c>
      <c r="J197" s="3" t="s">
        <v>49</v>
      </c>
      <c r="K197" s="3" t="s">
        <v>84</v>
      </c>
      <c r="L197" s="3" t="s">
        <v>39</v>
      </c>
      <c r="M197" s="3" t="s">
        <v>1153</v>
      </c>
      <c r="N197" s="2">
        <v>7.4080000000000004</v>
      </c>
      <c r="O197" s="2">
        <v>1.2038</v>
      </c>
      <c r="P197" s="2">
        <v>2</v>
      </c>
      <c r="Q197" s="4">
        <f>Table1[[#This Row],[Amount]]*Table1[[#This Row],[Quantity]]</f>
        <v>14.816000000000001</v>
      </c>
    </row>
    <row r="198" spans="1:17" x14ac:dyDescent="0.3">
      <c r="A198" s="1">
        <v>197</v>
      </c>
      <c r="B198" s="2" t="s">
        <v>527</v>
      </c>
      <c r="C198" s="2" t="s">
        <v>6</v>
      </c>
      <c r="D198" s="2" t="s">
        <v>7</v>
      </c>
      <c r="E198" s="3">
        <v>43240</v>
      </c>
      <c r="F198" s="3" t="s">
        <v>129</v>
      </c>
      <c r="G198" s="2">
        <v>2018</v>
      </c>
      <c r="H198" s="3" t="s">
        <v>60</v>
      </c>
      <c r="I198" s="3" t="s">
        <v>149</v>
      </c>
      <c r="J198" s="3" t="s">
        <v>49</v>
      </c>
      <c r="K198" s="3" t="s">
        <v>84</v>
      </c>
      <c r="L198" s="3" t="s">
        <v>39</v>
      </c>
      <c r="M198" s="3" t="s">
        <v>1153</v>
      </c>
      <c r="N198" s="2">
        <v>6.048</v>
      </c>
      <c r="O198" s="2">
        <v>1.5875999999999999</v>
      </c>
      <c r="P198" s="2">
        <v>1</v>
      </c>
      <c r="Q198" s="4">
        <f>Table1[[#This Row],[Amount]]*Table1[[#This Row],[Quantity]]</f>
        <v>6.048</v>
      </c>
    </row>
    <row r="199" spans="1:17" x14ac:dyDescent="0.3">
      <c r="A199" s="1">
        <v>198</v>
      </c>
      <c r="B199" s="2" t="s">
        <v>528</v>
      </c>
      <c r="C199" s="2" t="s">
        <v>11</v>
      </c>
      <c r="D199" s="2" t="s">
        <v>23</v>
      </c>
      <c r="E199" s="3">
        <v>43241</v>
      </c>
      <c r="F199" s="3" t="s">
        <v>129</v>
      </c>
      <c r="G199" s="2">
        <v>2018</v>
      </c>
      <c r="H199" s="3" t="s">
        <v>80</v>
      </c>
      <c r="I199" s="3" t="s">
        <v>150</v>
      </c>
      <c r="J199" s="3" t="s">
        <v>87</v>
      </c>
      <c r="K199" s="3" t="s">
        <v>88</v>
      </c>
      <c r="L199" s="3" t="s">
        <v>36</v>
      </c>
      <c r="M199" s="3" t="s">
        <v>1155</v>
      </c>
      <c r="N199" s="2">
        <v>46.26</v>
      </c>
      <c r="O199" s="2">
        <v>12.0276</v>
      </c>
      <c r="P199" s="2">
        <v>4</v>
      </c>
      <c r="Q199" s="4">
        <f>Table1[[#This Row],[Amount]]*Table1[[#This Row],[Quantity]]</f>
        <v>185.04</v>
      </c>
    </row>
    <row r="200" spans="1:17" x14ac:dyDescent="0.3">
      <c r="A200" s="1">
        <v>199</v>
      </c>
      <c r="B200" s="2" t="s">
        <v>529</v>
      </c>
      <c r="C200" s="2" t="s">
        <v>11</v>
      </c>
      <c r="D200" s="2" t="s">
        <v>12</v>
      </c>
      <c r="E200" s="3">
        <v>43242</v>
      </c>
      <c r="F200" s="3" t="s">
        <v>129</v>
      </c>
      <c r="G200" s="2">
        <v>2018</v>
      </c>
      <c r="H200" s="3" t="s">
        <v>65</v>
      </c>
      <c r="I200" s="3" t="s">
        <v>151</v>
      </c>
      <c r="J200" s="3" t="s">
        <v>52</v>
      </c>
      <c r="K200" s="3" t="s">
        <v>58</v>
      </c>
      <c r="L200" s="3" t="s">
        <v>40</v>
      </c>
      <c r="M200" s="3" t="s">
        <v>1154</v>
      </c>
      <c r="N200" s="2">
        <v>2.9460000000000002</v>
      </c>
      <c r="O200" s="2">
        <v>-2.2585999999999999</v>
      </c>
      <c r="P200" s="2">
        <v>7</v>
      </c>
      <c r="Q200" s="4">
        <f>Table1[[#This Row],[Amount]]*Table1[[#This Row],[Quantity]]</f>
        <v>20.622</v>
      </c>
    </row>
    <row r="201" spans="1:17" x14ac:dyDescent="0.3">
      <c r="A201" s="1">
        <v>200</v>
      </c>
      <c r="B201" s="2" t="s">
        <v>529</v>
      </c>
      <c r="C201" s="2" t="s">
        <v>8</v>
      </c>
      <c r="D201" s="2" t="s">
        <v>10</v>
      </c>
      <c r="E201" s="3">
        <v>43243</v>
      </c>
      <c r="F201" s="3" t="s">
        <v>129</v>
      </c>
      <c r="G201" s="2">
        <v>2018</v>
      </c>
      <c r="H201" s="3" t="s">
        <v>85</v>
      </c>
      <c r="I201" s="3" t="s">
        <v>152</v>
      </c>
      <c r="J201" s="3" t="s">
        <v>53</v>
      </c>
      <c r="K201" s="3" t="s">
        <v>58</v>
      </c>
      <c r="L201" s="3" t="s">
        <v>40</v>
      </c>
      <c r="M201" s="3" t="s">
        <v>1154</v>
      </c>
      <c r="N201" s="2">
        <v>16.056000000000001</v>
      </c>
      <c r="O201" s="2">
        <v>5.8202999999999996</v>
      </c>
      <c r="P201" s="2">
        <v>4</v>
      </c>
      <c r="Q201" s="4">
        <f>Table1[[#This Row],[Amount]]*Table1[[#This Row],[Quantity]]</f>
        <v>64.224000000000004</v>
      </c>
    </row>
    <row r="202" spans="1:17" x14ac:dyDescent="0.3">
      <c r="A202" s="1">
        <v>201</v>
      </c>
      <c r="B202" s="2" t="s">
        <v>530</v>
      </c>
      <c r="C202" s="2" t="s">
        <v>8</v>
      </c>
      <c r="D202" s="2" t="s">
        <v>25</v>
      </c>
      <c r="E202" s="3">
        <v>43243</v>
      </c>
      <c r="F202" s="3" t="s">
        <v>129</v>
      </c>
      <c r="G202" s="2">
        <v>2018</v>
      </c>
      <c r="H202" s="3" t="s">
        <v>85</v>
      </c>
      <c r="I202" s="3" t="s">
        <v>152</v>
      </c>
      <c r="J202" s="3" t="s">
        <v>53</v>
      </c>
      <c r="K202" s="3" t="s">
        <v>58</v>
      </c>
      <c r="L202" s="3" t="s">
        <v>40</v>
      </c>
      <c r="M202" s="3" t="s">
        <v>1153</v>
      </c>
      <c r="N202" s="2">
        <v>21.744</v>
      </c>
      <c r="O202" s="2">
        <v>6.7949999999999999</v>
      </c>
      <c r="P202" s="2">
        <v>5</v>
      </c>
      <c r="Q202" s="4">
        <f>Table1[[#This Row],[Amount]]*Table1[[#This Row],[Quantity]]</f>
        <v>108.72</v>
      </c>
    </row>
    <row r="203" spans="1:17" x14ac:dyDescent="0.3">
      <c r="A203" s="1">
        <v>202</v>
      </c>
      <c r="B203" s="2" t="s">
        <v>531</v>
      </c>
      <c r="C203" s="2" t="s">
        <v>8</v>
      </c>
      <c r="D203" s="2" t="s">
        <v>14</v>
      </c>
      <c r="E203" s="3">
        <v>43243</v>
      </c>
      <c r="F203" s="3" t="s">
        <v>129</v>
      </c>
      <c r="G203" s="2">
        <v>2018</v>
      </c>
      <c r="H203" s="3" t="s">
        <v>85</v>
      </c>
      <c r="I203" s="3" t="s">
        <v>152</v>
      </c>
      <c r="J203" s="3" t="s">
        <v>53</v>
      </c>
      <c r="K203" s="3" t="s">
        <v>58</v>
      </c>
      <c r="L203" s="3" t="s">
        <v>40</v>
      </c>
      <c r="M203" s="3" t="s">
        <v>1153</v>
      </c>
      <c r="N203" s="2">
        <v>218.75</v>
      </c>
      <c r="O203" s="2">
        <v>-161.875</v>
      </c>
      <c r="P203" s="2">
        <v>3</v>
      </c>
      <c r="Q203" s="4">
        <f>Table1[[#This Row],[Amount]]*Table1[[#This Row],[Quantity]]</f>
        <v>656.25</v>
      </c>
    </row>
    <row r="204" spans="1:17" x14ac:dyDescent="0.3">
      <c r="A204" s="1">
        <v>203</v>
      </c>
      <c r="B204" s="2" t="s">
        <v>531</v>
      </c>
      <c r="C204" s="2" t="s">
        <v>11</v>
      </c>
      <c r="D204" s="2" t="s">
        <v>22</v>
      </c>
      <c r="E204" s="3">
        <v>43243</v>
      </c>
      <c r="F204" s="3" t="s">
        <v>129</v>
      </c>
      <c r="G204" s="2">
        <v>2018</v>
      </c>
      <c r="H204" s="3" t="s">
        <v>85</v>
      </c>
      <c r="I204" s="3" t="s">
        <v>152</v>
      </c>
      <c r="J204" s="3" t="s">
        <v>53</v>
      </c>
      <c r="K204" s="3" t="s">
        <v>58</v>
      </c>
      <c r="L204" s="3" t="s">
        <v>40</v>
      </c>
      <c r="M204" s="3" t="s">
        <v>1153</v>
      </c>
      <c r="N204" s="2">
        <v>2.6</v>
      </c>
      <c r="O204" s="2">
        <v>0.29249999999999998</v>
      </c>
      <c r="P204" s="2">
        <v>8</v>
      </c>
      <c r="Q204" s="4">
        <f>Table1[[#This Row],[Amount]]*Table1[[#This Row],[Quantity]]</f>
        <v>20.8</v>
      </c>
    </row>
    <row r="205" spans="1:17" x14ac:dyDescent="0.3">
      <c r="A205" s="1">
        <v>204</v>
      </c>
      <c r="B205" s="2" t="s">
        <v>532</v>
      </c>
      <c r="C205" s="2" t="s">
        <v>6</v>
      </c>
      <c r="D205" s="2" t="s">
        <v>7</v>
      </c>
      <c r="E205" s="3">
        <v>43243</v>
      </c>
      <c r="F205" s="3" t="s">
        <v>129</v>
      </c>
      <c r="G205" s="2">
        <v>2018</v>
      </c>
      <c r="H205" s="3" t="s">
        <v>85</v>
      </c>
      <c r="I205" s="3" t="s">
        <v>152</v>
      </c>
      <c r="J205" s="3" t="s">
        <v>53</v>
      </c>
      <c r="K205" s="3" t="s">
        <v>58</v>
      </c>
      <c r="L205" s="3" t="s">
        <v>40</v>
      </c>
      <c r="M205" s="3" t="s">
        <v>1153</v>
      </c>
      <c r="N205" s="2">
        <v>66.284000000000006</v>
      </c>
      <c r="O205" s="2">
        <v>-178.96680000000001</v>
      </c>
      <c r="P205" s="2">
        <v>4</v>
      </c>
      <c r="Q205" s="4">
        <f>Table1[[#This Row],[Amount]]*Table1[[#This Row],[Quantity]]</f>
        <v>265.13600000000002</v>
      </c>
    </row>
    <row r="206" spans="1:17" x14ac:dyDescent="0.3">
      <c r="A206" s="1">
        <v>205</v>
      </c>
      <c r="B206" s="2" t="s">
        <v>533</v>
      </c>
      <c r="C206" s="2" t="s">
        <v>6</v>
      </c>
      <c r="D206" s="2" t="s">
        <v>24</v>
      </c>
      <c r="E206" s="3">
        <v>43244</v>
      </c>
      <c r="F206" s="3" t="s">
        <v>129</v>
      </c>
      <c r="G206" s="2">
        <v>2018</v>
      </c>
      <c r="H206" s="3" t="s">
        <v>70</v>
      </c>
      <c r="I206" s="3" t="s">
        <v>153</v>
      </c>
      <c r="J206" s="3" t="s">
        <v>51</v>
      </c>
      <c r="K206" s="3" t="s">
        <v>92</v>
      </c>
      <c r="L206" s="3" t="s">
        <v>40</v>
      </c>
      <c r="M206" s="3" t="s">
        <v>1154</v>
      </c>
      <c r="N206" s="2">
        <v>35.167999999999999</v>
      </c>
      <c r="O206" s="2">
        <v>9.6712000000000007</v>
      </c>
      <c r="P206" s="2">
        <v>3</v>
      </c>
      <c r="Q206" s="4">
        <f>Table1[[#This Row],[Amount]]*Table1[[#This Row],[Quantity]]</f>
        <v>105.50399999999999</v>
      </c>
    </row>
    <row r="207" spans="1:17" x14ac:dyDescent="0.3">
      <c r="A207" s="1">
        <v>206</v>
      </c>
      <c r="B207" s="2" t="s">
        <v>534</v>
      </c>
      <c r="C207" s="2" t="s">
        <v>6</v>
      </c>
      <c r="D207" s="2" t="s">
        <v>21</v>
      </c>
      <c r="E207" s="3">
        <v>43245</v>
      </c>
      <c r="F207" s="3" t="s">
        <v>129</v>
      </c>
      <c r="G207" s="2">
        <v>2018</v>
      </c>
      <c r="H207" s="3" t="s">
        <v>73</v>
      </c>
      <c r="I207" s="3" t="s">
        <v>154</v>
      </c>
      <c r="J207" s="3" t="s">
        <v>56</v>
      </c>
      <c r="K207" s="3" t="s">
        <v>94</v>
      </c>
      <c r="L207" s="3" t="s">
        <v>40</v>
      </c>
      <c r="M207" s="3" t="s">
        <v>1153</v>
      </c>
      <c r="N207" s="2">
        <v>444.76799999999997</v>
      </c>
      <c r="O207" s="2">
        <v>44.476799999999997</v>
      </c>
      <c r="P207" s="2">
        <v>2</v>
      </c>
      <c r="Q207" s="4">
        <f>Table1[[#This Row],[Amount]]*Table1[[#This Row],[Quantity]]</f>
        <v>889.53599999999994</v>
      </c>
    </row>
    <row r="208" spans="1:17" x14ac:dyDescent="0.3">
      <c r="A208" s="1">
        <v>207</v>
      </c>
      <c r="B208" s="2" t="s">
        <v>535</v>
      </c>
      <c r="C208" s="2" t="s">
        <v>8</v>
      </c>
      <c r="D208" s="2" t="s">
        <v>9</v>
      </c>
      <c r="E208" s="3">
        <v>43245</v>
      </c>
      <c r="F208" s="3" t="s">
        <v>129</v>
      </c>
      <c r="G208" s="2">
        <v>2018</v>
      </c>
      <c r="H208" s="3" t="s">
        <v>73</v>
      </c>
      <c r="I208" s="3" t="s">
        <v>155</v>
      </c>
      <c r="J208" s="3" t="s">
        <v>57</v>
      </c>
      <c r="K208" s="3" t="s">
        <v>57</v>
      </c>
      <c r="L208" s="3" t="s">
        <v>37</v>
      </c>
      <c r="M208" s="3" t="s">
        <v>1153</v>
      </c>
      <c r="N208" s="2">
        <v>83.92</v>
      </c>
      <c r="O208" s="2">
        <v>5.8743999999999996</v>
      </c>
      <c r="P208" s="2">
        <v>3</v>
      </c>
      <c r="Q208" s="4">
        <f>Table1[[#This Row],[Amount]]*Table1[[#This Row],[Quantity]]</f>
        <v>251.76</v>
      </c>
    </row>
    <row r="209" spans="1:17" x14ac:dyDescent="0.3">
      <c r="A209" s="1">
        <v>208</v>
      </c>
      <c r="B209" s="2" t="s">
        <v>535</v>
      </c>
      <c r="C209" s="2" t="s">
        <v>8</v>
      </c>
      <c r="D209" s="2" t="s">
        <v>10</v>
      </c>
      <c r="E209" s="3">
        <v>43245</v>
      </c>
      <c r="F209" s="3" t="s">
        <v>129</v>
      </c>
      <c r="G209" s="2">
        <v>2018</v>
      </c>
      <c r="H209" s="3" t="s">
        <v>73</v>
      </c>
      <c r="I209" s="3" t="s">
        <v>155</v>
      </c>
      <c r="J209" s="3" t="s">
        <v>57</v>
      </c>
      <c r="K209" s="3" t="s">
        <v>57</v>
      </c>
      <c r="L209" s="3" t="s">
        <v>37</v>
      </c>
      <c r="M209" s="3" t="s">
        <v>1153</v>
      </c>
      <c r="N209" s="2">
        <v>131.97999999999999</v>
      </c>
      <c r="O209" s="2">
        <v>35.634599999999999</v>
      </c>
      <c r="P209" s="2">
        <v>2</v>
      </c>
      <c r="Q209" s="4">
        <f>Table1[[#This Row],[Amount]]*Table1[[#This Row],[Quantity]]</f>
        <v>263.95999999999998</v>
      </c>
    </row>
    <row r="210" spans="1:17" x14ac:dyDescent="0.3">
      <c r="A210" s="1">
        <v>209</v>
      </c>
      <c r="B210" s="2" t="s">
        <v>535</v>
      </c>
      <c r="C210" s="2" t="s">
        <v>8</v>
      </c>
      <c r="D210" s="2" t="s">
        <v>10</v>
      </c>
      <c r="E210" s="3">
        <v>43245</v>
      </c>
      <c r="F210" s="3" t="s">
        <v>129</v>
      </c>
      <c r="G210" s="2">
        <v>2018</v>
      </c>
      <c r="H210" s="3" t="s">
        <v>73</v>
      </c>
      <c r="I210" s="3" t="s">
        <v>155</v>
      </c>
      <c r="J210" s="3" t="s">
        <v>57</v>
      </c>
      <c r="K210" s="3" t="s">
        <v>57</v>
      </c>
      <c r="L210" s="3" t="s">
        <v>37</v>
      </c>
      <c r="M210" s="3" t="s">
        <v>1153</v>
      </c>
      <c r="N210" s="2">
        <v>15.92</v>
      </c>
      <c r="O210" s="2">
        <v>7.4824000000000002</v>
      </c>
      <c r="P210" s="2">
        <v>1</v>
      </c>
      <c r="Q210" s="4">
        <f>Table1[[#This Row],[Amount]]*Table1[[#This Row],[Quantity]]</f>
        <v>15.92</v>
      </c>
    </row>
    <row r="211" spans="1:17" x14ac:dyDescent="0.3">
      <c r="A211" s="1">
        <v>210</v>
      </c>
      <c r="B211" s="2" t="s">
        <v>535</v>
      </c>
      <c r="C211" s="2" t="s">
        <v>6</v>
      </c>
      <c r="D211" s="2" t="s">
        <v>7</v>
      </c>
      <c r="E211" s="3">
        <v>43245</v>
      </c>
      <c r="F211" s="3" t="s">
        <v>129</v>
      </c>
      <c r="G211" s="2">
        <v>2018</v>
      </c>
      <c r="H211" s="3" t="s">
        <v>73</v>
      </c>
      <c r="I211" s="3" t="s">
        <v>155</v>
      </c>
      <c r="J211" s="3" t="s">
        <v>57</v>
      </c>
      <c r="K211" s="3" t="s">
        <v>57</v>
      </c>
      <c r="L211" s="3" t="s">
        <v>37</v>
      </c>
      <c r="M211" s="3" t="s">
        <v>1153</v>
      </c>
      <c r="N211" s="2">
        <v>52.29</v>
      </c>
      <c r="O211" s="2">
        <v>16.209900000000001</v>
      </c>
      <c r="P211" s="2">
        <v>2</v>
      </c>
      <c r="Q211" s="4">
        <f>Table1[[#This Row],[Amount]]*Table1[[#This Row],[Quantity]]</f>
        <v>104.58</v>
      </c>
    </row>
    <row r="212" spans="1:17" x14ac:dyDescent="0.3">
      <c r="A212" s="1">
        <v>211</v>
      </c>
      <c r="B212" s="2" t="s">
        <v>535</v>
      </c>
      <c r="C212" s="2" t="s">
        <v>8</v>
      </c>
      <c r="D212" s="2" t="s">
        <v>15</v>
      </c>
      <c r="E212" s="3">
        <v>43247</v>
      </c>
      <c r="F212" s="3" t="s">
        <v>129</v>
      </c>
      <c r="G212" s="2">
        <v>2018</v>
      </c>
      <c r="H212" s="3" t="s">
        <v>60</v>
      </c>
      <c r="I212" s="3" t="s">
        <v>156</v>
      </c>
      <c r="J212" s="3" t="s">
        <v>55</v>
      </c>
      <c r="K212" s="3" t="s">
        <v>97</v>
      </c>
      <c r="L212" s="3" t="s">
        <v>40</v>
      </c>
      <c r="M212" s="3" t="s">
        <v>1153</v>
      </c>
      <c r="N212" s="2">
        <v>91.99</v>
      </c>
      <c r="O212" s="2">
        <v>3.6796000000000002</v>
      </c>
      <c r="P212" s="2">
        <v>3</v>
      </c>
      <c r="Q212" s="4">
        <f>Table1[[#This Row],[Amount]]*Table1[[#This Row],[Quantity]]</f>
        <v>275.96999999999997</v>
      </c>
    </row>
    <row r="213" spans="1:17" x14ac:dyDescent="0.3">
      <c r="A213" s="1">
        <v>212</v>
      </c>
      <c r="B213" s="2" t="s">
        <v>536</v>
      </c>
      <c r="C213" s="2" t="s">
        <v>8</v>
      </c>
      <c r="D213" s="2" t="s">
        <v>9</v>
      </c>
      <c r="E213" s="3">
        <v>43248</v>
      </c>
      <c r="F213" s="3" t="s">
        <v>129</v>
      </c>
      <c r="G213" s="2">
        <v>2018</v>
      </c>
      <c r="H213" s="3" t="s">
        <v>80</v>
      </c>
      <c r="I213" s="3" t="s">
        <v>157</v>
      </c>
      <c r="J213" s="3" t="s">
        <v>47</v>
      </c>
      <c r="K213" s="3" t="s">
        <v>99</v>
      </c>
      <c r="L213" s="3" t="s">
        <v>36</v>
      </c>
      <c r="M213" s="3" t="s">
        <v>1154</v>
      </c>
      <c r="N213" s="2">
        <v>20.8</v>
      </c>
      <c r="O213" s="2">
        <v>6.5</v>
      </c>
      <c r="P213" s="2">
        <v>1</v>
      </c>
      <c r="Q213" s="4">
        <f>Table1[[#This Row],[Amount]]*Table1[[#This Row],[Quantity]]</f>
        <v>20.8</v>
      </c>
    </row>
    <row r="214" spans="1:17" x14ac:dyDescent="0.3">
      <c r="A214" s="1">
        <v>213</v>
      </c>
      <c r="B214" s="2" t="s">
        <v>537</v>
      </c>
      <c r="C214" s="2" t="s">
        <v>8</v>
      </c>
      <c r="D214" s="2" t="s">
        <v>14</v>
      </c>
      <c r="E214" s="3">
        <v>43248</v>
      </c>
      <c r="F214" s="3" t="s">
        <v>129</v>
      </c>
      <c r="G214" s="2">
        <v>2018</v>
      </c>
      <c r="H214" s="3" t="s">
        <v>80</v>
      </c>
      <c r="I214" s="3" t="s">
        <v>158</v>
      </c>
      <c r="J214" s="3" t="s">
        <v>45</v>
      </c>
      <c r="K214" s="3" t="s">
        <v>62</v>
      </c>
      <c r="L214" s="3" t="s">
        <v>37</v>
      </c>
      <c r="M214" s="3" t="s">
        <v>1154</v>
      </c>
      <c r="N214" s="2">
        <v>23.68</v>
      </c>
      <c r="O214" s="2">
        <v>8.8800000000000008</v>
      </c>
      <c r="P214" s="2">
        <v>5</v>
      </c>
      <c r="Q214" s="4">
        <f>Table1[[#This Row],[Amount]]*Table1[[#This Row],[Quantity]]</f>
        <v>118.4</v>
      </c>
    </row>
    <row r="215" spans="1:17" x14ac:dyDescent="0.3">
      <c r="A215" s="1">
        <v>214</v>
      </c>
      <c r="B215" s="2" t="s">
        <v>537</v>
      </c>
      <c r="C215" s="2" t="s">
        <v>8</v>
      </c>
      <c r="D215" s="2" t="s">
        <v>14</v>
      </c>
      <c r="E215" s="3">
        <v>43248</v>
      </c>
      <c r="F215" s="3" t="s">
        <v>129</v>
      </c>
      <c r="G215" s="2">
        <v>2018</v>
      </c>
      <c r="H215" s="3" t="s">
        <v>80</v>
      </c>
      <c r="I215" s="3" t="s">
        <v>158</v>
      </c>
      <c r="J215" s="3" t="s">
        <v>45</v>
      </c>
      <c r="K215" s="3" t="s">
        <v>62</v>
      </c>
      <c r="L215" s="3" t="s">
        <v>37</v>
      </c>
      <c r="M215" s="3" t="s">
        <v>1154</v>
      </c>
      <c r="N215" s="2">
        <v>452.45</v>
      </c>
      <c r="O215" s="2">
        <v>-244.32300000000001</v>
      </c>
      <c r="P215" s="2">
        <v>5</v>
      </c>
      <c r="Q215" s="4">
        <f>Table1[[#This Row],[Amount]]*Table1[[#This Row],[Quantity]]</f>
        <v>2262.25</v>
      </c>
    </row>
    <row r="216" spans="1:17" x14ac:dyDescent="0.3">
      <c r="A216" s="1">
        <v>215</v>
      </c>
      <c r="B216" s="2" t="s">
        <v>537</v>
      </c>
      <c r="C216" s="2" t="s">
        <v>8</v>
      </c>
      <c r="D216" s="2" t="s">
        <v>19</v>
      </c>
      <c r="E216" s="3">
        <v>43248</v>
      </c>
      <c r="F216" s="3" t="s">
        <v>129</v>
      </c>
      <c r="G216" s="2">
        <v>2018</v>
      </c>
      <c r="H216" s="3" t="s">
        <v>80</v>
      </c>
      <c r="I216" s="3" t="s">
        <v>158</v>
      </c>
      <c r="J216" s="3" t="s">
        <v>45</v>
      </c>
      <c r="K216" s="3" t="s">
        <v>62</v>
      </c>
      <c r="L216" s="3" t="s">
        <v>37</v>
      </c>
      <c r="M216" s="3" t="s">
        <v>1154</v>
      </c>
      <c r="N216" s="2">
        <v>62.981999999999999</v>
      </c>
      <c r="O216" s="2">
        <v>-14.6958</v>
      </c>
      <c r="P216" s="2">
        <v>4</v>
      </c>
      <c r="Q216" s="4">
        <f>Table1[[#This Row],[Amount]]*Table1[[#This Row],[Quantity]]</f>
        <v>251.928</v>
      </c>
    </row>
    <row r="217" spans="1:17" x14ac:dyDescent="0.3">
      <c r="A217" s="1">
        <v>216</v>
      </c>
      <c r="B217" s="2" t="s">
        <v>537</v>
      </c>
      <c r="C217" s="2" t="s">
        <v>8</v>
      </c>
      <c r="D217" s="2" t="s">
        <v>14</v>
      </c>
      <c r="E217" s="3">
        <v>43248</v>
      </c>
      <c r="F217" s="3" t="s">
        <v>129</v>
      </c>
      <c r="G217" s="2">
        <v>2018</v>
      </c>
      <c r="H217" s="3" t="s">
        <v>80</v>
      </c>
      <c r="I217" s="3" t="s">
        <v>158</v>
      </c>
      <c r="J217" s="3" t="s">
        <v>45</v>
      </c>
      <c r="K217" s="3" t="s">
        <v>62</v>
      </c>
      <c r="L217" s="3" t="s">
        <v>37</v>
      </c>
      <c r="M217" s="3" t="s">
        <v>1154</v>
      </c>
      <c r="N217" s="2">
        <v>1188</v>
      </c>
      <c r="O217" s="2">
        <v>-950.4</v>
      </c>
      <c r="P217" s="2">
        <v>1</v>
      </c>
      <c r="Q217" s="4">
        <f>Table1[[#This Row],[Amount]]*Table1[[#This Row],[Quantity]]</f>
        <v>1188</v>
      </c>
    </row>
    <row r="218" spans="1:17" x14ac:dyDescent="0.3">
      <c r="A218" s="1">
        <v>217</v>
      </c>
      <c r="B218" s="2" t="s">
        <v>537</v>
      </c>
      <c r="C218" s="2" t="s">
        <v>8</v>
      </c>
      <c r="D218" s="2" t="s">
        <v>18</v>
      </c>
      <c r="E218" s="3">
        <v>43248</v>
      </c>
      <c r="F218" s="3" t="s">
        <v>129</v>
      </c>
      <c r="G218" s="2">
        <v>2018</v>
      </c>
      <c r="H218" s="3" t="s">
        <v>80</v>
      </c>
      <c r="I218" s="3" t="s">
        <v>158</v>
      </c>
      <c r="J218" s="3" t="s">
        <v>45</v>
      </c>
      <c r="K218" s="3" t="s">
        <v>62</v>
      </c>
      <c r="L218" s="3" t="s">
        <v>37</v>
      </c>
      <c r="M218" s="3" t="s">
        <v>1154</v>
      </c>
      <c r="N218" s="2">
        <v>89.584000000000003</v>
      </c>
      <c r="O218" s="2">
        <v>4.4791999999999996</v>
      </c>
      <c r="P218" s="2">
        <v>3</v>
      </c>
      <c r="Q218" s="4">
        <f>Table1[[#This Row],[Amount]]*Table1[[#This Row],[Quantity]]</f>
        <v>268.75200000000001</v>
      </c>
    </row>
    <row r="219" spans="1:17" x14ac:dyDescent="0.3">
      <c r="A219" s="1">
        <v>218</v>
      </c>
      <c r="B219" s="2" t="s">
        <v>538</v>
      </c>
      <c r="C219" s="2" t="s">
        <v>8</v>
      </c>
      <c r="D219" s="2" t="s">
        <v>25</v>
      </c>
      <c r="E219" s="3">
        <v>43248</v>
      </c>
      <c r="F219" s="3" t="s">
        <v>129</v>
      </c>
      <c r="G219" s="2">
        <v>2018</v>
      </c>
      <c r="H219" s="3" t="s">
        <v>80</v>
      </c>
      <c r="I219" s="3" t="s">
        <v>159</v>
      </c>
      <c r="J219" s="3" t="s">
        <v>43</v>
      </c>
      <c r="K219" s="3" t="s">
        <v>64</v>
      </c>
      <c r="L219" s="3" t="s">
        <v>37</v>
      </c>
      <c r="M219" s="3" t="s">
        <v>1153</v>
      </c>
      <c r="N219" s="2">
        <v>93.06</v>
      </c>
      <c r="O219" s="2">
        <v>26.056799999999999</v>
      </c>
      <c r="P219" s="2">
        <v>5</v>
      </c>
      <c r="Q219" s="4">
        <f>Table1[[#This Row],[Amount]]*Table1[[#This Row],[Quantity]]</f>
        <v>465.3</v>
      </c>
    </row>
    <row r="220" spans="1:17" x14ac:dyDescent="0.3">
      <c r="A220" s="1">
        <v>219</v>
      </c>
      <c r="B220" s="2" t="s">
        <v>538</v>
      </c>
      <c r="C220" s="2" t="s">
        <v>8</v>
      </c>
      <c r="D220" s="2" t="s">
        <v>14</v>
      </c>
      <c r="E220" s="3">
        <v>43251</v>
      </c>
      <c r="F220" s="3" t="s">
        <v>129</v>
      </c>
      <c r="G220" s="2">
        <v>2018</v>
      </c>
      <c r="H220" s="3" t="s">
        <v>70</v>
      </c>
      <c r="I220" s="3" t="s">
        <v>160</v>
      </c>
      <c r="J220" s="3" t="s">
        <v>42</v>
      </c>
      <c r="K220" s="3" t="s">
        <v>67</v>
      </c>
      <c r="L220" s="3" t="s">
        <v>38</v>
      </c>
      <c r="M220" s="3" t="s">
        <v>1153</v>
      </c>
      <c r="N220" s="2">
        <v>302.37599999999998</v>
      </c>
      <c r="O220" s="2">
        <v>22.6782</v>
      </c>
      <c r="P220" s="2">
        <v>9</v>
      </c>
      <c r="Q220" s="4">
        <f>Table1[[#This Row],[Amount]]*Table1[[#This Row],[Quantity]]</f>
        <v>2721.384</v>
      </c>
    </row>
    <row r="221" spans="1:17" x14ac:dyDescent="0.3">
      <c r="A221" s="1">
        <v>220</v>
      </c>
      <c r="B221" s="2" t="s">
        <v>539</v>
      </c>
      <c r="C221" s="2" t="s">
        <v>11</v>
      </c>
      <c r="D221" s="2" t="s">
        <v>12</v>
      </c>
      <c r="E221" s="3">
        <v>43252</v>
      </c>
      <c r="F221" s="3" t="s">
        <v>161</v>
      </c>
      <c r="G221" s="2">
        <v>2018</v>
      </c>
      <c r="H221" s="3" t="s">
        <v>73</v>
      </c>
      <c r="I221" s="3" t="s">
        <v>162</v>
      </c>
      <c r="J221" s="3" t="s">
        <v>41</v>
      </c>
      <c r="K221" s="3" t="s">
        <v>69</v>
      </c>
      <c r="L221" s="3" t="s">
        <v>37</v>
      </c>
      <c r="M221" s="3" t="s">
        <v>1153</v>
      </c>
      <c r="N221" s="2">
        <v>5.5839999999999996</v>
      </c>
      <c r="O221" s="2">
        <v>1.8148</v>
      </c>
      <c r="P221" s="2">
        <v>4</v>
      </c>
      <c r="Q221" s="4">
        <f>Table1[[#This Row],[Amount]]*Table1[[#This Row],[Quantity]]</f>
        <v>22.335999999999999</v>
      </c>
    </row>
    <row r="222" spans="1:17" x14ac:dyDescent="0.3">
      <c r="A222" s="1">
        <v>221</v>
      </c>
      <c r="B222" s="2" t="s">
        <v>539</v>
      </c>
      <c r="C222" s="2" t="s">
        <v>8</v>
      </c>
      <c r="D222" s="2" t="s">
        <v>15</v>
      </c>
      <c r="E222" s="3">
        <v>43252</v>
      </c>
      <c r="F222" s="3" t="s">
        <v>161</v>
      </c>
      <c r="G222" s="2">
        <v>2018</v>
      </c>
      <c r="H222" s="3" t="s">
        <v>73</v>
      </c>
      <c r="I222" s="3" t="s">
        <v>162</v>
      </c>
      <c r="J222" s="3" t="s">
        <v>41</v>
      </c>
      <c r="K222" s="3" t="s">
        <v>69</v>
      </c>
      <c r="L222" s="3" t="s">
        <v>37</v>
      </c>
      <c r="M222" s="3" t="s">
        <v>1153</v>
      </c>
      <c r="N222" s="2">
        <v>22.704000000000001</v>
      </c>
      <c r="O222" s="2">
        <v>8.2302</v>
      </c>
      <c r="P222" s="2">
        <v>5</v>
      </c>
      <c r="Q222" s="4">
        <f>Table1[[#This Row],[Amount]]*Table1[[#This Row],[Quantity]]</f>
        <v>113.52000000000001</v>
      </c>
    </row>
    <row r="223" spans="1:17" x14ac:dyDescent="0.3">
      <c r="A223" s="1">
        <v>222</v>
      </c>
      <c r="B223" s="2" t="s">
        <v>539</v>
      </c>
      <c r="C223" s="2" t="s">
        <v>6</v>
      </c>
      <c r="D223" s="2" t="s">
        <v>21</v>
      </c>
      <c r="E223" s="3">
        <v>43252</v>
      </c>
      <c r="F223" s="3" t="s">
        <v>161</v>
      </c>
      <c r="G223" s="2">
        <v>2018</v>
      </c>
      <c r="H223" s="3" t="s">
        <v>73</v>
      </c>
      <c r="I223" s="3" t="s">
        <v>162</v>
      </c>
      <c r="J223" s="3" t="s">
        <v>41</v>
      </c>
      <c r="K223" s="3" t="s">
        <v>69</v>
      </c>
      <c r="L223" s="3" t="s">
        <v>37</v>
      </c>
      <c r="M223" s="3" t="s">
        <v>1153</v>
      </c>
      <c r="N223" s="2">
        <v>19.776</v>
      </c>
      <c r="O223" s="2">
        <v>-13.8432</v>
      </c>
      <c r="P223" s="2">
        <v>2</v>
      </c>
      <c r="Q223" s="4">
        <f>Table1[[#This Row],[Amount]]*Table1[[#This Row],[Quantity]]</f>
        <v>39.552</v>
      </c>
    </row>
    <row r="224" spans="1:17" x14ac:dyDescent="0.3">
      <c r="A224" s="1">
        <v>223</v>
      </c>
      <c r="B224" s="2" t="s">
        <v>539</v>
      </c>
      <c r="C224" s="2" t="s">
        <v>8</v>
      </c>
      <c r="D224" s="2" t="s">
        <v>19</v>
      </c>
      <c r="E224" s="3">
        <v>43252</v>
      </c>
      <c r="F224" s="3" t="s">
        <v>161</v>
      </c>
      <c r="G224" s="2">
        <v>2018</v>
      </c>
      <c r="H224" s="3" t="s">
        <v>73</v>
      </c>
      <c r="I224" s="3" t="s">
        <v>162</v>
      </c>
      <c r="J224" s="3" t="s">
        <v>41</v>
      </c>
      <c r="K224" s="3" t="s">
        <v>69</v>
      </c>
      <c r="L224" s="3" t="s">
        <v>37</v>
      </c>
      <c r="M224" s="3" t="s">
        <v>1153</v>
      </c>
      <c r="N224" s="2">
        <v>72.703999999999994</v>
      </c>
      <c r="O224" s="2">
        <v>19.084800000000001</v>
      </c>
      <c r="P224" s="2">
        <v>3</v>
      </c>
      <c r="Q224" s="4">
        <f>Table1[[#This Row],[Amount]]*Table1[[#This Row],[Quantity]]</f>
        <v>218.11199999999997</v>
      </c>
    </row>
    <row r="225" spans="1:17" x14ac:dyDescent="0.3">
      <c r="A225" s="1">
        <v>224</v>
      </c>
      <c r="B225" s="2" t="s">
        <v>539</v>
      </c>
      <c r="C225" s="2" t="s">
        <v>8</v>
      </c>
      <c r="D225" s="2" t="s">
        <v>19</v>
      </c>
      <c r="E225" s="3">
        <v>43252</v>
      </c>
      <c r="F225" s="3" t="s">
        <v>161</v>
      </c>
      <c r="G225" s="2">
        <v>2018</v>
      </c>
      <c r="H225" s="3" t="s">
        <v>73</v>
      </c>
      <c r="I225" s="3" t="s">
        <v>162</v>
      </c>
      <c r="J225" s="3" t="s">
        <v>41</v>
      </c>
      <c r="K225" s="3" t="s">
        <v>69</v>
      </c>
      <c r="L225" s="3" t="s">
        <v>37</v>
      </c>
      <c r="M225" s="3" t="s">
        <v>1153</v>
      </c>
      <c r="N225" s="2">
        <v>479.988</v>
      </c>
      <c r="O225" s="2">
        <v>-383.99040000000002</v>
      </c>
      <c r="P225" s="2">
        <v>4</v>
      </c>
      <c r="Q225" s="4">
        <f>Table1[[#This Row],[Amount]]*Table1[[#This Row],[Quantity]]</f>
        <v>1919.952</v>
      </c>
    </row>
    <row r="226" spans="1:17" x14ac:dyDescent="0.3">
      <c r="A226" s="1">
        <v>225</v>
      </c>
      <c r="B226" s="2" t="s">
        <v>539</v>
      </c>
      <c r="C226" s="2" t="s">
        <v>11</v>
      </c>
      <c r="D226" s="2" t="s">
        <v>23</v>
      </c>
      <c r="E226" s="3">
        <v>43253</v>
      </c>
      <c r="F226" s="3" t="s">
        <v>161</v>
      </c>
      <c r="G226" s="2">
        <v>2018</v>
      </c>
      <c r="H226" s="3" t="s">
        <v>125</v>
      </c>
      <c r="I226" s="3" t="s">
        <v>163</v>
      </c>
      <c r="J226" s="3" t="s">
        <v>50</v>
      </c>
      <c r="K226" s="3" t="s">
        <v>72</v>
      </c>
      <c r="L226" s="3" t="s">
        <v>39</v>
      </c>
      <c r="M226" s="3" t="s">
        <v>1153</v>
      </c>
      <c r="N226" s="2">
        <v>27.167999999999999</v>
      </c>
      <c r="O226" s="2">
        <v>2.7168000000000001</v>
      </c>
      <c r="P226" s="2">
        <v>1</v>
      </c>
      <c r="Q226" s="4">
        <f>Table1[[#This Row],[Amount]]*Table1[[#This Row],[Quantity]]</f>
        <v>27.167999999999999</v>
      </c>
    </row>
    <row r="227" spans="1:17" x14ac:dyDescent="0.3">
      <c r="A227" s="1">
        <v>226</v>
      </c>
      <c r="B227" s="2" t="s">
        <v>540</v>
      </c>
      <c r="C227" s="2" t="s">
        <v>8</v>
      </c>
      <c r="D227" s="2" t="s">
        <v>14</v>
      </c>
      <c r="E227" s="3">
        <v>43254</v>
      </c>
      <c r="F227" s="3" t="s">
        <v>161</v>
      </c>
      <c r="G227" s="2">
        <v>2018</v>
      </c>
      <c r="H227" s="3" t="s">
        <v>60</v>
      </c>
      <c r="I227" s="3" t="s">
        <v>164</v>
      </c>
      <c r="J227" s="3" t="s">
        <v>46</v>
      </c>
      <c r="K227" s="3" t="s">
        <v>75</v>
      </c>
      <c r="L227" s="3" t="s">
        <v>36</v>
      </c>
      <c r="M227" s="3" t="s">
        <v>1154</v>
      </c>
      <c r="N227" s="2">
        <v>2.2000000000000002</v>
      </c>
      <c r="O227" s="2">
        <v>0.96799999999999997</v>
      </c>
      <c r="P227" s="2">
        <v>3</v>
      </c>
      <c r="Q227" s="4">
        <f>Table1[[#This Row],[Amount]]*Table1[[#This Row],[Quantity]]</f>
        <v>6.6000000000000005</v>
      </c>
    </row>
    <row r="228" spans="1:17" x14ac:dyDescent="0.3">
      <c r="A228" s="1">
        <v>227</v>
      </c>
      <c r="B228" s="2" t="s">
        <v>540</v>
      </c>
      <c r="C228" s="2" t="s">
        <v>8</v>
      </c>
      <c r="D228" s="2" t="s">
        <v>25</v>
      </c>
      <c r="E228" s="3">
        <v>43254</v>
      </c>
      <c r="F228" s="3" t="s">
        <v>161</v>
      </c>
      <c r="G228" s="2">
        <v>2018</v>
      </c>
      <c r="H228" s="3" t="s">
        <v>60</v>
      </c>
      <c r="I228" s="3" t="s">
        <v>164</v>
      </c>
      <c r="J228" s="3" t="s">
        <v>46</v>
      </c>
      <c r="K228" s="3" t="s">
        <v>75</v>
      </c>
      <c r="L228" s="3" t="s">
        <v>36</v>
      </c>
      <c r="M228" s="3" t="s">
        <v>1154</v>
      </c>
      <c r="N228" s="2">
        <v>622.45000000000005</v>
      </c>
      <c r="O228" s="2">
        <v>136.93899999999999</v>
      </c>
      <c r="P228" s="2">
        <v>2</v>
      </c>
      <c r="Q228" s="4">
        <f>Table1[[#This Row],[Amount]]*Table1[[#This Row],[Quantity]]</f>
        <v>1244.9000000000001</v>
      </c>
    </row>
    <row r="229" spans="1:17" x14ac:dyDescent="0.3">
      <c r="A229" s="1">
        <v>228</v>
      </c>
      <c r="B229" s="2" t="s">
        <v>540</v>
      </c>
      <c r="C229" s="2" t="s">
        <v>11</v>
      </c>
      <c r="D229" s="2" t="s">
        <v>13</v>
      </c>
      <c r="E229" s="3">
        <v>43254</v>
      </c>
      <c r="F229" s="3" t="s">
        <v>161</v>
      </c>
      <c r="G229" s="2">
        <v>2018</v>
      </c>
      <c r="H229" s="3" t="s">
        <v>60</v>
      </c>
      <c r="I229" s="3" t="s">
        <v>164</v>
      </c>
      <c r="J229" s="3" t="s">
        <v>46</v>
      </c>
      <c r="K229" s="3" t="s">
        <v>75</v>
      </c>
      <c r="L229" s="3" t="s">
        <v>36</v>
      </c>
      <c r="M229" s="3" t="s">
        <v>1154</v>
      </c>
      <c r="N229" s="2">
        <v>21.98</v>
      </c>
      <c r="O229" s="2">
        <v>0.2198</v>
      </c>
      <c r="P229" s="2">
        <v>1</v>
      </c>
      <c r="Q229" s="4">
        <f>Table1[[#This Row],[Amount]]*Table1[[#This Row],[Quantity]]</f>
        <v>21.98</v>
      </c>
    </row>
    <row r="230" spans="1:17" x14ac:dyDescent="0.3">
      <c r="A230" s="1">
        <v>229</v>
      </c>
      <c r="B230" s="2" t="s">
        <v>541</v>
      </c>
      <c r="C230" s="2" t="s">
        <v>8</v>
      </c>
      <c r="D230" s="2" t="s">
        <v>19</v>
      </c>
      <c r="E230" s="3">
        <v>43254</v>
      </c>
      <c r="F230" s="3" t="s">
        <v>161</v>
      </c>
      <c r="G230" s="2">
        <v>2018</v>
      </c>
      <c r="H230" s="3" t="s">
        <v>60</v>
      </c>
      <c r="I230" s="3" t="s">
        <v>164</v>
      </c>
      <c r="J230" s="3" t="s">
        <v>46</v>
      </c>
      <c r="K230" s="3" t="s">
        <v>75</v>
      </c>
      <c r="L230" s="3" t="s">
        <v>36</v>
      </c>
      <c r="M230" s="3" t="s">
        <v>1153</v>
      </c>
      <c r="N230" s="2">
        <v>161.56800000000001</v>
      </c>
      <c r="O230" s="2">
        <v>-28.2744</v>
      </c>
      <c r="P230" s="2">
        <v>2</v>
      </c>
      <c r="Q230" s="4">
        <f>Table1[[#This Row],[Amount]]*Table1[[#This Row],[Quantity]]</f>
        <v>323.13600000000002</v>
      </c>
    </row>
    <row r="231" spans="1:17" x14ac:dyDescent="0.3">
      <c r="A231" s="1">
        <v>230</v>
      </c>
      <c r="B231" s="2" t="s">
        <v>541</v>
      </c>
      <c r="C231" s="2" t="s">
        <v>8</v>
      </c>
      <c r="D231" s="2" t="s">
        <v>14</v>
      </c>
      <c r="E231" s="3">
        <v>43255</v>
      </c>
      <c r="F231" s="3" t="s">
        <v>161</v>
      </c>
      <c r="G231" s="2">
        <v>2018</v>
      </c>
      <c r="H231" s="3" t="s">
        <v>80</v>
      </c>
      <c r="I231" s="3" t="s">
        <v>165</v>
      </c>
      <c r="J231" s="3" t="s">
        <v>43</v>
      </c>
      <c r="K231" s="3" t="s">
        <v>108</v>
      </c>
      <c r="L231" s="3" t="s">
        <v>37</v>
      </c>
      <c r="M231" s="3" t="s">
        <v>1153</v>
      </c>
      <c r="N231" s="2">
        <v>389.69600000000003</v>
      </c>
      <c r="O231" s="2">
        <v>43.840800000000002</v>
      </c>
      <c r="P231" s="2">
        <v>1</v>
      </c>
      <c r="Q231" s="4">
        <f>Table1[[#This Row],[Amount]]*Table1[[#This Row],[Quantity]]</f>
        <v>389.69600000000003</v>
      </c>
    </row>
    <row r="232" spans="1:17" x14ac:dyDescent="0.3">
      <c r="A232" s="1">
        <v>231</v>
      </c>
      <c r="B232" s="2" t="s">
        <v>542</v>
      </c>
      <c r="C232" s="2" t="s">
        <v>8</v>
      </c>
      <c r="D232" s="2" t="s">
        <v>14</v>
      </c>
      <c r="E232" s="3">
        <v>43255</v>
      </c>
      <c r="F232" s="3" t="s">
        <v>161</v>
      </c>
      <c r="G232" s="2">
        <v>2018</v>
      </c>
      <c r="H232" s="3" t="s">
        <v>80</v>
      </c>
      <c r="I232" s="3" t="s">
        <v>166</v>
      </c>
      <c r="J232" s="3" t="s">
        <v>42</v>
      </c>
      <c r="K232" s="3" t="s">
        <v>110</v>
      </c>
      <c r="L232" s="3" t="s">
        <v>38</v>
      </c>
      <c r="M232" s="3" t="s">
        <v>1154</v>
      </c>
      <c r="N232" s="2">
        <v>18.648</v>
      </c>
      <c r="O232" s="2">
        <v>-12.432</v>
      </c>
      <c r="P232" s="2">
        <v>3</v>
      </c>
      <c r="Q232" s="4">
        <f>Table1[[#This Row],[Amount]]*Table1[[#This Row],[Quantity]]</f>
        <v>55.944000000000003</v>
      </c>
    </row>
    <row r="233" spans="1:17" x14ac:dyDescent="0.3">
      <c r="A233" s="1">
        <v>232</v>
      </c>
      <c r="B233" s="2" t="s">
        <v>543</v>
      </c>
      <c r="C233" s="2" t="s">
        <v>11</v>
      </c>
      <c r="D233" s="2" t="s">
        <v>23</v>
      </c>
      <c r="E233" s="3">
        <v>43255</v>
      </c>
      <c r="F233" s="3" t="s">
        <v>161</v>
      </c>
      <c r="G233" s="2">
        <v>2018</v>
      </c>
      <c r="H233" s="3" t="s">
        <v>80</v>
      </c>
      <c r="I233" s="3" t="s">
        <v>167</v>
      </c>
      <c r="J233" s="3" t="s">
        <v>42</v>
      </c>
      <c r="K233" s="3" t="s">
        <v>110</v>
      </c>
      <c r="L233" s="3" t="s">
        <v>38</v>
      </c>
      <c r="M233" s="3" t="s">
        <v>1155</v>
      </c>
      <c r="N233" s="2">
        <v>233.86</v>
      </c>
      <c r="O233" s="2">
        <v>-102.048</v>
      </c>
      <c r="P233" s="2">
        <v>3</v>
      </c>
      <c r="Q233" s="4">
        <f>Table1[[#This Row],[Amount]]*Table1[[#This Row],[Quantity]]</f>
        <v>701.58</v>
      </c>
    </row>
    <row r="234" spans="1:17" x14ac:dyDescent="0.3">
      <c r="A234" s="1">
        <v>233</v>
      </c>
      <c r="B234" s="2" t="s">
        <v>543</v>
      </c>
      <c r="C234" s="2" t="s">
        <v>8</v>
      </c>
      <c r="D234" s="2" t="s">
        <v>15</v>
      </c>
      <c r="E234" s="3">
        <v>43255</v>
      </c>
      <c r="F234" s="3" t="s">
        <v>161</v>
      </c>
      <c r="G234" s="2">
        <v>2018</v>
      </c>
      <c r="H234" s="3" t="s">
        <v>80</v>
      </c>
      <c r="I234" s="3" t="s">
        <v>167</v>
      </c>
      <c r="J234" s="3" t="s">
        <v>42</v>
      </c>
      <c r="K234" s="3" t="s">
        <v>110</v>
      </c>
      <c r="L234" s="3" t="s">
        <v>38</v>
      </c>
      <c r="M234" s="3" t="s">
        <v>1155</v>
      </c>
      <c r="N234" s="2">
        <v>620.61450000000002</v>
      </c>
      <c r="O234" s="2">
        <v>-248.2458</v>
      </c>
      <c r="P234" s="2">
        <v>7</v>
      </c>
      <c r="Q234" s="4">
        <f>Table1[[#This Row],[Amount]]*Table1[[#This Row],[Quantity]]</f>
        <v>4344.3015000000005</v>
      </c>
    </row>
    <row r="235" spans="1:17" x14ac:dyDescent="0.3">
      <c r="A235" s="1">
        <v>234</v>
      </c>
      <c r="B235" s="2" t="s">
        <v>543</v>
      </c>
      <c r="C235" s="2" t="s">
        <v>8</v>
      </c>
      <c r="D235" s="2" t="s">
        <v>14</v>
      </c>
      <c r="E235" s="3">
        <v>43255</v>
      </c>
      <c r="F235" s="3" t="s">
        <v>161</v>
      </c>
      <c r="G235" s="2">
        <v>2018</v>
      </c>
      <c r="H235" s="3" t="s">
        <v>80</v>
      </c>
      <c r="I235" s="3" t="s">
        <v>167</v>
      </c>
      <c r="J235" s="3" t="s">
        <v>42</v>
      </c>
      <c r="K235" s="3" t="s">
        <v>110</v>
      </c>
      <c r="L235" s="3" t="s">
        <v>38</v>
      </c>
      <c r="M235" s="3" t="s">
        <v>1155</v>
      </c>
      <c r="N235" s="2">
        <v>5.3280000000000003</v>
      </c>
      <c r="O235" s="2">
        <v>-3.552</v>
      </c>
      <c r="P235" s="2">
        <v>1</v>
      </c>
      <c r="Q235" s="4">
        <f>Table1[[#This Row],[Amount]]*Table1[[#This Row],[Quantity]]</f>
        <v>5.3280000000000003</v>
      </c>
    </row>
    <row r="236" spans="1:17" x14ac:dyDescent="0.3">
      <c r="A236" s="1">
        <v>235</v>
      </c>
      <c r="B236" s="2" t="s">
        <v>543</v>
      </c>
      <c r="C236" s="2" t="s">
        <v>6</v>
      </c>
      <c r="D236" s="2" t="s">
        <v>16</v>
      </c>
      <c r="E236" s="3">
        <v>43255</v>
      </c>
      <c r="F236" s="3" t="s">
        <v>161</v>
      </c>
      <c r="G236" s="2">
        <v>2018</v>
      </c>
      <c r="H236" s="3" t="s">
        <v>80</v>
      </c>
      <c r="I236" s="3" t="s">
        <v>167</v>
      </c>
      <c r="J236" s="3" t="s">
        <v>42</v>
      </c>
      <c r="K236" s="3" t="s">
        <v>110</v>
      </c>
      <c r="L236" s="3" t="s">
        <v>38</v>
      </c>
      <c r="M236" s="3" t="s">
        <v>1155</v>
      </c>
      <c r="N236" s="2">
        <v>258.072</v>
      </c>
      <c r="O236" s="2">
        <v>0</v>
      </c>
      <c r="P236" s="2">
        <v>2</v>
      </c>
      <c r="Q236" s="4">
        <f>Table1[[#This Row],[Amount]]*Table1[[#This Row],[Quantity]]</f>
        <v>516.14400000000001</v>
      </c>
    </row>
    <row r="237" spans="1:17" x14ac:dyDescent="0.3">
      <c r="A237" s="1">
        <v>236</v>
      </c>
      <c r="B237" s="2" t="s">
        <v>543</v>
      </c>
      <c r="C237" s="2" t="s">
        <v>11</v>
      </c>
      <c r="D237" s="2" t="s">
        <v>13</v>
      </c>
      <c r="E237" s="3">
        <v>43255</v>
      </c>
      <c r="F237" s="3" t="s">
        <v>161</v>
      </c>
      <c r="G237" s="2">
        <v>2018</v>
      </c>
      <c r="H237" s="3" t="s">
        <v>80</v>
      </c>
      <c r="I237" s="3" t="s">
        <v>167</v>
      </c>
      <c r="J237" s="3" t="s">
        <v>42</v>
      </c>
      <c r="K237" s="3" t="s">
        <v>110</v>
      </c>
      <c r="L237" s="3" t="s">
        <v>38</v>
      </c>
      <c r="M237" s="3" t="s">
        <v>1155</v>
      </c>
      <c r="N237" s="2">
        <v>617.976</v>
      </c>
      <c r="O237" s="2">
        <v>-7.7247000000000003</v>
      </c>
      <c r="P237" s="2">
        <v>3</v>
      </c>
      <c r="Q237" s="4">
        <f>Table1[[#This Row],[Amount]]*Table1[[#This Row],[Quantity]]</f>
        <v>1853.9279999999999</v>
      </c>
    </row>
    <row r="238" spans="1:17" x14ac:dyDescent="0.3">
      <c r="A238" s="1">
        <v>237</v>
      </c>
      <c r="B238" s="2" t="s">
        <v>544</v>
      </c>
      <c r="C238" s="2" t="s">
        <v>11</v>
      </c>
      <c r="D238" s="2" t="s">
        <v>12</v>
      </c>
      <c r="E238" s="3">
        <v>43255</v>
      </c>
      <c r="F238" s="3" t="s">
        <v>161</v>
      </c>
      <c r="G238" s="2">
        <v>2018</v>
      </c>
      <c r="H238" s="3" t="s">
        <v>80</v>
      </c>
      <c r="I238" s="3" t="s">
        <v>167</v>
      </c>
      <c r="J238" s="3" t="s">
        <v>42</v>
      </c>
      <c r="K238" s="3" t="s">
        <v>110</v>
      </c>
      <c r="L238" s="3" t="s">
        <v>38</v>
      </c>
      <c r="M238" s="3" t="s">
        <v>1154</v>
      </c>
      <c r="N238" s="2">
        <v>10.56</v>
      </c>
      <c r="O238" s="2">
        <v>4.7519999999999998</v>
      </c>
      <c r="P238" s="2">
        <v>7</v>
      </c>
      <c r="Q238" s="4">
        <f>Table1[[#This Row],[Amount]]*Table1[[#This Row],[Quantity]]</f>
        <v>73.92</v>
      </c>
    </row>
    <row r="239" spans="1:17" x14ac:dyDescent="0.3">
      <c r="A239" s="1">
        <v>238</v>
      </c>
      <c r="B239" s="2" t="s">
        <v>545</v>
      </c>
      <c r="C239" s="2" t="s">
        <v>11</v>
      </c>
      <c r="D239" s="2" t="s">
        <v>13</v>
      </c>
      <c r="E239" s="3">
        <v>43258</v>
      </c>
      <c r="F239" s="3" t="s">
        <v>161</v>
      </c>
      <c r="G239" s="2">
        <v>2018</v>
      </c>
      <c r="H239" s="3" t="s">
        <v>70</v>
      </c>
      <c r="I239" s="3" t="s">
        <v>168</v>
      </c>
      <c r="J239" s="3" t="s">
        <v>49</v>
      </c>
      <c r="K239" s="3" t="s">
        <v>84</v>
      </c>
      <c r="L239" s="3" t="s">
        <v>39</v>
      </c>
      <c r="M239" s="3" t="s">
        <v>1153</v>
      </c>
      <c r="N239" s="2">
        <v>25.92</v>
      </c>
      <c r="O239" s="2">
        <v>9.3960000000000008</v>
      </c>
      <c r="P239" s="2">
        <v>11</v>
      </c>
      <c r="Q239" s="4">
        <f>Table1[[#This Row],[Amount]]*Table1[[#This Row],[Quantity]]</f>
        <v>285.12</v>
      </c>
    </row>
    <row r="240" spans="1:17" x14ac:dyDescent="0.3">
      <c r="A240" s="1">
        <v>239</v>
      </c>
      <c r="B240" s="2" t="s">
        <v>545</v>
      </c>
      <c r="C240" s="2" t="s">
        <v>11</v>
      </c>
      <c r="D240" s="2" t="s">
        <v>22</v>
      </c>
      <c r="E240" s="3">
        <v>43259</v>
      </c>
      <c r="F240" s="3" t="s">
        <v>161</v>
      </c>
      <c r="G240" s="2">
        <v>2018</v>
      </c>
      <c r="H240" s="3" t="s">
        <v>73</v>
      </c>
      <c r="I240" s="3" t="s">
        <v>160</v>
      </c>
      <c r="J240" s="3" t="s">
        <v>87</v>
      </c>
      <c r="K240" s="3" t="s">
        <v>88</v>
      </c>
      <c r="L240" s="3" t="s">
        <v>36</v>
      </c>
      <c r="M240" s="3" t="s">
        <v>1153</v>
      </c>
      <c r="N240" s="2">
        <v>419.68</v>
      </c>
      <c r="O240" s="2">
        <v>-356.72800000000001</v>
      </c>
      <c r="P240" s="2">
        <v>3</v>
      </c>
      <c r="Q240" s="4">
        <f>Table1[[#This Row],[Amount]]*Table1[[#This Row],[Quantity]]</f>
        <v>1259.04</v>
      </c>
    </row>
    <row r="241" spans="1:17" x14ac:dyDescent="0.3">
      <c r="A241" s="1">
        <v>240</v>
      </c>
      <c r="B241" s="2" t="s">
        <v>545</v>
      </c>
      <c r="C241" s="2" t="s">
        <v>11</v>
      </c>
      <c r="D241" s="2" t="s">
        <v>13</v>
      </c>
      <c r="E241" s="3">
        <v>43259</v>
      </c>
      <c r="F241" s="3" t="s">
        <v>161</v>
      </c>
      <c r="G241" s="2">
        <v>2018</v>
      </c>
      <c r="H241" s="3" t="s">
        <v>73</v>
      </c>
      <c r="I241" s="3" t="s">
        <v>160</v>
      </c>
      <c r="J241" s="3" t="s">
        <v>87</v>
      </c>
      <c r="K241" s="3" t="s">
        <v>88</v>
      </c>
      <c r="L241" s="3" t="s">
        <v>36</v>
      </c>
      <c r="M241" s="3" t="s">
        <v>1153</v>
      </c>
      <c r="N241" s="2">
        <v>11.688000000000001</v>
      </c>
      <c r="O241" s="2">
        <v>-4.6752000000000002</v>
      </c>
      <c r="P241" s="2">
        <v>4</v>
      </c>
      <c r="Q241" s="4">
        <f>Table1[[#This Row],[Amount]]*Table1[[#This Row],[Quantity]]</f>
        <v>46.752000000000002</v>
      </c>
    </row>
    <row r="242" spans="1:17" x14ac:dyDescent="0.3">
      <c r="A242" s="1">
        <v>241</v>
      </c>
      <c r="B242" s="2" t="s">
        <v>545</v>
      </c>
      <c r="C242" s="2" t="s">
        <v>6</v>
      </c>
      <c r="D242" s="2" t="s">
        <v>24</v>
      </c>
      <c r="E242" s="3">
        <v>43259</v>
      </c>
      <c r="F242" s="3" t="s">
        <v>161</v>
      </c>
      <c r="G242" s="2">
        <v>2018</v>
      </c>
      <c r="H242" s="3" t="s">
        <v>73</v>
      </c>
      <c r="I242" s="3" t="s">
        <v>160</v>
      </c>
      <c r="J242" s="3" t="s">
        <v>87</v>
      </c>
      <c r="K242" s="3" t="s">
        <v>88</v>
      </c>
      <c r="L242" s="3" t="s">
        <v>36</v>
      </c>
      <c r="M242" s="3" t="s">
        <v>1153</v>
      </c>
      <c r="N242" s="2">
        <v>31.984000000000002</v>
      </c>
      <c r="O242" s="2">
        <v>11.1944</v>
      </c>
      <c r="P242" s="2">
        <v>3</v>
      </c>
      <c r="Q242" s="4">
        <f>Table1[[#This Row],[Amount]]*Table1[[#This Row],[Quantity]]</f>
        <v>95.951999999999998</v>
      </c>
    </row>
    <row r="243" spans="1:17" x14ac:dyDescent="0.3">
      <c r="A243" s="1">
        <v>242</v>
      </c>
      <c r="B243" s="2" t="s">
        <v>545</v>
      </c>
      <c r="C243" s="2" t="s">
        <v>8</v>
      </c>
      <c r="D243" s="2" t="s">
        <v>9</v>
      </c>
      <c r="E243" s="3">
        <v>43259</v>
      </c>
      <c r="F243" s="3" t="s">
        <v>161</v>
      </c>
      <c r="G243" s="2">
        <v>2018</v>
      </c>
      <c r="H243" s="3" t="s">
        <v>73</v>
      </c>
      <c r="I243" s="3" t="s">
        <v>160</v>
      </c>
      <c r="J243" s="3" t="s">
        <v>87</v>
      </c>
      <c r="K243" s="3" t="s">
        <v>88</v>
      </c>
      <c r="L243" s="3" t="s">
        <v>36</v>
      </c>
      <c r="M243" s="3" t="s">
        <v>1153</v>
      </c>
      <c r="N243" s="2">
        <v>177.22499999999999</v>
      </c>
      <c r="O243" s="2">
        <v>-120.51300000000001</v>
      </c>
      <c r="P243" s="2">
        <v>5</v>
      </c>
      <c r="Q243" s="4">
        <f>Table1[[#This Row],[Amount]]*Table1[[#This Row],[Quantity]]</f>
        <v>886.125</v>
      </c>
    </row>
    <row r="244" spans="1:17" x14ac:dyDescent="0.3">
      <c r="A244" s="1">
        <v>243</v>
      </c>
      <c r="B244" s="2" t="s">
        <v>545</v>
      </c>
      <c r="C244" s="2" t="s">
        <v>8</v>
      </c>
      <c r="D244" s="2" t="s">
        <v>14</v>
      </c>
      <c r="E244" s="3">
        <v>43259</v>
      </c>
      <c r="F244" s="3" t="s">
        <v>161</v>
      </c>
      <c r="G244" s="2">
        <v>2018</v>
      </c>
      <c r="H244" s="3" t="s">
        <v>73</v>
      </c>
      <c r="I244" s="3" t="s">
        <v>160</v>
      </c>
      <c r="J244" s="3" t="s">
        <v>87</v>
      </c>
      <c r="K244" s="3" t="s">
        <v>88</v>
      </c>
      <c r="L244" s="3" t="s">
        <v>36</v>
      </c>
      <c r="M244" s="3" t="s">
        <v>1153</v>
      </c>
      <c r="N244" s="2">
        <v>4.0439999999999996</v>
      </c>
      <c r="O244" s="2">
        <v>-2.8308</v>
      </c>
      <c r="P244" s="2">
        <v>6</v>
      </c>
      <c r="Q244" s="4">
        <f>Table1[[#This Row],[Amount]]*Table1[[#This Row],[Quantity]]</f>
        <v>24.263999999999996</v>
      </c>
    </row>
    <row r="245" spans="1:17" x14ac:dyDescent="0.3">
      <c r="A245" s="1">
        <v>244</v>
      </c>
      <c r="B245" s="2" t="s">
        <v>545</v>
      </c>
      <c r="C245" s="2" t="s">
        <v>6</v>
      </c>
      <c r="D245" s="2" t="s">
        <v>16</v>
      </c>
      <c r="E245" s="3">
        <v>43260</v>
      </c>
      <c r="F245" s="3" t="s">
        <v>161</v>
      </c>
      <c r="G245" s="2">
        <v>2018</v>
      </c>
      <c r="H245" s="3" t="s">
        <v>125</v>
      </c>
      <c r="I245" s="3" t="s">
        <v>169</v>
      </c>
      <c r="J245" s="3" t="s">
        <v>43</v>
      </c>
      <c r="K245" s="3" t="s">
        <v>108</v>
      </c>
      <c r="L245" s="3" t="s">
        <v>37</v>
      </c>
      <c r="M245" s="3" t="s">
        <v>1153</v>
      </c>
      <c r="N245" s="2">
        <v>7.4080000000000004</v>
      </c>
      <c r="O245" s="2">
        <v>1.2038</v>
      </c>
      <c r="P245" s="2">
        <v>2</v>
      </c>
      <c r="Q245" s="4">
        <f>Table1[[#This Row],[Amount]]*Table1[[#This Row],[Quantity]]</f>
        <v>14.816000000000001</v>
      </c>
    </row>
    <row r="246" spans="1:17" x14ac:dyDescent="0.3">
      <c r="A246" s="1">
        <v>245</v>
      </c>
      <c r="B246" s="2" t="s">
        <v>546</v>
      </c>
      <c r="C246" s="2" t="s">
        <v>6</v>
      </c>
      <c r="D246" s="2" t="s">
        <v>24</v>
      </c>
      <c r="E246" s="3">
        <v>43261</v>
      </c>
      <c r="F246" s="3" t="s">
        <v>161</v>
      </c>
      <c r="G246" s="2">
        <v>2018</v>
      </c>
      <c r="H246" s="3" t="s">
        <v>60</v>
      </c>
      <c r="I246" s="3" t="s">
        <v>170</v>
      </c>
      <c r="J246" s="3" t="s">
        <v>42</v>
      </c>
      <c r="K246" s="3" t="s">
        <v>110</v>
      </c>
      <c r="L246" s="3" t="s">
        <v>38</v>
      </c>
      <c r="M246" s="3" t="s">
        <v>1155</v>
      </c>
      <c r="N246" s="2">
        <v>2001.86</v>
      </c>
      <c r="O246" s="2">
        <v>580.5394</v>
      </c>
      <c r="P246" s="2">
        <v>2</v>
      </c>
      <c r="Q246" s="4">
        <f>Table1[[#This Row],[Amount]]*Table1[[#This Row],[Quantity]]</f>
        <v>4003.72</v>
      </c>
    </row>
    <row r="247" spans="1:17" x14ac:dyDescent="0.3">
      <c r="A247" s="1">
        <v>246</v>
      </c>
      <c r="B247" s="2" t="s">
        <v>546</v>
      </c>
      <c r="C247" s="2" t="s">
        <v>11</v>
      </c>
      <c r="D247" s="2" t="s">
        <v>13</v>
      </c>
      <c r="E247" s="3">
        <v>43261</v>
      </c>
      <c r="F247" s="3" t="s">
        <v>161</v>
      </c>
      <c r="G247" s="2">
        <v>2018</v>
      </c>
      <c r="H247" s="3" t="s">
        <v>60</v>
      </c>
      <c r="I247" s="3" t="s">
        <v>170</v>
      </c>
      <c r="J247" s="3" t="s">
        <v>42</v>
      </c>
      <c r="K247" s="3" t="s">
        <v>110</v>
      </c>
      <c r="L247" s="3" t="s">
        <v>38</v>
      </c>
      <c r="M247" s="3" t="s">
        <v>1155</v>
      </c>
      <c r="N247" s="2">
        <v>166.72</v>
      </c>
      <c r="O247" s="2">
        <v>41.68</v>
      </c>
      <c r="P247" s="2">
        <v>3</v>
      </c>
      <c r="Q247" s="4">
        <f>Table1[[#This Row],[Amount]]*Table1[[#This Row],[Quantity]]</f>
        <v>500.15999999999997</v>
      </c>
    </row>
    <row r="248" spans="1:17" x14ac:dyDescent="0.3">
      <c r="A248" s="1">
        <v>247</v>
      </c>
      <c r="B248" s="2" t="s">
        <v>546</v>
      </c>
      <c r="C248" s="2" t="s">
        <v>6</v>
      </c>
      <c r="D248" s="2" t="s">
        <v>24</v>
      </c>
      <c r="E248" s="3">
        <v>43261</v>
      </c>
      <c r="F248" s="3" t="s">
        <v>161</v>
      </c>
      <c r="G248" s="2">
        <v>2018</v>
      </c>
      <c r="H248" s="3" t="s">
        <v>60</v>
      </c>
      <c r="I248" s="3" t="s">
        <v>170</v>
      </c>
      <c r="J248" s="3" t="s">
        <v>42</v>
      </c>
      <c r="K248" s="3" t="s">
        <v>110</v>
      </c>
      <c r="L248" s="3" t="s">
        <v>38</v>
      </c>
      <c r="M248" s="3" t="s">
        <v>1155</v>
      </c>
      <c r="N248" s="2">
        <v>47.88</v>
      </c>
      <c r="O248" s="2">
        <v>23.94</v>
      </c>
      <c r="P248" s="2">
        <v>3</v>
      </c>
      <c r="Q248" s="4">
        <f>Table1[[#This Row],[Amount]]*Table1[[#This Row],[Quantity]]</f>
        <v>143.64000000000001</v>
      </c>
    </row>
    <row r="249" spans="1:17" x14ac:dyDescent="0.3">
      <c r="A249" s="1">
        <v>248</v>
      </c>
      <c r="B249" s="2" t="s">
        <v>546</v>
      </c>
      <c r="C249" s="2" t="s">
        <v>8</v>
      </c>
      <c r="D249" s="2" t="s">
        <v>19</v>
      </c>
      <c r="E249" s="3">
        <v>43261</v>
      </c>
      <c r="F249" s="3" t="s">
        <v>161</v>
      </c>
      <c r="G249" s="2">
        <v>2018</v>
      </c>
      <c r="H249" s="3" t="s">
        <v>60</v>
      </c>
      <c r="I249" s="3" t="s">
        <v>170</v>
      </c>
      <c r="J249" s="3" t="s">
        <v>42</v>
      </c>
      <c r="K249" s="3" t="s">
        <v>110</v>
      </c>
      <c r="L249" s="3" t="s">
        <v>38</v>
      </c>
      <c r="M249" s="3" t="s">
        <v>1155</v>
      </c>
      <c r="N249" s="2">
        <v>1503.25</v>
      </c>
      <c r="O249" s="2">
        <v>496.07249999999999</v>
      </c>
      <c r="P249" s="2">
        <v>4</v>
      </c>
      <c r="Q249" s="4">
        <f>Table1[[#This Row],[Amount]]*Table1[[#This Row],[Quantity]]</f>
        <v>6013</v>
      </c>
    </row>
    <row r="250" spans="1:17" x14ac:dyDescent="0.3">
      <c r="A250" s="1">
        <v>249</v>
      </c>
      <c r="B250" s="2" t="s">
        <v>546</v>
      </c>
      <c r="C250" s="2" t="s">
        <v>8</v>
      </c>
      <c r="D250" s="2" t="s">
        <v>14</v>
      </c>
      <c r="E250" s="3">
        <v>43262</v>
      </c>
      <c r="F250" s="3" t="s">
        <v>161</v>
      </c>
      <c r="G250" s="2">
        <v>2018</v>
      </c>
      <c r="H250" s="3" t="s">
        <v>80</v>
      </c>
      <c r="I250" s="3" t="s">
        <v>111</v>
      </c>
      <c r="J250" s="3" t="s">
        <v>51</v>
      </c>
      <c r="K250" s="3" t="s">
        <v>92</v>
      </c>
      <c r="L250" s="3" t="s">
        <v>40</v>
      </c>
      <c r="M250" s="3" t="s">
        <v>1155</v>
      </c>
      <c r="N250" s="2">
        <v>25.92</v>
      </c>
      <c r="O250" s="2">
        <v>12.441599999999999</v>
      </c>
      <c r="P250" s="2">
        <v>2</v>
      </c>
      <c r="Q250" s="4">
        <f>Table1[[#This Row],[Amount]]*Table1[[#This Row],[Quantity]]</f>
        <v>51.84</v>
      </c>
    </row>
    <row r="251" spans="1:17" x14ac:dyDescent="0.3">
      <c r="A251" s="1">
        <v>250</v>
      </c>
      <c r="B251" s="2" t="s">
        <v>547</v>
      </c>
      <c r="C251" s="2" t="s">
        <v>11</v>
      </c>
      <c r="D251" s="2" t="s">
        <v>22</v>
      </c>
      <c r="E251" s="3">
        <v>43262</v>
      </c>
      <c r="F251" s="3" t="s">
        <v>161</v>
      </c>
      <c r="G251" s="2">
        <v>2018</v>
      </c>
      <c r="H251" s="3" t="s">
        <v>80</v>
      </c>
      <c r="I251" s="3" t="s">
        <v>111</v>
      </c>
      <c r="J251" s="3" t="s">
        <v>51</v>
      </c>
      <c r="K251" s="3" t="s">
        <v>92</v>
      </c>
      <c r="L251" s="3" t="s">
        <v>40</v>
      </c>
      <c r="M251" s="3" t="s">
        <v>1153</v>
      </c>
      <c r="N251" s="2">
        <v>321.56799999999998</v>
      </c>
      <c r="O251" s="2">
        <v>28.1372</v>
      </c>
      <c r="P251" s="2">
        <v>3</v>
      </c>
      <c r="Q251" s="4">
        <f>Table1[[#This Row],[Amount]]*Table1[[#This Row],[Quantity]]</f>
        <v>964.70399999999995</v>
      </c>
    </row>
    <row r="252" spans="1:17" x14ac:dyDescent="0.3">
      <c r="A252" s="1">
        <v>251</v>
      </c>
      <c r="B252" s="2" t="s">
        <v>548</v>
      </c>
      <c r="C252" s="2" t="s">
        <v>6</v>
      </c>
      <c r="D252" s="2" t="s">
        <v>21</v>
      </c>
      <c r="E252" s="3">
        <v>43262</v>
      </c>
      <c r="F252" s="3" t="s">
        <v>161</v>
      </c>
      <c r="G252" s="2">
        <v>2018</v>
      </c>
      <c r="H252" s="3" t="s">
        <v>80</v>
      </c>
      <c r="I252" s="3" t="s">
        <v>111</v>
      </c>
      <c r="J252" s="3" t="s">
        <v>51</v>
      </c>
      <c r="K252" s="3" t="s">
        <v>92</v>
      </c>
      <c r="L252" s="3" t="s">
        <v>40</v>
      </c>
      <c r="M252" s="3" t="s">
        <v>1153</v>
      </c>
      <c r="N252" s="2">
        <v>7.61</v>
      </c>
      <c r="O252" s="2">
        <v>3.5767000000000002</v>
      </c>
      <c r="P252" s="2">
        <v>6</v>
      </c>
      <c r="Q252" s="4">
        <f>Table1[[#This Row],[Amount]]*Table1[[#This Row],[Quantity]]</f>
        <v>45.660000000000004</v>
      </c>
    </row>
    <row r="253" spans="1:17" x14ac:dyDescent="0.3">
      <c r="A253" s="1">
        <v>252</v>
      </c>
      <c r="B253" s="2" t="s">
        <v>548</v>
      </c>
      <c r="C253" s="2" t="s">
        <v>8</v>
      </c>
      <c r="D253" s="2" t="s">
        <v>9</v>
      </c>
      <c r="E253" s="3">
        <v>43262</v>
      </c>
      <c r="F253" s="3" t="s">
        <v>161</v>
      </c>
      <c r="G253" s="2">
        <v>2018</v>
      </c>
      <c r="H253" s="3" t="s">
        <v>80</v>
      </c>
      <c r="I253" s="3" t="s">
        <v>171</v>
      </c>
      <c r="J253" s="3" t="s">
        <v>43</v>
      </c>
      <c r="K253" s="3" t="s">
        <v>108</v>
      </c>
      <c r="L253" s="3" t="s">
        <v>37</v>
      </c>
      <c r="M253" s="3" t="s">
        <v>1153</v>
      </c>
      <c r="N253" s="2">
        <v>3347.37</v>
      </c>
      <c r="O253" s="2">
        <v>636.00030000000004</v>
      </c>
      <c r="P253" s="2">
        <v>1</v>
      </c>
      <c r="Q253" s="4">
        <f>Table1[[#This Row],[Amount]]*Table1[[#This Row],[Quantity]]</f>
        <v>3347.37</v>
      </c>
    </row>
    <row r="254" spans="1:17" x14ac:dyDescent="0.3">
      <c r="A254" s="1">
        <v>253</v>
      </c>
      <c r="B254" s="2" t="s">
        <v>549</v>
      </c>
      <c r="C254" s="2" t="s">
        <v>8</v>
      </c>
      <c r="D254" s="2" t="s">
        <v>14</v>
      </c>
      <c r="E254" s="3">
        <v>43262</v>
      </c>
      <c r="F254" s="3" t="s">
        <v>161</v>
      </c>
      <c r="G254" s="2">
        <v>2018</v>
      </c>
      <c r="H254" s="3" t="s">
        <v>80</v>
      </c>
      <c r="I254" s="3" t="s">
        <v>171</v>
      </c>
      <c r="J254" s="3" t="s">
        <v>43</v>
      </c>
      <c r="K254" s="3" t="s">
        <v>108</v>
      </c>
      <c r="L254" s="3" t="s">
        <v>37</v>
      </c>
      <c r="M254" s="3" t="s">
        <v>1153</v>
      </c>
      <c r="N254" s="2">
        <v>80.58</v>
      </c>
      <c r="O254" s="2">
        <v>22.5624</v>
      </c>
      <c r="P254" s="2">
        <v>2</v>
      </c>
      <c r="Q254" s="4">
        <f>Table1[[#This Row],[Amount]]*Table1[[#This Row],[Quantity]]</f>
        <v>161.16</v>
      </c>
    </row>
    <row r="255" spans="1:17" x14ac:dyDescent="0.3">
      <c r="A255" s="1">
        <v>254</v>
      </c>
      <c r="B255" s="2" t="s">
        <v>549</v>
      </c>
      <c r="C255" s="2" t="s">
        <v>8</v>
      </c>
      <c r="D255" s="2" t="s">
        <v>18</v>
      </c>
      <c r="E255" s="3">
        <v>43262</v>
      </c>
      <c r="F255" s="3" t="s">
        <v>161</v>
      </c>
      <c r="G255" s="2">
        <v>2018</v>
      </c>
      <c r="H255" s="3" t="s">
        <v>80</v>
      </c>
      <c r="I255" s="3" t="s">
        <v>171</v>
      </c>
      <c r="J255" s="3" t="s">
        <v>43</v>
      </c>
      <c r="K255" s="3" t="s">
        <v>108</v>
      </c>
      <c r="L255" s="3" t="s">
        <v>37</v>
      </c>
      <c r="M255" s="3" t="s">
        <v>1153</v>
      </c>
      <c r="N255" s="2">
        <v>361.92</v>
      </c>
      <c r="O255" s="2">
        <v>162.864</v>
      </c>
      <c r="P255" s="2">
        <v>3</v>
      </c>
      <c r="Q255" s="4">
        <f>Table1[[#This Row],[Amount]]*Table1[[#This Row],[Quantity]]</f>
        <v>1085.76</v>
      </c>
    </row>
    <row r="256" spans="1:17" x14ac:dyDescent="0.3">
      <c r="A256" s="1">
        <v>255</v>
      </c>
      <c r="B256" s="2" t="s">
        <v>550</v>
      </c>
      <c r="C256" s="2" t="s">
        <v>8</v>
      </c>
      <c r="D256" s="2" t="s">
        <v>14</v>
      </c>
      <c r="E256" s="3">
        <v>43262</v>
      </c>
      <c r="F256" s="3" t="s">
        <v>161</v>
      </c>
      <c r="G256" s="2">
        <v>2018</v>
      </c>
      <c r="H256" s="3" t="s">
        <v>80</v>
      </c>
      <c r="I256" s="3" t="s">
        <v>171</v>
      </c>
      <c r="J256" s="3" t="s">
        <v>43</v>
      </c>
      <c r="K256" s="3" t="s">
        <v>108</v>
      </c>
      <c r="L256" s="3" t="s">
        <v>37</v>
      </c>
      <c r="M256" s="3" t="s">
        <v>1154</v>
      </c>
      <c r="N256" s="2">
        <v>12.132</v>
      </c>
      <c r="O256" s="2">
        <v>-8.4923999999999999</v>
      </c>
      <c r="P256" s="2">
        <v>5</v>
      </c>
      <c r="Q256" s="4">
        <f>Table1[[#This Row],[Amount]]*Table1[[#This Row],[Quantity]]</f>
        <v>60.66</v>
      </c>
    </row>
    <row r="257" spans="1:17" x14ac:dyDescent="0.3">
      <c r="A257" s="1">
        <v>256</v>
      </c>
      <c r="B257" s="2" t="s">
        <v>550</v>
      </c>
      <c r="C257" s="2" t="s">
        <v>8</v>
      </c>
      <c r="D257" s="2" t="s">
        <v>17</v>
      </c>
      <c r="E257" s="3">
        <v>43262</v>
      </c>
      <c r="F257" s="3" t="s">
        <v>161</v>
      </c>
      <c r="G257" s="2">
        <v>2018</v>
      </c>
      <c r="H257" s="3" t="s">
        <v>80</v>
      </c>
      <c r="I257" s="3" t="s">
        <v>171</v>
      </c>
      <c r="J257" s="3" t="s">
        <v>43</v>
      </c>
      <c r="K257" s="3" t="s">
        <v>108</v>
      </c>
      <c r="L257" s="3" t="s">
        <v>37</v>
      </c>
      <c r="M257" s="3" t="s">
        <v>1154</v>
      </c>
      <c r="N257" s="2">
        <v>82.367999999999995</v>
      </c>
      <c r="O257" s="2">
        <v>-19.5624</v>
      </c>
      <c r="P257" s="2">
        <v>4</v>
      </c>
      <c r="Q257" s="4">
        <f>Table1[[#This Row],[Amount]]*Table1[[#This Row],[Quantity]]</f>
        <v>329.47199999999998</v>
      </c>
    </row>
    <row r="258" spans="1:17" x14ac:dyDescent="0.3">
      <c r="A258" s="1">
        <v>257</v>
      </c>
      <c r="B258" s="2" t="s">
        <v>550</v>
      </c>
      <c r="C258" s="2" t="s">
        <v>8</v>
      </c>
      <c r="D258" s="2" t="s">
        <v>14</v>
      </c>
      <c r="E258" s="3">
        <v>43262</v>
      </c>
      <c r="F258" s="3" t="s">
        <v>161</v>
      </c>
      <c r="G258" s="2">
        <v>2018</v>
      </c>
      <c r="H258" s="3" t="s">
        <v>80</v>
      </c>
      <c r="I258" s="3" t="s">
        <v>172</v>
      </c>
      <c r="J258" s="3" t="s">
        <v>42</v>
      </c>
      <c r="K258" s="3" t="s">
        <v>110</v>
      </c>
      <c r="L258" s="3" t="s">
        <v>38</v>
      </c>
      <c r="M258" s="3" t="s">
        <v>1154</v>
      </c>
      <c r="N258" s="2">
        <v>53.92</v>
      </c>
      <c r="O258" s="2">
        <v>4.0439999999999996</v>
      </c>
      <c r="P258" s="2">
        <v>5</v>
      </c>
      <c r="Q258" s="4">
        <f>Table1[[#This Row],[Amount]]*Table1[[#This Row],[Quantity]]</f>
        <v>269.60000000000002</v>
      </c>
    </row>
    <row r="259" spans="1:17" x14ac:dyDescent="0.3">
      <c r="A259" s="1">
        <v>258</v>
      </c>
      <c r="B259" s="2" t="s">
        <v>550</v>
      </c>
      <c r="C259" s="2" t="s">
        <v>11</v>
      </c>
      <c r="D259" s="2" t="s">
        <v>12</v>
      </c>
      <c r="E259" s="3">
        <v>43265</v>
      </c>
      <c r="F259" s="3" t="s">
        <v>161</v>
      </c>
      <c r="G259" s="2">
        <v>2018</v>
      </c>
      <c r="H259" s="3" t="s">
        <v>70</v>
      </c>
      <c r="I259" s="3" t="s">
        <v>173</v>
      </c>
      <c r="J259" s="3" t="s">
        <v>43</v>
      </c>
      <c r="K259" s="3" t="s">
        <v>108</v>
      </c>
      <c r="L259" s="3" t="s">
        <v>37</v>
      </c>
      <c r="M259" s="3" t="s">
        <v>1154</v>
      </c>
      <c r="N259" s="2">
        <v>647.904</v>
      </c>
      <c r="O259" s="2">
        <v>56.691600000000001</v>
      </c>
      <c r="P259" s="2">
        <v>3</v>
      </c>
      <c r="Q259" s="4">
        <f>Table1[[#This Row],[Amount]]*Table1[[#This Row],[Quantity]]</f>
        <v>1943.712</v>
      </c>
    </row>
    <row r="260" spans="1:17" x14ac:dyDescent="0.3">
      <c r="A260" s="1">
        <v>259</v>
      </c>
      <c r="B260" s="2" t="s">
        <v>551</v>
      </c>
      <c r="C260" s="2" t="s">
        <v>8</v>
      </c>
      <c r="D260" s="2" t="s">
        <v>9</v>
      </c>
      <c r="E260" s="3">
        <v>43265</v>
      </c>
      <c r="F260" s="3" t="s">
        <v>161</v>
      </c>
      <c r="G260" s="2">
        <v>2018</v>
      </c>
      <c r="H260" s="3" t="s">
        <v>70</v>
      </c>
      <c r="I260" s="3" t="s">
        <v>173</v>
      </c>
      <c r="J260" s="3" t="s">
        <v>43</v>
      </c>
      <c r="K260" s="3" t="s">
        <v>108</v>
      </c>
      <c r="L260" s="3" t="s">
        <v>37</v>
      </c>
      <c r="M260" s="3" t="s">
        <v>1153</v>
      </c>
      <c r="N260" s="2">
        <v>20.37</v>
      </c>
      <c r="O260" s="2">
        <v>6.9257999999999997</v>
      </c>
      <c r="P260" s="2">
        <v>2</v>
      </c>
      <c r="Q260" s="4">
        <f>Table1[[#This Row],[Amount]]*Table1[[#This Row],[Quantity]]</f>
        <v>40.74</v>
      </c>
    </row>
    <row r="261" spans="1:17" x14ac:dyDescent="0.3">
      <c r="A261" s="1">
        <v>260</v>
      </c>
      <c r="B261" s="2" t="s">
        <v>551</v>
      </c>
      <c r="C261" s="2" t="s">
        <v>8</v>
      </c>
      <c r="D261" s="2" t="s">
        <v>9</v>
      </c>
      <c r="E261" s="3">
        <v>43265</v>
      </c>
      <c r="F261" s="3" t="s">
        <v>161</v>
      </c>
      <c r="G261" s="2">
        <v>2018</v>
      </c>
      <c r="H261" s="3" t="s">
        <v>70</v>
      </c>
      <c r="I261" s="3" t="s">
        <v>173</v>
      </c>
      <c r="J261" s="3" t="s">
        <v>43</v>
      </c>
      <c r="K261" s="3" t="s">
        <v>108</v>
      </c>
      <c r="L261" s="3" t="s">
        <v>37</v>
      </c>
      <c r="M261" s="3" t="s">
        <v>1153</v>
      </c>
      <c r="N261" s="2">
        <v>221.55</v>
      </c>
      <c r="O261" s="2">
        <v>6.6464999999999996</v>
      </c>
      <c r="P261" s="2">
        <v>3</v>
      </c>
      <c r="Q261" s="4">
        <f>Table1[[#This Row],[Amount]]*Table1[[#This Row],[Quantity]]</f>
        <v>664.65000000000009</v>
      </c>
    </row>
    <row r="262" spans="1:17" x14ac:dyDescent="0.3">
      <c r="A262" s="1">
        <v>261</v>
      </c>
      <c r="B262" s="2" t="s">
        <v>551</v>
      </c>
      <c r="C262" s="2" t="s">
        <v>8</v>
      </c>
      <c r="D262" s="2" t="s">
        <v>25</v>
      </c>
      <c r="E262" s="3">
        <v>43266</v>
      </c>
      <c r="F262" s="3" t="s">
        <v>161</v>
      </c>
      <c r="G262" s="2">
        <v>2018</v>
      </c>
      <c r="H262" s="3" t="s">
        <v>73</v>
      </c>
      <c r="I262" s="3" t="s">
        <v>174</v>
      </c>
      <c r="J262" s="3" t="s">
        <v>42</v>
      </c>
      <c r="K262" s="3" t="s">
        <v>110</v>
      </c>
      <c r="L262" s="3" t="s">
        <v>38</v>
      </c>
      <c r="M262" s="3" t="s">
        <v>1153</v>
      </c>
      <c r="N262" s="2">
        <v>17.52</v>
      </c>
      <c r="O262" s="2">
        <v>6.1319999999999997</v>
      </c>
      <c r="P262" s="2">
        <v>3</v>
      </c>
      <c r="Q262" s="4">
        <f>Table1[[#This Row],[Amount]]*Table1[[#This Row],[Quantity]]</f>
        <v>52.56</v>
      </c>
    </row>
    <row r="263" spans="1:17" x14ac:dyDescent="0.3">
      <c r="A263" s="1">
        <v>262</v>
      </c>
      <c r="B263" s="2" t="s">
        <v>552</v>
      </c>
      <c r="C263" s="2" t="s">
        <v>8</v>
      </c>
      <c r="D263" s="2" t="s">
        <v>14</v>
      </c>
      <c r="E263" s="3">
        <v>43267</v>
      </c>
      <c r="F263" s="3" t="s">
        <v>161</v>
      </c>
      <c r="G263" s="2">
        <v>2018</v>
      </c>
      <c r="H263" s="3" t="s">
        <v>125</v>
      </c>
      <c r="I263" s="3" t="s">
        <v>175</v>
      </c>
      <c r="J263" s="3" t="s">
        <v>43</v>
      </c>
      <c r="K263" s="3" t="s">
        <v>108</v>
      </c>
      <c r="L263" s="3" t="s">
        <v>37</v>
      </c>
      <c r="M263" s="3" t="s">
        <v>1154</v>
      </c>
      <c r="N263" s="2">
        <v>1.6240000000000001</v>
      </c>
      <c r="O263" s="2">
        <v>-4.4660000000000002</v>
      </c>
      <c r="P263" s="2">
        <v>4</v>
      </c>
      <c r="Q263" s="4">
        <f>Table1[[#This Row],[Amount]]*Table1[[#This Row],[Quantity]]</f>
        <v>6.4960000000000004</v>
      </c>
    </row>
    <row r="264" spans="1:17" x14ac:dyDescent="0.3">
      <c r="A264" s="1">
        <v>263</v>
      </c>
      <c r="B264" s="2" t="s">
        <v>553</v>
      </c>
      <c r="C264" s="2" t="s">
        <v>8</v>
      </c>
      <c r="D264" s="2" t="s">
        <v>9</v>
      </c>
      <c r="E264" s="3">
        <v>43267</v>
      </c>
      <c r="F264" s="3" t="s">
        <v>161</v>
      </c>
      <c r="G264" s="2">
        <v>2018</v>
      </c>
      <c r="H264" s="3" t="s">
        <v>125</v>
      </c>
      <c r="I264" s="3" t="s">
        <v>175</v>
      </c>
      <c r="J264" s="3" t="s">
        <v>43</v>
      </c>
      <c r="K264" s="3" t="s">
        <v>108</v>
      </c>
      <c r="L264" s="3" t="s">
        <v>37</v>
      </c>
      <c r="M264" s="3" t="s">
        <v>1154</v>
      </c>
      <c r="N264" s="2">
        <v>3059.982</v>
      </c>
      <c r="O264" s="2">
        <v>-509.99700000000001</v>
      </c>
      <c r="P264" s="2">
        <v>3</v>
      </c>
      <c r="Q264" s="4">
        <f>Table1[[#This Row],[Amount]]*Table1[[#This Row],[Quantity]]</f>
        <v>9179.9459999999999</v>
      </c>
    </row>
    <row r="265" spans="1:17" x14ac:dyDescent="0.3">
      <c r="A265" s="1">
        <v>264</v>
      </c>
      <c r="B265" s="2" t="s">
        <v>553</v>
      </c>
      <c r="C265" s="2" t="s">
        <v>8</v>
      </c>
      <c r="D265" s="2" t="s">
        <v>9</v>
      </c>
      <c r="E265" s="3">
        <v>43267</v>
      </c>
      <c r="F265" s="3" t="s">
        <v>161</v>
      </c>
      <c r="G265" s="2">
        <v>2018</v>
      </c>
      <c r="H265" s="3" t="s">
        <v>125</v>
      </c>
      <c r="I265" s="3" t="s">
        <v>175</v>
      </c>
      <c r="J265" s="3" t="s">
        <v>43</v>
      </c>
      <c r="K265" s="3" t="s">
        <v>108</v>
      </c>
      <c r="L265" s="3" t="s">
        <v>37</v>
      </c>
      <c r="M265" s="3" t="s">
        <v>1154</v>
      </c>
      <c r="N265" s="2">
        <v>2519.9580000000001</v>
      </c>
      <c r="O265" s="2">
        <v>-251.9958</v>
      </c>
      <c r="P265" s="2">
        <v>3</v>
      </c>
      <c r="Q265" s="4">
        <f>Table1[[#This Row],[Amount]]*Table1[[#This Row],[Quantity]]</f>
        <v>7559.8739999999998</v>
      </c>
    </row>
    <row r="266" spans="1:17" x14ac:dyDescent="0.3">
      <c r="A266" s="1">
        <v>265</v>
      </c>
      <c r="B266" s="2" t="s">
        <v>554</v>
      </c>
      <c r="C266" s="2" t="s">
        <v>6</v>
      </c>
      <c r="D266" s="2" t="s">
        <v>24</v>
      </c>
      <c r="E266" s="3">
        <v>43268</v>
      </c>
      <c r="F266" s="3" t="s">
        <v>161</v>
      </c>
      <c r="G266" s="2">
        <v>2018</v>
      </c>
      <c r="H266" s="3" t="s">
        <v>60</v>
      </c>
      <c r="I266" s="3" t="s">
        <v>176</v>
      </c>
      <c r="J266" s="3" t="s">
        <v>42</v>
      </c>
      <c r="K266" s="3" t="s">
        <v>110</v>
      </c>
      <c r="L266" s="3" t="s">
        <v>38</v>
      </c>
      <c r="M266" s="3" t="s">
        <v>1153</v>
      </c>
      <c r="N266" s="2">
        <v>328.22399999999999</v>
      </c>
      <c r="O266" s="2">
        <v>28.7196</v>
      </c>
      <c r="P266" s="2">
        <v>7</v>
      </c>
      <c r="Q266" s="4">
        <f>Table1[[#This Row],[Amount]]*Table1[[#This Row],[Quantity]]</f>
        <v>2297.5679999999998</v>
      </c>
    </row>
    <row r="267" spans="1:17" x14ac:dyDescent="0.3">
      <c r="A267" s="1">
        <v>266</v>
      </c>
      <c r="B267" s="2" t="s">
        <v>555</v>
      </c>
      <c r="C267" s="2" t="s">
        <v>8</v>
      </c>
      <c r="D267" s="2" t="s">
        <v>10</v>
      </c>
      <c r="E267" s="3">
        <v>43269</v>
      </c>
      <c r="F267" s="3" t="s">
        <v>161</v>
      </c>
      <c r="G267" s="2">
        <v>2018</v>
      </c>
      <c r="H267" s="3" t="s">
        <v>80</v>
      </c>
      <c r="I267" s="3" t="s">
        <v>177</v>
      </c>
      <c r="J267" s="3" t="s">
        <v>42</v>
      </c>
      <c r="K267" s="3" t="s">
        <v>67</v>
      </c>
      <c r="L267" s="3" t="s">
        <v>38</v>
      </c>
      <c r="M267" s="3" t="s">
        <v>1153</v>
      </c>
      <c r="N267" s="2">
        <v>79.900000000000006</v>
      </c>
      <c r="O267" s="2">
        <v>35.155999999999999</v>
      </c>
      <c r="P267" s="2">
        <v>9</v>
      </c>
      <c r="Q267" s="4">
        <f>Table1[[#This Row],[Amount]]*Table1[[#This Row],[Quantity]]</f>
        <v>719.1</v>
      </c>
    </row>
    <row r="268" spans="1:17" x14ac:dyDescent="0.3">
      <c r="A268" s="1">
        <v>267</v>
      </c>
      <c r="B268" s="2" t="s">
        <v>556</v>
      </c>
      <c r="C268" s="2" t="s">
        <v>8</v>
      </c>
      <c r="D268" s="2" t="s">
        <v>14</v>
      </c>
      <c r="E268" s="3">
        <v>43269</v>
      </c>
      <c r="F268" s="3" t="s">
        <v>161</v>
      </c>
      <c r="G268" s="2">
        <v>2018</v>
      </c>
      <c r="H268" s="3" t="s">
        <v>80</v>
      </c>
      <c r="I268" s="3" t="s">
        <v>177</v>
      </c>
      <c r="J268" s="3" t="s">
        <v>42</v>
      </c>
      <c r="K268" s="3" t="s">
        <v>67</v>
      </c>
      <c r="L268" s="3" t="s">
        <v>38</v>
      </c>
      <c r="M268" s="3" t="s">
        <v>1154</v>
      </c>
      <c r="N268" s="2">
        <v>14.016</v>
      </c>
      <c r="O268" s="2">
        <v>4.7304000000000004</v>
      </c>
      <c r="P268" s="2">
        <v>6</v>
      </c>
      <c r="Q268" s="4">
        <f>Table1[[#This Row],[Amount]]*Table1[[#This Row],[Quantity]]</f>
        <v>84.096000000000004</v>
      </c>
    </row>
    <row r="269" spans="1:17" x14ac:dyDescent="0.3">
      <c r="A269" s="1">
        <v>268</v>
      </c>
      <c r="B269" s="2" t="s">
        <v>557</v>
      </c>
      <c r="C269" s="2" t="s">
        <v>8</v>
      </c>
      <c r="D269" s="2" t="s">
        <v>14</v>
      </c>
      <c r="E269" s="3">
        <v>43269</v>
      </c>
      <c r="F269" s="3" t="s">
        <v>161</v>
      </c>
      <c r="G269" s="2">
        <v>2018</v>
      </c>
      <c r="H269" s="3" t="s">
        <v>80</v>
      </c>
      <c r="I269" s="3" t="s">
        <v>177</v>
      </c>
      <c r="J269" s="3" t="s">
        <v>42</v>
      </c>
      <c r="K269" s="3" t="s">
        <v>67</v>
      </c>
      <c r="L269" s="3" t="s">
        <v>38</v>
      </c>
      <c r="M269" s="3" t="s">
        <v>1153</v>
      </c>
      <c r="N269" s="2">
        <v>7.56</v>
      </c>
      <c r="O269" s="2">
        <v>0.3024</v>
      </c>
      <c r="P269" s="2">
        <v>6</v>
      </c>
      <c r="Q269" s="4">
        <f>Table1[[#This Row],[Amount]]*Table1[[#This Row],[Quantity]]</f>
        <v>45.36</v>
      </c>
    </row>
    <row r="270" spans="1:17" x14ac:dyDescent="0.3">
      <c r="A270" s="1">
        <v>269</v>
      </c>
      <c r="B270" s="2" t="s">
        <v>558</v>
      </c>
      <c r="C270" s="2" t="s">
        <v>11</v>
      </c>
      <c r="D270" s="2" t="s">
        <v>13</v>
      </c>
      <c r="E270" s="3">
        <v>43269</v>
      </c>
      <c r="F270" s="3" t="s">
        <v>161</v>
      </c>
      <c r="G270" s="2">
        <v>2018</v>
      </c>
      <c r="H270" s="3" t="s">
        <v>80</v>
      </c>
      <c r="I270" s="3" t="s">
        <v>177</v>
      </c>
      <c r="J270" s="3" t="s">
        <v>42</v>
      </c>
      <c r="K270" s="3" t="s">
        <v>67</v>
      </c>
      <c r="L270" s="3" t="s">
        <v>38</v>
      </c>
      <c r="M270" s="3" t="s">
        <v>1154</v>
      </c>
      <c r="N270" s="2">
        <v>37.207999999999998</v>
      </c>
      <c r="O270" s="2">
        <v>-7.4416000000000002</v>
      </c>
      <c r="P270" s="2">
        <v>1</v>
      </c>
      <c r="Q270" s="4">
        <f>Table1[[#This Row],[Amount]]*Table1[[#This Row],[Quantity]]</f>
        <v>37.207999999999998</v>
      </c>
    </row>
    <row r="271" spans="1:17" x14ac:dyDescent="0.3">
      <c r="A271" s="1">
        <v>270</v>
      </c>
      <c r="B271" s="2" t="s">
        <v>558</v>
      </c>
      <c r="C271" s="2" t="s">
        <v>8</v>
      </c>
      <c r="D271" s="2" t="s">
        <v>18</v>
      </c>
      <c r="E271" s="3">
        <v>43269</v>
      </c>
      <c r="F271" s="3" t="s">
        <v>161</v>
      </c>
      <c r="G271" s="2">
        <v>2018</v>
      </c>
      <c r="H271" s="3" t="s">
        <v>80</v>
      </c>
      <c r="I271" s="3" t="s">
        <v>177</v>
      </c>
      <c r="J271" s="3" t="s">
        <v>42</v>
      </c>
      <c r="K271" s="3" t="s">
        <v>67</v>
      </c>
      <c r="L271" s="3" t="s">
        <v>38</v>
      </c>
      <c r="M271" s="3" t="s">
        <v>1154</v>
      </c>
      <c r="N271" s="2">
        <v>57.576000000000001</v>
      </c>
      <c r="O271" s="2">
        <v>21.591000000000001</v>
      </c>
      <c r="P271" s="2">
        <v>5</v>
      </c>
      <c r="Q271" s="4">
        <f>Table1[[#This Row],[Amount]]*Table1[[#This Row],[Quantity]]</f>
        <v>287.88</v>
      </c>
    </row>
    <row r="272" spans="1:17" x14ac:dyDescent="0.3">
      <c r="A272" s="1">
        <v>271</v>
      </c>
      <c r="B272" s="2" t="s">
        <v>559</v>
      </c>
      <c r="C272" s="2" t="s">
        <v>11</v>
      </c>
      <c r="D272" s="2" t="s">
        <v>13</v>
      </c>
      <c r="E272" s="3">
        <v>43269</v>
      </c>
      <c r="F272" s="3" t="s">
        <v>161</v>
      </c>
      <c r="G272" s="2">
        <v>2018</v>
      </c>
      <c r="H272" s="3" t="s">
        <v>80</v>
      </c>
      <c r="I272" s="3" t="s">
        <v>177</v>
      </c>
      <c r="J272" s="3" t="s">
        <v>42</v>
      </c>
      <c r="K272" s="3" t="s">
        <v>67</v>
      </c>
      <c r="L272" s="3" t="s">
        <v>38</v>
      </c>
      <c r="M272" s="3" t="s">
        <v>1154</v>
      </c>
      <c r="N272" s="2">
        <v>725.84</v>
      </c>
      <c r="O272" s="2">
        <v>210.49359999999999</v>
      </c>
      <c r="P272" s="2">
        <v>1</v>
      </c>
      <c r="Q272" s="4">
        <f>Table1[[#This Row],[Amount]]*Table1[[#This Row],[Quantity]]</f>
        <v>725.84</v>
      </c>
    </row>
    <row r="273" spans="1:17" x14ac:dyDescent="0.3">
      <c r="A273" s="1">
        <v>272</v>
      </c>
      <c r="B273" s="2" t="s">
        <v>560</v>
      </c>
      <c r="C273" s="2" t="s">
        <v>8</v>
      </c>
      <c r="D273" s="2" t="s">
        <v>25</v>
      </c>
      <c r="E273" s="3">
        <v>43269</v>
      </c>
      <c r="F273" s="3" t="s">
        <v>161</v>
      </c>
      <c r="G273" s="2">
        <v>2018</v>
      </c>
      <c r="H273" s="3" t="s">
        <v>80</v>
      </c>
      <c r="I273" s="3" t="s">
        <v>177</v>
      </c>
      <c r="J273" s="3" t="s">
        <v>42</v>
      </c>
      <c r="K273" s="3" t="s">
        <v>67</v>
      </c>
      <c r="L273" s="3" t="s">
        <v>38</v>
      </c>
      <c r="M273" s="3" t="s">
        <v>1153</v>
      </c>
      <c r="N273" s="2">
        <v>209.93</v>
      </c>
      <c r="O273" s="2">
        <v>92.369200000000006</v>
      </c>
      <c r="P273" s="2">
        <v>2</v>
      </c>
      <c r="Q273" s="4">
        <f>Table1[[#This Row],[Amount]]*Table1[[#This Row],[Quantity]]</f>
        <v>419.86</v>
      </c>
    </row>
    <row r="274" spans="1:17" x14ac:dyDescent="0.3">
      <c r="A274" s="1">
        <v>273</v>
      </c>
      <c r="B274" s="2" t="s">
        <v>560</v>
      </c>
      <c r="C274" s="2" t="s">
        <v>8</v>
      </c>
      <c r="D274" s="2" t="s">
        <v>18</v>
      </c>
      <c r="E274" s="3">
        <v>43269</v>
      </c>
      <c r="F274" s="3" t="s">
        <v>161</v>
      </c>
      <c r="G274" s="2">
        <v>2018</v>
      </c>
      <c r="H274" s="3" t="s">
        <v>80</v>
      </c>
      <c r="I274" s="3" t="s">
        <v>178</v>
      </c>
      <c r="J274" s="3" t="s">
        <v>41</v>
      </c>
      <c r="K274" s="3" t="s">
        <v>69</v>
      </c>
      <c r="L274" s="3" t="s">
        <v>37</v>
      </c>
      <c r="M274" s="3" t="s">
        <v>1153</v>
      </c>
      <c r="N274" s="2">
        <v>5.28</v>
      </c>
      <c r="O274" s="2">
        <v>2.3231999999999999</v>
      </c>
      <c r="P274" s="2">
        <v>7</v>
      </c>
      <c r="Q274" s="4">
        <f>Table1[[#This Row],[Amount]]*Table1[[#This Row],[Quantity]]</f>
        <v>36.96</v>
      </c>
    </row>
    <row r="275" spans="1:17" x14ac:dyDescent="0.3">
      <c r="A275" s="1">
        <v>274</v>
      </c>
      <c r="B275" s="2" t="s">
        <v>560</v>
      </c>
      <c r="C275" s="2" t="s">
        <v>8</v>
      </c>
      <c r="D275" s="2" t="s">
        <v>19</v>
      </c>
      <c r="E275" s="3">
        <v>43269</v>
      </c>
      <c r="F275" s="3" t="s">
        <v>161</v>
      </c>
      <c r="G275" s="2">
        <v>2018</v>
      </c>
      <c r="H275" s="3" t="s">
        <v>80</v>
      </c>
      <c r="I275" s="3" t="s">
        <v>179</v>
      </c>
      <c r="J275" s="3" t="s">
        <v>50</v>
      </c>
      <c r="K275" s="3" t="s">
        <v>72</v>
      </c>
      <c r="L275" s="3" t="s">
        <v>39</v>
      </c>
      <c r="M275" s="3" t="s">
        <v>1153</v>
      </c>
      <c r="N275" s="2">
        <v>10.92</v>
      </c>
      <c r="O275" s="2">
        <v>4.0949999999999998</v>
      </c>
      <c r="P275" s="2">
        <v>9</v>
      </c>
      <c r="Q275" s="4">
        <f>Table1[[#This Row],[Amount]]*Table1[[#This Row],[Quantity]]</f>
        <v>98.28</v>
      </c>
    </row>
    <row r="276" spans="1:17" x14ac:dyDescent="0.3">
      <c r="A276" s="1">
        <v>275</v>
      </c>
      <c r="B276" s="2" t="s">
        <v>561</v>
      </c>
      <c r="C276" s="2" t="s">
        <v>11</v>
      </c>
      <c r="D276" s="2" t="s">
        <v>13</v>
      </c>
      <c r="E276" s="3">
        <v>43272</v>
      </c>
      <c r="F276" s="3" t="s">
        <v>161</v>
      </c>
      <c r="G276" s="2">
        <v>2018</v>
      </c>
      <c r="H276" s="3" t="s">
        <v>70</v>
      </c>
      <c r="I276" s="3" t="s">
        <v>180</v>
      </c>
      <c r="J276" s="3" t="s">
        <v>46</v>
      </c>
      <c r="K276" s="3" t="s">
        <v>75</v>
      </c>
      <c r="L276" s="3" t="s">
        <v>36</v>
      </c>
      <c r="M276" s="3" t="s">
        <v>1154</v>
      </c>
      <c r="N276" s="2">
        <v>8.82</v>
      </c>
      <c r="O276" s="2">
        <v>4.0571999999999999</v>
      </c>
      <c r="P276" s="2">
        <v>3</v>
      </c>
      <c r="Q276" s="4">
        <f>Table1[[#This Row],[Amount]]*Table1[[#This Row],[Quantity]]</f>
        <v>26.46</v>
      </c>
    </row>
    <row r="277" spans="1:17" x14ac:dyDescent="0.3">
      <c r="A277" s="1">
        <v>276</v>
      </c>
      <c r="B277" s="2" t="s">
        <v>561</v>
      </c>
      <c r="C277" s="2" t="s">
        <v>8</v>
      </c>
      <c r="D277" s="2" t="s">
        <v>14</v>
      </c>
      <c r="E277" s="3">
        <v>43272</v>
      </c>
      <c r="F277" s="3" t="s">
        <v>161</v>
      </c>
      <c r="G277" s="2">
        <v>2018</v>
      </c>
      <c r="H277" s="3" t="s">
        <v>70</v>
      </c>
      <c r="I277" s="3" t="s">
        <v>180</v>
      </c>
      <c r="J277" s="3" t="s">
        <v>46</v>
      </c>
      <c r="K277" s="3" t="s">
        <v>75</v>
      </c>
      <c r="L277" s="3" t="s">
        <v>36</v>
      </c>
      <c r="M277" s="3" t="s">
        <v>1154</v>
      </c>
      <c r="N277" s="2">
        <v>5.98</v>
      </c>
      <c r="O277" s="2">
        <v>1.5548</v>
      </c>
      <c r="P277" s="2">
        <v>1</v>
      </c>
      <c r="Q277" s="4">
        <f>Table1[[#This Row],[Amount]]*Table1[[#This Row],[Quantity]]</f>
        <v>5.98</v>
      </c>
    </row>
    <row r="278" spans="1:17" x14ac:dyDescent="0.3">
      <c r="A278" s="1">
        <v>277</v>
      </c>
      <c r="B278" s="2" t="s">
        <v>562</v>
      </c>
      <c r="C278" s="2" t="s">
        <v>11</v>
      </c>
      <c r="D278" s="2" t="s">
        <v>22</v>
      </c>
      <c r="E278" s="3">
        <v>43272</v>
      </c>
      <c r="F278" s="3" t="s">
        <v>161</v>
      </c>
      <c r="G278" s="2">
        <v>2018</v>
      </c>
      <c r="H278" s="3" t="s">
        <v>70</v>
      </c>
      <c r="I278" s="3" t="s">
        <v>180</v>
      </c>
      <c r="J278" s="3" t="s">
        <v>46</v>
      </c>
      <c r="K278" s="3" t="s">
        <v>75</v>
      </c>
      <c r="L278" s="3" t="s">
        <v>36</v>
      </c>
      <c r="M278" s="3" t="s">
        <v>1154</v>
      </c>
      <c r="N278" s="2">
        <v>11.648</v>
      </c>
      <c r="O278" s="2">
        <v>4.0768000000000004</v>
      </c>
      <c r="P278" s="2">
        <v>3</v>
      </c>
      <c r="Q278" s="4">
        <f>Table1[[#This Row],[Amount]]*Table1[[#This Row],[Quantity]]</f>
        <v>34.944000000000003</v>
      </c>
    </row>
    <row r="279" spans="1:17" x14ac:dyDescent="0.3">
      <c r="A279" s="1">
        <v>278</v>
      </c>
      <c r="B279" s="2" t="s">
        <v>562</v>
      </c>
      <c r="C279" s="2" t="s">
        <v>8</v>
      </c>
      <c r="D279" s="2" t="s">
        <v>14</v>
      </c>
      <c r="E279" s="3">
        <v>43272</v>
      </c>
      <c r="F279" s="3" t="s">
        <v>161</v>
      </c>
      <c r="G279" s="2">
        <v>2018</v>
      </c>
      <c r="H279" s="3" t="s">
        <v>70</v>
      </c>
      <c r="I279" s="3" t="s">
        <v>180</v>
      </c>
      <c r="J279" s="3" t="s">
        <v>46</v>
      </c>
      <c r="K279" s="3" t="s">
        <v>75</v>
      </c>
      <c r="L279" s="3" t="s">
        <v>36</v>
      </c>
      <c r="M279" s="3" t="s">
        <v>1154</v>
      </c>
      <c r="N279" s="2">
        <v>18.175999999999998</v>
      </c>
      <c r="O279" s="2">
        <v>5.9071999999999996</v>
      </c>
      <c r="P279" s="2">
        <v>4</v>
      </c>
      <c r="Q279" s="4">
        <f>Table1[[#This Row],[Amount]]*Table1[[#This Row],[Quantity]]</f>
        <v>72.703999999999994</v>
      </c>
    </row>
    <row r="280" spans="1:17" x14ac:dyDescent="0.3">
      <c r="A280" s="1">
        <v>279</v>
      </c>
      <c r="B280" s="2" t="s">
        <v>562</v>
      </c>
      <c r="C280" s="2" t="s">
        <v>8</v>
      </c>
      <c r="D280" s="2" t="s">
        <v>17</v>
      </c>
      <c r="E280" s="3">
        <v>43272</v>
      </c>
      <c r="F280" s="3" t="s">
        <v>161</v>
      </c>
      <c r="G280" s="2">
        <v>2018</v>
      </c>
      <c r="H280" s="3" t="s">
        <v>70</v>
      </c>
      <c r="I280" s="3" t="s">
        <v>180</v>
      </c>
      <c r="J280" s="3" t="s">
        <v>46</v>
      </c>
      <c r="K280" s="3" t="s">
        <v>75</v>
      </c>
      <c r="L280" s="3" t="s">
        <v>36</v>
      </c>
      <c r="M280" s="3" t="s">
        <v>1154</v>
      </c>
      <c r="N280" s="2">
        <v>59.712000000000003</v>
      </c>
      <c r="O280" s="2">
        <v>5.9711999999999996</v>
      </c>
      <c r="P280" s="2">
        <v>3</v>
      </c>
      <c r="Q280" s="4">
        <f>Table1[[#This Row],[Amount]]*Table1[[#This Row],[Quantity]]</f>
        <v>179.13600000000002</v>
      </c>
    </row>
    <row r="281" spans="1:17" x14ac:dyDescent="0.3">
      <c r="A281" s="1">
        <v>280</v>
      </c>
      <c r="B281" s="2" t="s">
        <v>562</v>
      </c>
      <c r="C281" s="2" t="s">
        <v>8</v>
      </c>
      <c r="D281" s="2" t="s">
        <v>14</v>
      </c>
      <c r="E281" s="3">
        <v>43272</v>
      </c>
      <c r="F281" s="3" t="s">
        <v>161</v>
      </c>
      <c r="G281" s="2">
        <v>2018</v>
      </c>
      <c r="H281" s="3" t="s">
        <v>70</v>
      </c>
      <c r="I281" s="3" t="s">
        <v>180</v>
      </c>
      <c r="J281" s="3" t="s">
        <v>46</v>
      </c>
      <c r="K281" s="3" t="s">
        <v>75</v>
      </c>
      <c r="L281" s="3" t="s">
        <v>36</v>
      </c>
      <c r="M281" s="3" t="s">
        <v>1154</v>
      </c>
      <c r="N281" s="2">
        <v>24.84</v>
      </c>
      <c r="O281" s="2">
        <v>8.6940000000000008</v>
      </c>
      <c r="P281" s="2">
        <v>3</v>
      </c>
      <c r="Q281" s="4">
        <f>Table1[[#This Row],[Amount]]*Table1[[#This Row],[Quantity]]</f>
        <v>74.52</v>
      </c>
    </row>
    <row r="282" spans="1:17" x14ac:dyDescent="0.3">
      <c r="A282" s="1">
        <v>281</v>
      </c>
      <c r="B282" s="2" t="s">
        <v>563</v>
      </c>
      <c r="C282" s="2" t="s">
        <v>11</v>
      </c>
      <c r="D282" s="2" t="s">
        <v>23</v>
      </c>
      <c r="E282" s="3">
        <v>43273</v>
      </c>
      <c r="F282" s="3" t="s">
        <v>161</v>
      </c>
      <c r="G282" s="2">
        <v>2018</v>
      </c>
      <c r="H282" s="3" t="s">
        <v>73</v>
      </c>
      <c r="I282" s="3" t="s">
        <v>181</v>
      </c>
      <c r="J282" s="3" t="s">
        <v>54</v>
      </c>
      <c r="K282" s="3" t="s">
        <v>77</v>
      </c>
      <c r="L282" s="3" t="s">
        <v>40</v>
      </c>
      <c r="M282" s="3" t="s">
        <v>1153</v>
      </c>
      <c r="N282" s="2">
        <v>2.08</v>
      </c>
      <c r="O282" s="2">
        <v>-3.4319999999999999</v>
      </c>
      <c r="P282" s="2">
        <v>3</v>
      </c>
      <c r="Q282" s="4">
        <f>Table1[[#This Row],[Amount]]*Table1[[#This Row],[Quantity]]</f>
        <v>6.24</v>
      </c>
    </row>
    <row r="283" spans="1:17" x14ac:dyDescent="0.3">
      <c r="A283" s="1">
        <v>282</v>
      </c>
      <c r="B283" s="2" t="s">
        <v>563</v>
      </c>
      <c r="C283" s="2" t="s">
        <v>11</v>
      </c>
      <c r="D283" s="2" t="s">
        <v>22</v>
      </c>
      <c r="E283" s="3">
        <v>43273</v>
      </c>
      <c r="F283" s="3" t="s">
        <v>161</v>
      </c>
      <c r="G283" s="2">
        <v>2018</v>
      </c>
      <c r="H283" s="3" t="s">
        <v>73</v>
      </c>
      <c r="I283" s="3" t="s">
        <v>181</v>
      </c>
      <c r="J283" s="3" t="s">
        <v>54</v>
      </c>
      <c r="K283" s="3" t="s">
        <v>77</v>
      </c>
      <c r="L283" s="3" t="s">
        <v>40</v>
      </c>
      <c r="M283" s="3" t="s">
        <v>1153</v>
      </c>
      <c r="N283" s="2">
        <v>1114.4000000000001</v>
      </c>
      <c r="O283" s="2">
        <v>376.11</v>
      </c>
      <c r="P283" s="2">
        <v>8</v>
      </c>
      <c r="Q283" s="4">
        <f>Table1[[#This Row],[Amount]]*Table1[[#This Row],[Quantity]]</f>
        <v>8915.2000000000007</v>
      </c>
    </row>
    <row r="284" spans="1:17" x14ac:dyDescent="0.3">
      <c r="A284" s="1">
        <v>283</v>
      </c>
      <c r="B284" s="2" t="s">
        <v>564</v>
      </c>
      <c r="C284" s="2" t="s">
        <v>8</v>
      </c>
      <c r="D284" s="2" t="s">
        <v>25</v>
      </c>
      <c r="E284" s="3">
        <v>43273</v>
      </c>
      <c r="F284" s="3" t="s">
        <v>161</v>
      </c>
      <c r="G284" s="2">
        <v>2018</v>
      </c>
      <c r="H284" s="3" t="s">
        <v>73</v>
      </c>
      <c r="I284" s="3" t="s">
        <v>181</v>
      </c>
      <c r="J284" s="3" t="s">
        <v>54</v>
      </c>
      <c r="K284" s="3" t="s">
        <v>77</v>
      </c>
      <c r="L284" s="3" t="s">
        <v>40</v>
      </c>
      <c r="M284" s="3" t="s">
        <v>1153</v>
      </c>
      <c r="N284" s="2">
        <v>1038.8399999999999</v>
      </c>
      <c r="O284" s="2">
        <v>51.942</v>
      </c>
      <c r="P284" s="2">
        <v>1</v>
      </c>
      <c r="Q284" s="4">
        <f>Table1[[#This Row],[Amount]]*Table1[[#This Row],[Quantity]]</f>
        <v>1038.8399999999999</v>
      </c>
    </row>
    <row r="285" spans="1:17" x14ac:dyDescent="0.3">
      <c r="A285" s="1">
        <v>284</v>
      </c>
      <c r="B285" s="2" t="s">
        <v>565</v>
      </c>
      <c r="C285" s="2" t="s">
        <v>11</v>
      </c>
      <c r="D285" s="2" t="s">
        <v>13</v>
      </c>
      <c r="E285" s="3">
        <v>43273</v>
      </c>
      <c r="F285" s="3" t="s">
        <v>161</v>
      </c>
      <c r="G285" s="2">
        <v>2018</v>
      </c>
      <c r="H285" s="3" t="s">
        <v>73</v>
      </c>
      <c r="I285" s="3" t="s">
        <v>181</v>
      </c>
      <c r="J285" s="3" t="s">
        <v>54</v>
      </c>
      <c r="K285" s="3" t="s">
        <v>77</v>
      </c>
      <c r="L285" s="3" t="s">
        <v>40</v>
      </c>
      <c r="M285" s="3" t="s">
        <v>1153</v>
      </c>
      <c r="N285" s="2">
        <v>141.76</v>
      </c>
      <c r="O285" s="2">
        <v>47.844000000000001</v>
      </c>
      <c r="P285" s="2">
        <v>1</v>
      </c>
      <c r="Q285" s="4">
        <f>Table1[[#This Row],[Amount]]*Table1[[#This Row],[Quantity]]</f>
        <v>141.76</v>
      </c>
    </row>
    <row r="286" spans="1:17" x14ac:dyDescent="0.3">
      <c r="A286" s="1">
        <v>285</v>
      </c>
      <c r="B286" s="2" t="s">
        <v>565</v>
      </c>
      <c r="C286" s="2" t="s">
        <v>8</v>
      </c>
      <c r="D286" s="2" t="s">
        <v>9</v>
      </c>
      <c r="E286" s="3">
        <v>43273</v>
      </c>
      <c r="F286" s="3" t="s">
        <v>161</v>
      </c>
      <c r="G286" s="2">
        <v>2018</v>
      </c>
      <c r="H286" s="3" t="s">
        <v>73</v>
      </c>
      <c r="I286" s="3" t="s">
        <v>181</v>
      </c>
      <c r="J286" s="3" t="s">
        <v>54</v>
      </c>
      <c r="K286" s="3" t="s">
        <v>77</v>
      </c>
      <c r="L286" s="3" t="s">
        <v>40</v>
      </c>
      <c r="M286" s="3" t="s">
        <v>1153</v>
      </c>
      <c r="N286" s="2">
        <v>239.8</v>
      </c>
      <c r="O286" s="2">
        <v>47.96</v>
      </c>
      <c r="P286" s="2">
        <v>3</v>
      </c>
      <c r="Q286" s="4">
        <f>Table1[[#This Row],[Amount]]*Table1[[#This Row],[Quantity]]</f>
        <v>719.40000000000009</v>
      </c>
    </row>
    <row r="287" spans="1:17" x14ac:dyDescent="0.3">
      <c r="A287" s="1">
        <v>286</v>
      </c>
      <c r="B287" s="2" t="s">
        <v>565</v>
      </c>
      <c r="C287" s="2" t="s">
        <v>11</v>
      </c>
      <c r="D287" s="2" t="s">
        <v>22</v>
      </c>
      <c r="E287" s="3">
        <v>43273</v>
      </c>
      <c r="F287" s="3" t="s">
        <v>161</v>
      </c>
      <c r="G287" s="2">
        <v>2018</v>
      </c>
      <c r="H287" s="3" t="s">
        <v>73</v>
      </c>
      <c r="I287" s="3" t="s">
        <v>181</v>
      </c>
      <c r="J287" s="3" t="s">
        <v>54</v>
      </c>
      <c r="K287" s="3" t="s">
        <v>77</v>
      </c>
      <c r="L287" s="3" t="s">
        <v>40</v>
      </c>
      <c r="M287" s="3" t="s">
        <v>1153</v>
      </c>
      <c r="N287" s="2">
        <v>31.103999999999999</v>
      </c>
      <c r="O287" s="2">
        <v>10.8864</v>
      </c>
      <c r="P287" s="2">
        <v>5</v>
      </c>
      <c r="Q287" s="4">
        <f>Table1[[#This Row],[Amount]]*Table1[[#This Row],[Quantity]]</f>
        <v>155.51999999999998</v>
      </c>
    </row>
    <row r="288" spans="1:17" x14ac:dyDescent="0.3">
      <c r="A288" s="1">
        <v>287</v>
      </c>
      <c r="B288" s="2" t="s">
        <v>566</v>
      </c>
      <c r="C288" s="2" t="s">
        <v>8</v>
      </c>
      <c r="D288" s="2" t="s">
        <v>15</v>
      </c>
      <c r="E288" s="3">
        <v>43273</v>
      </c>
      <c r="F288" s="3" t="s">
        <v>161</v>
      </c>
      <c r="G288" s="2">
        <v>2018</v>
      </c>
      <c r="H288" s="3" t="s">
        <v>73</v>
      </c>
      <c r="I288" s="3" t="s">
        <v>181</v>
      </c>
      <c r="J288" s="3" t="s">
        <v>54</v>
      </c>
      <c r="K288" s="3" t="s">
        <v>77</v>
      </c>
      <c r="L288" s="3" t="s">
        <v>40</v>
      </c>
      <c r="M288" s="3" t="s">
        <v>1154</v>
      </c>
      <c r="N288" s="2">
        <v>254.05799999999999</v>
      </c>
      <c r="O288" s="2">
        <v>-169.37200000000001</v>
      </c>
      <c r="P288" s="2">
        <v>3</v>
      </c>
      <c r="Q288" s="4">
        <f>Table1[[#This Row],[Amount]]*Table1[[#This Row],[Quantity]]</f>
        <v>762.17399999999998</v>
      </c>
    </row>
    <row r="289" spans="1:17" x14ac:dyDescent="0.3">
      <c r="A289" s="1">
        <v>288</v>
      </c>
      <c r="B289" s="2" t="s">
        <v>566</v>
      </c>
      <c r="C289" s="2" t="s">
        <v>8</v>
      </c>
      <c r="D289" s="2" t="s">
        <v>17</v>
      </c>
      <c r="E289" s="3">
        <v>43274</v>
      </c>
      <c r="F289" s="3" t="s">
        <v>161</v>
      </c>
      <c r="G289" s="2">
        <v>2018</v>
      </c>
      <c r="H289" s="3" t="s">
        <v>125</v>
      </c>
      <c r="I289" s="3" t="s">
        <v>182</v>
      </c>
      <c r="J289" s="3" t="s">
        <v>48</v>
      </c>
      <c r="K289" s="3" t="s">
        <v>79</v>
      </c>
      <c r="L289" s="3" t="s">
        <v>36</v>
      </c>
      <c r="M289" s="3" t="s">
        <v>1154</v>
      </c>
      <c r="N289" s="2">
        <v>194.52799999999999</v>
      </c>
      <c r="O289" s="2">
        <v>24.315999999999999</v>
      </c>
      <c r="P289" s="2">
        <v>5</v>
      </c>
      <c r="Q289" s="4">
        <f>Table1[[#This Row],[Amount]]*Table1[[#This Row],[Quantity]]</f>
        <v>972.64</v>
      </c>
    </row>
    <row r="290" spans="1:17" x14ac:dyDescent="0.3">
      <c r="A290" s="1">
        <v>289</v>
      </c>
      <c r="B290" s="2" t="s">
        <v>566</v>
      </c>
      <c r="C290" s="2" t="s">
        <v>8</v>
      </c>
      <c r="D290" s="2" t="s">
        <v>10</v>
      </c>
      <c r="E290" s="3">
        <v>43274</v>
      </c>
      <c r="F290" s="3" t="s">
        <v>161</v>
      </c>
      <c r="G290" s="2">
        <v>2018</v>
      </c>
      <c r="H290" s="3" t="s">
        <v>125</v>
      </c>
      <c r="I290" s="3" t="s">
        <v>182</v>
      </c>
      <c r="J290" s="3" t="s">
        <v>48</v>
      </c>
      <c r="K290" s="3" t="s">
        <v>79</v>
      </c>
      <c r="L290" s="3" t="s">
        <v>36</v>
      </c>
      <c r="M290" s="3" t="s">
        <v>1154</v>
      </c>
      <c r="N290" s="2">
        <v>961.48</v>
      </c>
      <c r="O290" s="2">
        <v>-204.31450000000001</v>
      </c>
      <c r="P290" s="2">
        <v>4</v>
      </c>
      <c r="Q290" s="4">
        <f>Table1[[#This Row],[Amount]]*Table1[[#This Row],[Quantity]]</f>
        <v>3845.92</v>
      </c>
    </row>
    <row r="291" spans="1:17" x14ac:dyDescent="0.3">
      <c r="A291" s="1">
        <v>290</v>
      </c>
      <c r="B291" s="2" t="s">
        <v>567</v>
      </c>
      <c r="C291" s="2" t="s">
        <v>8</v>
      </c>
      <c r="D291" s="2" t="s">
        <v>14</v>
      </c>
      <c r="E291" s="3">
        <v>43274</v>
      </c>
      <c r="F291" s="3" t="s">
        <v>161</v>
      </c>
      <c r="G291" s="2">
        <v>2018</v>
      </c>
      <c r="H291" s="3" t="s">
        <v>125</v>
      </c>
      <c r="I291" s="3" t="s">
        <v>182</v>
      </c>
      <c r="J291" s="3" t="s">
        <v>48</v>
      </c>
      <c r="K291" s="3" t="s">
        <v>79</v>
      </c>
      <c r="L291" s="3" t="s">
        <v>36</v>
      </c>
      <c r="M291" s="3" t="s">
        <v>1155</v>
      </c>
      <c r="N291" s="2">
        <v>19.096</v>
      </c>
      <c r="O291" s="2">
        <v>6.6836000000000002</v>
      </c>
      <c r="P291" s="2">
        <v>3</v>
      </c>
      <c r="Q291" s="4">
        <f>Table1[[#This Row],[Amount]]*Table1[[#This Row],[Quantity]]</f>
        <v>57.287999999999997</v>
      </c>
    </row>
    <row r="292" spans="1:17" x14ac:dyDescent="0.3">
      <c r="A292" s="1">
        <v>291</v>
      </c>
      <c r="B292" s="2" t="s">
        <v>567</v>
      </c>
      <c r="C292" s="2" t="s">
        <v>6</v>
      </c>
      <c r="D292" s="2" t="s">
        <v>16</v>
      </c>
      <c r="E292" s="3">
        <v>43274</v>
      </c>
      <c r="F292" s="3" t="s">
        <v>161</v>
      </c>
      <c r="G292" s="2">
        <v>2018</v>
      </c>
      <c r="H292" s="3" t="s">
        <v>125</v>
      </c>
      <c r="I292" s="3" t="s">
        <v>182</v>
      </c>
      <c r="J292" s="3" t="s">
        <v>48</v>
      </c>
      <c r="K292" s="3" t="s">
        <v>79</v>
      </c>
      <c r="L292" s="3" t="s">
        <v>36</v>
      </c>
      <c r="M292" s="3" t="s">
        <v>1155</v>
      </c>
      <c r="N292" s="2">
        <v>18.495999999999999</v>
      </c>
      <c r="O292" s="2">
        <v>6.2423999999999999</v>
      </c>
      <c r="P292" s="2">
        <v>8</v>
      </c>
      <c r="Q292" s="4">
        <f>Table1[[#This Row],[Amount]]*Table1[[#This Row],[Quantity]]</f>
        <v>147.96799999999999</v>
      </c>
    </row>
    <row r="293" spans="1:17" x14ac:dyDescent="0.3">
      <c r="A293" s="1">
        <v>292</v>
      </c>
      <c r="B293" s="2" t="s">
        <v>567</v>
      </c>
      <c r="C293" s="2" t="s">
        <v>8</v>
      </c>
      <c r="D293" s="2" t="s">
        <v>10</v>
      </c>
      <c r="E293" s="3">
        <v>43274</v>
      </c>
      <c r="F293" s="3" t="s">
        <v>161</v>
      </c>
      <c r="G293" s="2">
        <v>2018</v>
      </c>
      <c r="H293" s="3" t="s">
        <v>125</v>
      </c>
      <c r="I293" s="3" t="s">
        <v>182</v>
      </c>
      <c r="J293" s="3" t="s">
        <v>48</v>
      </c>
      <c r="K293" s="3" t="s">
        <v>79</v>
      </c>
      <c r="L293" s="3" t="s">
        <v>36</v>
      </c>
      <c r="M293" s="3" t="s">
        <v>1155</v>
      </c>
      <c r="N293" s="2">
        <v>255.98400000000001</v>
      </c>
      <c r="O293" s="2">
        <v>54.396599999999999</v>
      </c>
      <c r="P293" s="2">
        <v>1</v>
      </c>
      <c r="Q293" s="4">
        <f>Table1[[#This Row],[Amount]]*Table1[[#This Row],[Quantity]]</f>
        <v>255.98400000000001</v>
      </c>
    </row>
    <row r="294" spans="1:17" x14ac:dyDescent="0.3">
      <c r="A294" s="1">
        <v>293</v>
      </c>
      <c r="B294" s="2" t="s">
        <v>567</v>
      </c>
      <c r="C294" s="2" t="s">
        <v>11</v>
      </c>
      <c r="D294" s="2" t="s">
        <v>13</v>
      </c>
      <c r="E294" s="3">
        <v>43274</v>
      </c>
      <c r="F294" s="3" t="s">
        <v>161</v>
      </c>
      <c r="G294" s="2">
        <v>2018</v>
      </c>
      <c r="H294" s="3" t="s">
        <v>125</v>
      </c>
      <c r="I294" s="3" t="s">
        <v>182</v>
      </c>
      <c r="J294" s="3" t="s">
        <v>48</v>
      </c>
      <c r="K294" s="3" t="s">
        <v>79</v>
      </c>
      <c r="L294" s="3" t="s">
        <v>36</v>
      </c>
      <c r="M294" s="3" t="s">
        <v>1155</v>
      </c>
      <c r="N294" s="2">
        <v>86.97</v>
      </c>
      <c r="O294" s="2">
        <v>-48.703200000000002</v>
      </c>
      <c r="P294" s="2">
        <v>2</v>
      </c>
      <c r="Q294" s="4">
        <f>Table1[[#This Row],[Amount]]*Table1[[#This Row],[Quantity]]</f>
        <v>173.94</v>
      </c>
    </row>
    <row r="295" spans="1:17" x14ac:dyDescent="0.3">
      <c r="A295" s="1">
        <v>294</v>
      </c>
      <c r="B295" s="2" t="s">
        <v>568</v>
      </c>
      <c r="C295" s="2" t="s">
        <v>6</v>
      </c>
      <c r="D295" s="2" t="s">
        <v>24</v>
      </c>
      <c r="E295" s="3">
        <v>43275</v>
      </c>
      <c r="F295" s="3" t="s">
        <v>161</v>
      </c>
      <c r="G295" s="2">
        <v>2018</v>
      </c>
      <c r="H295" s="3" t="s">
        <v>60</v>
      </c>
      <c r="I295" s="3" t="s">
        <v>183</v>
      </c>
      <c r="J295" s="3" t="s">
        <v>44</v>
      </c>
      <c r="K295" s="3" t="s">
        <v>82</v>
      </c>
      <c r="L295" s="3" t="s">
        <v>38</v>
      </c>
      <c r="M295" s="3" t="s">
        <v>1154</v>
      </c>
      <c r="N295" s="2">
        <v>300.416</v>
      </c>
      <c r="O295" s="2">
        <v>78.859200000000001</v>
      </c>
      <c r="P295" s="2">
        <v>1</v>
      </c>
      <c r="Q295" s="4">
        <f>Table1[[#This Row],[Amount]]*Table1[[#This Row],[Quantity]]</f>
        <v>300.416</v>
      </c>
    </row>
    <row r="296" spans="1:17" x14ac:dyDescent="0.3">
      <c r="A296" s="1">
        <v>295</v>
      </c>
      <c r="B296" s="2" t="s">
        <v>568</v>
      </c>
      <c r="C296" s="2" t="s">
        <v>8</v>
      </c>
      <c r="D296" s="2" t="s">
        <v>9</v>
      </c>
      <c r="E296" s="3">
        <v>43275</v>
      </c>
      <c r="F296" s="3" t="s">
        <v>161</v>
      </c>
      <c r="G296" s="2">
        <v>2018</v>
      </c>
      <c r="H296" s="3" t="s">
        <v>60</v>
      </c>
      <c r="I296" s="3" t="s">
        <v>183</v>
      </c>
      <c r="J296" s="3" t="s">
        <v>44</v>
      </c>
      <c r="K296" s="3" t="s">
        <v>82</v>
      </c>
      <c r="L296" s="3" t="s">
        <v>38</v>
      </c>
      <c r="M296" s="3" t="s">
        <v>1154</v>
      </c>
      <c r="N296" s="2">
        <v>230.352</v>
      </c>
      <c r="O296" s="2">
        <v>20.155799999999999</v>
      </c>
      <c r="P296" s="2">
        <v>2</v>
      </c>
      <c r="Q296" s="4">
        <f>Table1[[#This Row],[Amount]]*Table1[[#This Row],[Quantity]]</f>
        <v>460.70400000000001</v>
      </c>
    </row>
    <row r="297" spans="1:17" x14ac:dyDescent="0.3">
      <c r="A297" s="1">
        <v>296</v>
      </c>
      <c r="B297" s="2" t="s">
        <v>568</v>
      </c>
      <c r="C297" s="2" t="s">
        <v>8</v>
      </c>
      <c r="D297" s="2" t="s">
        <v>20</v>
      </c>
      <c r="E297" s="3">
        <v>43275</v>
      </c>
      <c r="F297" s="3" t="s">
        <v>161</v>
      </c>
      <c r="G297" s="2">
        <v>2018</v>
      </c>
      <c r="H297" s="3" t="s">
        <v>60</v>
      </c>
      <c r="I297" s="3" t="s">
        <v>183</v>
      </c>
      <c r="J297" s="3" t="s">
        <v>44</v>
      </c>
      <c r="K297" s="3" t="s">
        <v>82</v>
      </c>
      <c r="L297" s="3" t="s">
        <v>38</v>
      </c>
      <c r="M297" s="3" t="s">
        <v>1154</v>
      </c>
      <c r="N297" s="2">
        <v>218.352</v>
      </c>
      <c r="O297" s="2">
        <v>-24.564599999999999</v>
      </c>
      <c r="P297" s="2">
        <v>5</v>
      </c>
      <c r="Q297" s="4">
        <f>Table1[[#This Row],[Amount]]*Table1[[#This Row],[Quantity]]</f>
        <v>1091.76</v>
      </c>
    </row>
    <row r="298" spans="1:17" x14ac:dyDescent="0.3">
      <c r="A298" s="1">
        <v>297</v>
      </c>
      <c r="B298" s="2" t="s">
        <v>568</v>
      </c>
      <c r="C298" s="2" t="s">
        <v>11</v>
      </c>
      <c r="D298" s="2" t="s">
        <v>23</v>
      </c>
      <c r="E298" s="3">
        <v>43275</v>
      </c>
      <c r="F298" s="3" t="s">
        <v>161</v>
      </c>
      <c r="G298" s="2">
        <v>2018</v>
      </c>
      <c r="H298" s="3" t="s">
        <v>60</v>
      </c>
      <c r="I298" s="3" t="s">
        <v>183</v>
      </c>
      <c r="J298" s="3" t="s">
        <v>44</v>
      </c>
      <c r="K298" s="3" t="s">
        <v>82</v>
      </c>
      <c r="L298" s="3" t="s">
        <v>38</v>
      </c>
      <c r="M298" s="3" t="s">
        <v>1154</v>
      </c>
      <c r="N298" s="2">
        <v>78.599999999999994</v>
      </c>
      <c r="O298" s="2">
        <v>-62.88</v>
      </c>
      <c r="P298" s="2">
        <v>1</v>
      </c>
      <c r="Q298" s="4">
        <f>Table1[[#This Row],[Amount]]*Table1[[#This Row],[Quantity]]</f>
        <v>78.599999999999994</v>
      </c>
    </row>
    <row r="299" spans="1:17" x14ac:dyDescent="0.3">
      <c r="A299" s="1">
        <v>298</v>
      </c>
      <c r="B299" s="2" t="s">
        <v>568</v>
      </c>
      <c r="C299" s="2" t="s">
        <v>8</v>
      </c>
      <c r="D299" s="2" t="s">
        <v>19</v>
      </c>
      <c r="E299" s="3">
        <v>43276</v>
      </c>
      <c r="F299" s="3" t="s">
        <v>161</v>
      </c>
      <c r="G299" s="2">
        <v>2018</v>
      </c>
      <c r="H299" s="3" t="s">
        <v>80</v>
      </c>
      <c r="I299" s="3" t="s">
        <v>184</v>
      </c>
      <c r="J299" s="3" t="s">
        <v>43</v>
      </c>
      <c r="K299" s="3" t="s">
        <v>108</v>
      </c>
      <c r="L299" s="3" t="s">
        <v>37</v>
      </c>
      <c r="M299" s="3" t="s">
        <v>1154</v>
      </c>
      <c r="N299" s="2">
        <v>27.552</v>
      </c>
      <c r="O299" s="2">
        <v>9.2988</v>
      </c>
      <c r="P299" s="2">
        <v>5</v>
      </c>
      <c r="Q299" s="4">
        <f>Table1[[#This Row],[Amount]]*Table1[[#This Row],[Quantity]]</f>
        <v>137.76</v>
      </c>
    </row>
    <row r="300" spans="1:17" x14ac:dyDescent="0.3">
      <c r="A300" s="1">
        <v>299</v>
      </c>
      <c r="B300" s="2" t="s">
        <v>569</v>
      </c>
      <c r="C300" s="2" t="s">
        <v>8</v>
      </c>
      <c r="D300" s="2" t="s">
        <v>9</v>
      </c>
      <c r="E300" s="3">
        <v>43276</v>
      </c>
      <c r="F300" s="3" t="s">
        <v>161</v>
      </c>
      <c r="G300" s="2">
        <v>2018</v>
      </c>
      <c r="H300" s="3" t="s">
        <v>80</v>
      </c>
      <c r="I300" s="3" t="s">
        <v>184</v>
      </c>
      <c r="J300" s="3" t="s">
        <v>43</v>
      </c>
      <c r="K300" s="3" t="s">
        <v>108</v>
      </c>
      <c r="L300" s="3" t="s">
        <v>37</v>
      </c>
      <c r="M300" s="3" t="s">
        <v>1154</v>
      </c>
      <c r="N300" s="2">
        <v>32.4</v>
      </c>
      <c r="O300" s="2">
        <v>15.552</v>
      </c>
      <c r="P300" s="2">
        <v>3</v>
      </c>
      <c r="Q300" s="4">
        <f>Table1[[#This Row],[Amount]]*Table1[[#This Row],[Quantity]]</f>
        <v>97.199999999999989</v>
      </c>
    </row>
    <row r="301" spans="1:17" x14ac:dyDescent="0.3">
      <c r="A301" s="1">
        <v>300</v>
      </c>
      <c r="B301" s="2" t="s">
        <v>569</v>
      </c>
      <c r="C301" s="2" t="s">
        <v>8</v>
      </c>
      <c r="D301" s="2" t="s">
        <v>10</v>
      </c>
      <c r="E301" s="3">
        <v>43276</v>
      </c>
      <c r="F301" s="3" t="s">
        <v>161</v>
      </c>
      <c r="G301" s="2">
        <v>2018</v>
      </c>
      <c r="H301" s="3" t="s">
        <v>80</v>
      </c>
      <c r="I301" s="3" t="s">
        <v>184</v>
      </c>
      <c r="J301" s="3" t="s">
        <v>43</v>
      </c>
      <c r="K301" s="3" t="s">
        <v>108</v>
      </c>
      <c r="L301" s="3" t="s">
        <v>37</v>
      </c>
      <c r="M301" s="3" t="s">
        <v>1154</v>
      </c>
      <c r="N301" s="2">
        <v>1082.48</v>
      </c>
      <c r="O301" s="2">
        <v>10.8248</v>
      </c>
      <c r="P301" s="2">
        <v>2</v>
      </c>
      <c r="Q301" s="4">
        <f>Table1[[#This Row],[Amount]]*Table1[[#This Row],[Quantity]]</f>
        <v>2164.96</v>
      </c>
    </row>
    <row r="302" spans="1:17" x14ac:dyDescent="0.3">
      <c r="A302" s="1">
        <v>301</v>
      </c>
      <c r="B302" s="2" t="s">
        <v>569</v>
      </c>
      <c r="C302" s="2" t="s">
        <v>8</v>
      </c>
      <c r="D302" s="2" t="s">
        <v>25</v>
      </c>
      <c r="E302" s="3">
        <v>43277</v>
      </c>
      <c r="F302" s="3" t="s">
        <v>161</v>
      </c>
      <c r="G302" s="2">
        <v>2018</v>
      </c>
      <c r="H302" s="3" t="s">
        <v>65</v>
      </c>
      <c r="I302" s="3" t="s">
        <v>185</v>
      </c>
      <c r="J302" s="3" t="s">
        <v>42</v>
      </c>
      <c r="K302" s="3" t="s">
        <v>110</v>
      </c>
      <c r="L302" s="3" t="s">
        <v>38</v>
      </c>
      <c r="M302" s="3" t="s">
        <v>1154</v>
      </c>
      <c r="N302" s="2">
        <v>56.91</v>
      </c>
      <c r="O302" s="2">
        <v>27.316800000000001</v>
      </c>
      <c r="P302" s="2">
        <v>2</v>
      </c>
      <c r="Q302" s="4">
        <f>Table1[[#This Row],[Amount]]*Table1[[#This Row],[Quantity]]</f>
        <v>113.82</v>
      </c>
    </row>
    <row r="303" spans="1:17" x14ac:dyDescent="0.3">
      <c r="A303" s="1">
        <v>302</v>
      </c>
      <c r="B303" s="2" t="s">
        <v>569</v>
      </c>
      <c r="C303" s="2" t="s">
        <v>8</v>
      </c>
      <c r="D303" s="2" t="s">
        <v>19</v>
      </c>
      <c r="E303" s="3">
        <v>43277</v>
      </c>
      <c r="F303" s="3" t="s">
        <v>161</v>
      </c>
      <c r="G303" s="2">
        <v>2018</v>
      </c>
      <c r="H303" s="3" t="s">
        <v>65</v>
      </c>
      <c r="I303" s="3" t="s">
        <v>185</v>
      </c>
      <c r="J303" s="3" t="s">
        <v>42</v>
      </c>
      <c r="K303" s="3" t="s">
        <v>110</v>
      </c>
      <c r="L303" s="3" t="s">
        <v>38</v>
      </c>
      <c r="M303" s="3" t="s">
        <v>1154</v>
      </c>
      <c r="N303" s="2">
        <v>77.599999999999994</v>
      </c>
      <c r="O303" s="2">
        <v>38.024000000000001</v>
      </c>
      <c r="P303" s="2">
        <v>3</v>
      </c>
      <c r="Q303" s="4">
        <f>Table1[[#This Row],[Amount]]*Table1[[#This Row],[Quantity]]</f>
        <v>232.79999999999998</v>
      </c>
    </row>
    <row r="304" spans="1:17" x14ac:dyDescent="0.3">
      <c r="A304" s="1">
        <v>303</v>
      </c>
      <c r="B304" s="2" t="s">
        <v>569</v>
      </c>
      <c r="C304" s="2" t="s">
        <v>6</v>
      </c>
      <c r="D304" s="2" t="s">
        <v>16</v>
      </c>
      <c r="E304" s="3">
        <v>43277</v>
      </c>
      <c r="F304" s="3" t="s">
        <v>161</v>
      </c>
      <c r="G304" s="2">
        <v>2018</v>
      </c>
      <c r="H304" s="3" t="s">
        <v>65</v>
      </c>
      <c r="I304" s="3" t="s">
        <v>185</v>
      </c>
      <c r="J304" s="3" t="s">
        <v>42</v>
      </c>
      <c r="K304" s="3" t="s">
        <v>110</v>
      </c>
      <c r="L304" s="3" t="s">
        <v>38</v>
      </c>
      <c r="M304" s="3" t="s">
        <v>1154</v>
      </c>
      <c r="N304" s="2">
        <v>14.28</v>
      </c>
      <c r="O304" s="2">
        <v>6.5688000000000004</v>
      </c>
      <c r="P304" s="2">
        <v>2</v>
      </c>
      <c r="Q304" s="4">
        <f>Table1[[#This Row],[Amount]]*Table1[[#This Row],[Quantity]]</f>
        <v>28.56</v>
      </c>
    </row>
    <row r="305" spans="1:17" x14ac:dyDescent="0.3">
      <c r="A305" s="1">
        <v>304</v>
      </c>
      <c r="B305" s="2" t="s">
        <v>570</v>
      </c>
      <c r="C305" s="2" t="s">
        <v>8</v>
      </c>
      <c r="D305" s="2" t="s">
        <v>10</v>
      </c>
      <c r="E305" s="3">
        <v>43277</v>
      </c>
      <c r="F305" s="3" t="s">
        <v>161</v>
      </c>
      <c r="G305" s="2">
        <v>2018</v>
      </c>
      <c r="H305" s="3" t="s">
        <v>65</v>
      </c>
      <c r="I305" s="3" t="s">
        <v>185</v>
      </c>
      <c r="J305" s="3" t="s">
        <v>42</v>
      </c>
      <c r="K305" s="3" t="s">
        <v>110</v>
      </c>
      <c r="L305" s="3" t="s">
        <v>38</v>
      </c>
      <c r="M305" s="3" t="s">
        <v>1153</v>
      </c>
      <c r="N305" s="2">
        <v>219.07499999999999</v>
      </c>
      <c r="O305" s="2">
        <v>-131.44499999999999</v>
      </c>
      <c r="P305" s="2">
        <v>5</v>
      </c>
      <c r="Q305" s="4">
        <f>Table1[[#This Row],[Amount]]*Table1[[#This Row],[Quantity]]</f>
        <v>1095.375</v>
      </c>
    </row>
    <row r="306" spans="1:17" x14ac:dyDescent="0.3">
      <c r="A306" s="1">
        <v>305</v>
      </c>
      <c r="B306" s="2" t="s">
        <v>571</v>
      </c>
      <c r="C306" s="2" t="s">
        <v>8</v>
      </c>
      <c r="D306" s="2" t="s">
        <v>19</v>
      </c>
      <c r="E306" s="3">
        <v>43278</v>
      </c>
      <c r="F306" s="3" t="s">
        <v>161</v>
      </c>
      <c r="G306" s="2">
        <v>2018</v>
      </c>
      <c r="H306" s="3" t="s">
        <v>85</v>
      </c>
      <c r="I306" s="3" t="s">
        <v>186</v>
      </c>
      <c r="J306" s="3" t="s">
        <v>43</v>
      </c>
      <c r="K306" s="3" t="s">
        <v>108</v>
      </c>
      <c r="L306" s="3" t="s">
        <v>37</v>
      </c>
      <c r="M306" s="3" t="s">
        <v>1154</v>
      </c>
      <c r="N306" s="2">
        <v>26.8</v>
      </c>
      <c r="O306" s="2">
        <v>12.864000000000001</v>
      </c>
      <c r="P306" s="2">
        <v>3</v>
      </c>
      <c r="Q306" s="4">
        <f>Table1[[#This Row],[Amount]]*Table1[[#This Row],[Quantity]]</f>
        <v>80.400000000000006</v>
      </c>
    </row>
    <row r="307" spans="1:17" x14ac:dyDescent="0.3">
      <c r="A307" s="1">
        <v>306</v>
      </c>
      <c r="B307" s="2" t="s">
        <v>572</v>
      </c>
      <c r="C307" s="2" t="s">
        <v>6</v>
      </c>
      <c r="D307" s="2" t="s">
        <v>16</v>
      </c>
      <c r="E307" s="3">
        <v>43278</v>
      </c>
      <c r="F307" s="3" t="s">
        <v>161</v>
      </c>
      <c r="G307" s="2">
        <v>2018</v>
      </c>
      <c r="H307" s="3" t="s">
        <v>85</v>
      </c>
      <c r="I307" s="3" t="s">
        <v>186</v>
      </c>
      <c r="J307" s="3" t="s">
        <v>43</v>
      </c>
      <c r="K307" s="3" t="s">
        <v>108</v>
      </c>
      <c r="L307" s="3" t="s">
        <v>37</v>
      </c>
      <c r="M307" s="3" t="s">
        <v>1154</v>
      </c>
      <c r="N307" s="2">
        <v>9.84</v>
      </c>
      <c r="O307" s="2">
        <v>2.8536000000000001</v>
      </c>
      <c r="P307" s="2">
        <v>9</v>
      </c>
      <c r="Q307" s="4">
        <f>Table1[[#This Row],[Amount]]*Table1[[#This Row],[Quantity]]</f>
        <v>88.56</v>
      </c>
    </row>
    <row r="308" spans="1:17" x14ac:dyDescent="0.3">
      <c r="A308" s="1">
        <v>307</v>
      </c>
      <c r="B308" s="2" t="s">
        <v>573</v>
      </c>
      <c r="C308" s="2" t="s">
        <v>8</v>
      </c>
      <c r="D308" s="2" t="s">
        <v>14</v>
      </c>
      <c r="E308" s="3">
        <v>43278</v>
      </c>
      <c r="F308" s="3" t="s">
        <v>161</v>
      </c>
      <c r="G308" s="2">
        <v>2018</v>
      </c>
      <c r="H308" s="3" t="s">
        <v>85</v>
      </c>
      <c r="I308" s="3" t="s">
        <v>186</v>
      </c>
      <c r="J308" s="3" t="s">
        <v>43</v>
      </c>
      <c r="K308" s="3" t="s">
        <v>108</v>
      </c>
      <c r="L308" s="3" t="s">
        <v>37</v>
      </c>
      <c r="M308" s="3" t="s">
        <v>1155</v>
      </c>
      <c r="N308" s="2">
        <v>45.48</v>
      </c>
      <c r="O308" s="2">
        <v>20.9208</v>
      </c>
      <c r="P308" s="2">
        <v>4</v>
      </c>
      <c r="Q308" s="4">
        <f>Table1[[#This Row],[Amount]]*Table1[[#This Row],[Quantity]]</f>
        <v>181.92</v>
      </c>
    </row>
    <row r="309" spans="1:17" x14ac:dyDescent="0.3">
      <c r="A309" s="1">
        <v>308</v>
      </c>
      <c r="B309" s="2" t="s">
        <v>573</v>
      </c>
      <c r="C309" s="2" t="s">
        <v>6</v>
      </c>
      <c r="D309" s="2" t="s">
        <v>21</v>
      </c>
      <c r="E309" s="3">
        <v>43278</v>
      </c>
      <c r="F309" s="3" t="s">
        <v>161</v>
      </c>
      <c r="G309" s="2">
        <v>2018</v>
      </c>
      <c r="H309" s="3" t="s">
        <v>85</v>
      </c>
      <c r="I309" s="3" t="s">
        <v>186</v>
      </c>
      <c r="J309" s="3" t="s">
        <v>43</v>
      </c>
      <c r="K309" s="3" t="s">
        <v>108</v>
      </c>
      <c r="L309" s="3" t="s">
        <v>37</v>
      </c>
      <c r="M309" s="3" t="s">
        <v>1155</v>
      </c>
      <c r="N309" s="2">
        <v>289.2</v>
      </c>
      <c r="O309" s="2">
        <v>83.867999999999995</v>
      </c>
      <c r="P309" s="2">
        <v>3</v>
      </c>
      <c r="Q309" s="4">
        <f>Table1[[#This Row],[Amount]]*Table1[[#This Row],[Quantity]]</f>
        <v>867.59999999999991</v>
      </c>
    </row>
    <row r="310" spans="1:17" x14ac:dyDescent="0.3">
      <c r="A310" s="1">
        <v>309</v>
      </c>
      <c r="B310" s="2" t="s">
        <v>574</v>
      </c>
      <c r="C310" s="2" t="s">
        <v>8</v>
      </c>
      <c r="D310" s="2" t="s">
        <v>14</v>
      </c>
      <c r="E310" s="3">
        <v>43278</v>
      </c>
      <c r="F310" s="3" t="s">
        <v>161</v>
      </c>
      <c r="G310" s="2">
        <v>2018</v>
      </c>
      <c r="H310" s="3" t="s">
        <v>85</v>
      </c>
      <c r="I310" s="3" t="s">
        <v>186</v>
      </c>
      <c r="J310" s="3" t="s">
        <v>43</v>
      </c>
      <c r="K310" s="3" t="s">
        <v>108</v>
      </c>
      <c r="L310" s="3" t="s">
        <v>37</v>
      </c>
      <c r="M310" s="3" t="s">
        <v>1153</v>
      </c>
      <c r="N310" s="2">
        <v>4.8899999999999997</v>
      </c>
      <c r="O310" s="2">
        <v>2.0049000000000001</v>
      </c>
      <c r="P310" s="2">
        <v>3</v>
      </c>
      <c r="Q310" s="4">
        <f>Table1[[#This Row],[Amount]]*Table1[[#This Row],[Quantity]]</f>
        <v>14.669999999999998</v>
      </c>
    </row>
    <row r="311" spans="1:17" x14ac:dyDescent="0.3">
      <c r="A311" s="1">
        <v>310</v>
      </c>
      <c r="B311" s="2" t="s">
        <v>575</v>
      </c>
      <c r="C311" s="2" t="s">
        <v>6</v>
      </c>
      <c r="D311" s="2" t="s">
        <v>24</v>
      </c>
      <c r="E311" s="3">
        <v>43279</v>
      </c>
      <c r="F311" s="3" t="s">
        <v>161</v>
      </c>
      <c r="G311" s="2">
        <v>2018</v>
      </c>
      <c r="H311" s="3" t="s">
        <v>70</v>
      </c>
      <c r="I311" s="3" t="s">
        <v>163</v>
      </c>
      <c r="J311" s="3" t="s">
        <v>42</v>
      </c>
      <c r="K311" s="3" t="s">
        <v>110</v>
      </c>
      <c r="L311" s="3" t="s">
        <v>38</v>
      </c>
      <c r="M311" s="3" t="s">
        <v>1154</v>
      </c>
      <c r="N311" s="2">
        <v>15.135999999999999</v>
      </c>
      <c r="O311" s="2">
        <v>3.5948000000000002</v>
      </c>
      <c r="P311" s="2">
        <v>2</v>
      </c>
      <c r="Q311" s="4">
        <f>Table1[[#This Row],[Amount]]*Table1[[#This Row],[Quantity]]</f>
        <v>30.271999999999998</v>
      </c>
    </row>
    <row r="312" spans="1:17" x14ac:dyDescent="0.3">
      <c r="A312" s="1">
        <v>311</v>
      </c>
      <c r="B312" s="2" t="s">
        <v>575</v>
      </c>
      <c r="C312" s="2" t="s">
        <v>8</v>
      </c>
      <c r="D312" s="2" t="s">
        <v>9</v>
      </c>
      <c r="E312" s="3">
        <v>43279</v>
      </c>
      <c r="F312" s="3" t="s">
        <v>161</v>
      </c>
      <c r="G312" s="2">
        <v>2018</v>
      </c>
      <c r="H312" s="3" t="s">
        <v>70</v>
      </c>
      <c r="I312" s="3" t="s">
        <v>163</v>
      </c>
      <c r="J312" s="3" t="s">
        <v>42</v>
      </c>
      <c r="K312" s="3" t="s">
        <v>110</v>
      </c>
      <c r="L312" s="3" t="s">
        <v>38</v>
      </c>
      <c r="M312" s="3" t="s">
        <v>1154</v>
      </c>
      <c r="N312" s="2">
        <v>466.76799999999997</v>
      </c>
      <c r="O312" s="2">
        <v>52.511400000000002</v>
      </c>
      <c r="P312" s="2">
        <v>2</v>
      </c>
      <c r="Q312" s="4">
        <f>Table1[[#This Row],[Amount]]*Table1[[#This Row],[Quantity]]</f>
        <v>933.53599999999994</v>
      </c>
    </row>
    <row r="313" spans="1:17" x14ac:dyDescent="0.3">
      <c r="A313" s="1">
        <v>312</v>
      </c>
      <c r="B313" s="2" t="s">
        <v>575</v>
      </c>
      <c r="C313" s="2" t="s">
        <v>8</v>
      </c>
      <c r="D313" s="2" t="s">
        <v>10</v>
      </c>
      <c r="E313" s="3">
        <v>43279</v>
      </c>
      <c r="F313" s="3" t="s">
        <v>161</v>
      </c>
      <c r="G313" s="2">
        <v>2018</v>
      </c>
      <c r="H313" s="3" t="s">
        <v>70</v>
      </c>
      <c r="I313" s="3" t="s">
        <v>163</v>
      </c>
      <c r="J313" s="3" t="s">
        <v>42</v>
      </c>
      <c r="K313" s="3" t="s">
        <v>110</v>
      </c>
      <c r="L313" s="3" t="s">
        <v>38</v>
      </c>
      <c r="M313" s="3" t="s">
        <v>1154</v>
      </c>
      <c r="N313" s="2">
        <v>15.231999999999999</v>
      </c>
      <c r="O313" s="2">
        <v>1.7136</v>
      </c>
      <c r="P313" s="2">
        <v>5</v>
      </c>
      <c r="Q313" s="4">
        <f>Table1[[#This Row],[Amount]]*Table1[[#This Row],[Quantity]]</f>
        <v>76.16</v>
      </c>
    </row>
    <row r="314" spans="1:17" x14ac:dyDescent="0.3">
      <c r="A314" s="1">
        <v>313</v>
      </c>
      <c r="B314" s="2" t="s">
        <v>575</v>
      </c>
      <c r="C314" s="2" t="s">
        <v>8</v>
      </c>
      <c r="D314" s="2" t="s">
        <v>10</v>
      </c>
      <c r="E314" s="3">
        <v>43279</v>
      </c>
      <c r="F314" s="3" t="s">
        <v>161</v>
      </c>
      <c r="G314" s="2">
        <v>2018</v>
      </c>
      <c r="H314" s="3" t="s">
        <v>70</v>
      </c>
      <c r="I314" s="3" t="s">
        <v>163</v>
      </c>
      <c r="J314" s="3" t="s">
        <v>42</v>
      </c>
      <c r="K314" s="3" t="s">
        <v>110</v>
      </c>
      <c r="L314" s="3" t="s">
        <v>38</v>
      </c>
      <c r="M314" s="3" t="s">
        <v>1154</v>
      </c>
      <c r="N314" s="2">
        <v>6.2640000000000002</v>
      </c>
      <c r="O314" s="2">
        <v>2.0358000000000001</v>
      </c>
      <c r="P314" s="2">
        <v>9</v>
      </c>
      <c r="Q314" s="4">
        <f>Table1[[#This Row],[Amount]]*Table1[[#This Row],[Quantity]]</f>
        <v>56.376000000000005</v>
      </c>
    </row>
    <row r="315" spans="1:17" x14ac:dyDescent="0.3">
      <c r="A315" s="1">
        <v>314</v>
      </c>
      <c r="B315" s="2" t="s">
        <v>576</v>
      </c>
      <c r="C315" s="2" t="s">
        <v>8</v>
      </c>
      <c r="D315" s="2" t="s">
        <v>17</v>
      </c>
      <c r="E315" s="3">
        <v>43279</v>
      </c>
      <c r="F315" s="3" t="s">
        <v>161</v>
      </c>
      <c r="G315" s="2">
        <v>2018</v>
      </c>
      <c r="H315" s="3" t="s">
        <v>70</v>
      </c>
      <c r="I315" s="3" t="s">
        <v>163</v>
      </c>
      <c r="J315" s="3" t="s">
        <v>42</v>
      </c>
      <c r="K315" s="3" t="s">
        <v>110</v>
      </c>
      <c r="L315" s="3" t="s">
        <v>38</v>
      </c>
      <c r="M315" s="3" t="s">
        <v>1154</v>
      </c>
      <c r="N315" s="2">
        <v>87.54</v>
      </c>
      <c r="O315" s="2">
        <v>37.642200000000003</v>
      </c>
      <c r="P315" s="2">
        <v>4</v>
      </c>
      <c r="Q315" s="4">
        <f>Table1[[#This Row],[Amount]]*Table1[[#This Row],[Quantity]]</f>
        <v>350.16</v>
      </c>
    </row>
    <row r="316" spans="1:17" x14ac:dyDescent="0.3">
      <c r="A316" s="1">
        <v>315</v>
      </c>
      <c r="B316" s="2" t="s">
        <v>577</v>
      </c>
      <c r="C316" s="2" t="s">
        <v>8</v>
      </c>
      <c r="D316" s="2" t="s">
        <v>14</v>
      </c>
      <c r="E316" s="3">
        <v>43279</v>
      </c>
      <c r="F316" s="3" t="s">
        <v>161</v>
      </c>
      <c r="G316" s="2">
        <v>2018</v>
      </c>
      <c r="H316" s="3" t="s">
        <v>70</v>
      </c>
      <c r="I316" s="3" t="s">
        <v>163</v>
      </c>
      <c r="J316" s="3" t="s">
        <v>42</v>
      </c>
      <c r="K316" s="3" t="s">
        <v>110</v>
      </c>
      <c r="L316" s="3" t="s">
        <v>38</v>
      </c>
      <c r="M316" s="3" t="s">
        <v>1154</v>
      </c>
      <c r="N316" s="2">
        <v>178.38399999999999</v>
      </c>
      <c r="O316" s="2">
        <v>22.297999999999998</v>
      </c>
      <c r="P316" s="2">
        <v>4</v>
      </c>
      <c r="Q316" s="4">
        <f>Table1[[#This Row],[Amount]]*Table1[[#This Row],[Quantity]]</f>
        <v>713.53599999999994</v>
      </c>
    </row>
    <row r="317" spans="1:17" x14ac:dyDescent="0.3">
      <c r="A317" s="1">
        <v>316</v>
      </c>
      <c r="B317" s="2" t="s">
        <v>577</v>
      </c>
      <c r="C317" s="2" t="s">
        <v>8</v>
      </c>
      <c r="D317" s="2" t="s">
        <v>14</v>
      </c>
      <c r="E317" s="3">
        <v>43279</v>
      </c>
      <c r="F317" s="3" t="s">
        <v>161</v>
      </c>
      <c r="G317" s="2">
        <v>2018</v>
      </c>
      <c r="H317" s="3" t="s">
        <v>70</v>
      </c>
      <c r="I317" s="3" t="s">
        <v>163</v>
      </c>
      <c r="J317" s="3" t="s">
        <v>42</v>
      </c>
      <c r="K317" s="3" t="s">
        <v>110</v>
      </c>
      <c r="L317" s="3" t="s">
        <v>38</v>
      </c>
      <c r="M317" s="3" t="s">
        <v>1154</v>
      </c>
      <c r="N317" s="2">
        <v>15.552</v>
      </c>
      <c r="O317" s="2">
        <v>5.4432</v>
      </c>
      <c r="P317" s="2">
        <v>4</v>
      </c>
      <c r="Q317" s="4">
        <f>Table1[[#This Row],[Amount]]*Table1[[#This Row],[Quantity]]</f>
        <v>62.207999999999998</v>
      </c>
    </row>
    <row r="318" spans="1:17" x14ac:dyDescent="0.3">
      <c r="A318" s="1">
        <v>317</v>
      </c>
      <c r="B318" s="2" t="s">
        <v>578</v>
      </c>
      <c r="C318" s="2" t="s">
        <v>8</v>
      </c>
      <c r="D318" s="2" t="s">
        <v>19</v>
      </c>
      <c r="E318" s="3">
        <v>43279</v>
      </c>
      <c r="F318" s="3" t="s">
        <v>161</v>
      </c>
      <c r="G318" s="2">
        <v>2018</v>
      </c>
      <c r="H318" s="3" t="s">
        <v>70</v>
      </c>
      <c r="I318" s="3" t="s">
        <v>163</v>
      </c>
      <c r="J318" s="3" t="s">
        <v>42</v>
      </c>
      <c r="K318" s="3" t="s">
        <v>110</v>
      </c>
      <c r="L318" s="3" t="s">
        <v>38</v>
      </c>
      <c r="M318" s="3" t="s">
        <v>1154</v>
      </c>
      <c r="N318" s="2">
        <v>99.135999999999996</v>
      </c>
      <c r="O318" s="2">
        <v>8.6744000000000003</v>
      </c>
      <c r="P318" s="2">
        <v>9</v>
      </c>
      <c r="Q318" s="4">
        <f>Table1[[#This Row],[Amount]]*Table1[[#This Row],[Quantity]]</f>
        <v>892.22399999999993</v>
      </c>
    </row>
    <row r="319" spans="1:17" x14ac:dyDescent="0.3">
      <c r="A319" s="1">
        <v>318</v>
      </c>
      <c r="B319" s="2" t="s">
        <v>579</v>
      </c>
      <c r="C319" s="2" t="s">
        <v>11</v>
      </c>
      <c r="D319" s="2" t="s">
        <v>23</v>
      </c>
      <c r="E319" s="3">
        <v>43280</v>
      </c>
      <c r="F319" s="3" t="s">
        <v>161</v>
      </c>
      <c r="G319" s="2">
        <v>2018</v>
      </c>
      <c r="H319" s="3" t="s">
        <v>73</v>
      </c>
      <c r="I319" s="3" t="s">
        <v>187</v>
      </c>
      <c r="J319" s="3" t="s">
        <v>43</v>
      </c>
      <c r="K319" s="3" t="s">
        <v>108</v>
      </c>
      <c r="L319" s="3" t="s">
        <v>37</v>
      </c>
      <c r="M319" s="3" t="s">
        <v>1155</v>
      </c>
      <c r="N319" s="2">
        <v>135.88200000000001</v>
      </c>
      <c r="O319" s="2">
        <v>24.1568</v>
      </c>
      <c r="P319" s="2">
        <v>3</v>
      </c>
      <c r="Q319" s="4">
        <f>Table1[[#This Row],[Amount]]*Table1[[#This Row],[Quantity]]</f>
        <v>407.64600000000002</v>
      </c>
    </row>
    <row r="320" spans="1:17" x14ac:dyDescent="0.3">
      <c r="A320" s="1">
        <v>319</v>
      </c>
      <c r="B320" s="2" t="s">
        <v>579</v>
      </c>
      <c r="C320" s="2" t="s">
        <v>11</v>
      </c>
      <c r="D320" s="2" t="s">
        <v>13</v>
      </c>
      <c r="E320" s="3">
        <v>43280</v>
      </c>
      <c r="F320" s="3" t="s">
        <v>161</v>
      </c>
      <c r="G320" s="2">
        <v>2018</v>
      </c>
      <c r="H320" s="3" t="s">
        <v>73</v>
      </c>
      <c r="I320" s="3" t="s">
        <v>187</v>
      </c>
      <c r="J320" s="3" t="s">
        <v>43</v>
      </c>
      <c r="K320" s="3" t="s">
        <v>108</v>
      </c>
      <c r="L320" s="3" t="s">
        <v>37</v>
      </c>
      <c r="M320" s="3" t="s">
        <v>1155</v>
      </c>
      <c r="N320" s="2">
        <v>3991.98</v>
      </c>
      <c r="O320" s="2">
        <v>1995.99</v>
      </c>
      <c r="P320" s="2">
        <v>3</v>
      </c>
      <c r="Q320" s="4">
        <f>Table1[[#This Row],[Amount]]*Table1[[#This Row],[Quantity]]</f>
        <v>11975.94</v>
      </c>
    </row>
    <row r="321" spans="1:17" x14ac:dyDescent="0.3">
      <c r="A321" s="1">
        <v>320</v>
      </c>
      <c r="B321" s="2" t="s">
        <v>579</v>
      </c>
      <c r="C321" s="2" t="s">
        <v>11</v>
      </c>
      <c r="D321" s="2" t="s">
        <v>12</v>
      </c>
      <c r="E321" s="3">
        <v>43281</v>
      </c>
      <c r="F321" s="3" t="s">
        <v>161</v>
      </c>
      <c r="G321" s="2">
        <v>2018</v>
      </c>
      <c r="H321" s="3" t="s">
        <v>125</v>
      </c>
      <c r="I321" s="3" t="s">
        <v>188</v>
      </c>
      <c r="J321" s="3" t="s">
        <v>42</v>
      </c>
      <c r="K321" s="3" t="s">
        <v>110</v>
      </c>
      <c r="L321" s="3" t="s">
        <v>38</v>
      </c>
      <c r="M321" s="3" t="s">
        <v>1155</v>
      </c>
      <c r="N321" s="2">
        <v>275.94</v>
      </c>
      <c r="O321" s="2">
        <v>80.022599999999997</v>
      </c>
      <c r="P321" s="2">
        <v>2</v>
      </c>
      <c r="Q321" s="4">
        <f>Table1[[#This Row],[Amount]]*Table1[[#This Row],[Quantity]]</f>
        <v>551.88</v>
      </c>
    </row>
    <row r="322" spans="1:17" x14ac:dyDescent="0.3">
      <c r="A322" s="1">
        <v>321</v>
      </c>
      <c r="B322" s="2" t="s">
        <v>579</v>
      </c>
      <c r="C322" s="2" t="s">
        <v>8</v>
      </c>
      <c r="D322" s="2" t="s">
        <v>9</v>
      </c>
      <c r="E322" s="3">
        <v>43282</v>
      </c>
      <c r="F322" s="3" t="s">
        <v>189</v>
      </c>
      <c r="G322" s="2">
        <v>2018</v>
      </c>
      <c r="H322" s="3" t="s">
        <v>60</v>
      </c>
      <c r="I322" s="3" t="s">
        <v>190</v>
      </c>
      <c r="J322" s="3" t="s">
        <v>57</v>
      </c>
      <c r="K322" s="3" t="s">
        <v>57</v>
      </c>
      <c r="L322" s="3" t="s">
        <v>37</v>
      </c>
      <c r="M322" s="3" t="s">
        <v>1155</v>
      </c>
      <c r="N322" s="2">
        <v>360</v>
      </c>
      <c r="O322" s="2">
        <v>129.6</v>
      </c>
      <c r="P322" s="2">
        <v>4</v>
      </c>
      <c r="Q322" s="4">
        <f>Table1[[#This Row],[Amount]]*Table1[[#This Row],[Quantity]]</f>
        <v>1440</v>
      </c>
    </row>
    <row r="323" spans="1:17" x14ac:dyDescent="0.3">
      <c r="A323" s="1">
        <v>322</v>
      </c>
      <c r="B323" s="2" t="s">
        <v>579</v>
      </c>
      <c r="C323" s="2" t="s">
        <v>8</v>
      </c>
      <c r="D323" s="2" t="s">
        <v>9</v>
      </c>
      <c r="E323" s="3">
        <v>43282</v>
      </c>
      <c r="F323" s="3" t="s">
        <v>189</v>
      </c>
      <c r="G323" s="2">
        <v>2018</v>
      </c>
      <c r="H323" s="3" t="s">
        <v>60</v>
      </c>
      <c r="I323" s="3" t="s">
        <v>191</v>
      </c>
      <c r="J323" s="3" t="s">
        <v>43</v>
      </c>
      <c r="K323" s="3" t="s">
        <v>108</v>
      </c>
      <c r="L323" s="3" t="s">
        <v>37</v>
      </c>
      <c r="M323" s="3" t="s">
        <v>1155</v>
      </c>
      <c r="N323" s="2">
        <v>43.57</v>
      </c>
      <c r="O323" s="2">
        <v>13.071</v>
      </c>
      <c r="P323" s="2">
        <v>1</v>
      </c>
      <c r="Q323" s="4">
        <f>Table1[[#This Row],[Amount]]*Table1[[#This Row],[Quantity]]</f>
        <v>43.57</v>
      </c>
    </row>
    <row r="324" spans="1:17" x14ac:dyDescent="0.3">
      <c r="A324" s="1">
        <v>323</v>
      </c>
      <c r="B324" s="2" t="s">
        <v>580</v>
      </c>
      <c r="C324" s="2" t="s">
        <v>6</v>
      </c>
      <c r="D324" s="2" t="s">
        <v>24</v>
      </c>
      <c r="E324" s="3">
        <v>43282</v>
      </c>
      <c r="F324" s="3" t="s">
        <v>189</v>
      </c>
      <c r="G324" s="2">
        <v>2018</v>
      </c>
      <c r="H324" s="3" t="s">
        <v>60</v>
      </c>
      <c r="I324" s="3" t="s">
        <v>192</v>
      </c>
      <c r="J324" s="3" t="s">
        <v>42</v>
      </c>
      <c r="K324" s="3" t="s">
        <v>110</v>
      </c>
      <c r="L324" s="3" t="s">
        <v>38</v>
      </c>
      <c r="M324" s="3" t="s">
        <v>1154</v>
      </c>
      <c r="N324" s="2">
        <v>7.16</v>
      </c>
      <c r="O324" s="2">
        <v>3.58</v>
      </c>
      <c r="P324" s="2">
        <v>8</v>
      </c>
      <c r="Q324" s="4">
        <f>Table1[[#This Row],[Amount]]*Table1[[#This Row],[Quantity]]</f>
        <v>57.28</v>
      </c>
    </row>
    <row r="325" spans="1:17" x14ac:dyDescent="0.3">
      <c r="A325" s="1">
        <v>324</v>
      </c>
      <c r="B325" s="2" t="s">
        <v>581</v>
      </c>
      <c r="C325" s="2" t="s">
        <v>11</v>
      </c>
      <c r="D325" s="2" t="s">
        <v>13</v>
      </c>
      <c r="E325" s="3">
        <v>43282</v>
      </c>
      <c r="F325" s="3" t="s">
        <v>189</v>
      </c>
      <c r="G325" s="2">
        <v>2018</v>
      </c>
      <c r="H325" s="3" t="s">
        <v>60</v>
      </c>
      <c r="I325" s="3" t="s">
        <v>192</v>
      </c>
      <c r="J325" s="3" t="s">
        <v>42</v>
      </c>
      <c r="K325" s="3" t="s">
        <v>110</v>
      </c>
      <c r="L325" s="3" t="s">
        <v>38</v>
      </c>
      <c r="M325" s="3" t="s">
        <v>1154</v>
      </c>
      <c r="N325" s="2">
        <v>251.52</v>
      </c>
      <c r="O325" s="2">
        <v>81.744</v>
      </c>
      <c r="P325" s="2">
        <v>5</v>
      </c>
      <c r="Q325" s="4">
        <f>Table1[[#This Row],[Amount]]*Table1[[#This Row],[Quantity]]</f>
        <v>1257.6000000000001</v>
      </c>
    </row>
    <row r="326" spans="1:17" x14ac:dyDescent="0.3">
      <c r="A326" s="1">
        <v>325</v>
      </c>
      <c r="B326" s="2" t="s">
        <v>581</v>
      </c>
      <c r="C326" s="2" t="s">
        <v>8</v>
      </c>
      <c r="D326" s="2" t="s">
        <v>9</v>
      </c>
      <c r="E326" s="3">
        <v>43282</v>
      </c>
      <c r="F326" s="3" t="s">
        <v>189</v>
      </c>
      <c r="G326" s="2">
        <v>2018</v>
      </c>
      <c r="H326" s="3" t="s">
        <v>60</v>
      </c>
      <c r="I326" s="3" t="s">
        <v>192</v>
      </c>
      <c r="J326" s="3" t="s">
        <v>42</v>
      </c>
      <c r="K326" s="3" t="s">
        <v>110</v>
      </c>
      <c r="L326" s="3" t="s">
        <v>38</v>
      </c>
      <c r="M326" s="3" t="s">
        <v>1154</v>
      </c>
      <c r="N326" s="2">
        <v>99.99</v>
      </c>
      <c r="O326" s="2">
        <v>34.996499999999997</v>
      </c>
      <c r="P326" s="2">
        <v>7</v>
      </c>
      <c r="Q326" s="4">
        <f>Table1[[#This Row],[Amount]]*Table1[[#This Row],[Quantity]]</f>
        <v>699.93</v>
      </c>
    </row>
    <row r="327" spans="1:17" x14ac:dyDescent="0.3">
      <c r="A327" s="1">
        <v>326</v>
      </c>
      <c r="B327" s="2" t="s">
        <v>582</v>
      </c>
      <c r="C327" s="2" t="s">
        <v>8</v>
      </c>
      <c r="D327" s="2" t="s">
        <v>9</v>
      </c>
      <c r="E327" s="3">
        <v>43282</v>
      </c>
      <c r="F327" s="3" t="s">
        <v>189</v>
      </c>
      <c r="G327" s="2">
        <v>2018</v>
      </c>
      <c r="H327" s="3" t="s">
        <v>60</v>
      </c>
      <c r="I327" s="3" t="s">
        <v>192</v>
      </c>
      <c r="J327" s="3" t="s">
        <v>42</v>
      </c>
      <c r="K327" s="3" t="s">
        <v>110</v>
      </c>
      <c r="L327" s="3" t="s">
        <v>38</v>
      </c>
      <c r="M327" s="3" t="s">
        <v>1154</v>
      </c>
      <c r="N327" s="2">
        <v>15.992000000000001</v>
      </c>
      <c r="O327" s="2">
        <v>0.99950000000000006</v>
      </c>
      <c r="P327" s="2">
        <v>2</v>
      </c>
      <c r="Q327" s="4">
        <f>Table1[[#This Row],[Amount]]*Table1[[#This Row],[Quantity]]</f>
        <v>31.984000000000002</v>
      </c>
    </row>
    <row r="328" spans="1:17" x14ac:dyDescent="0.3">
      <c r="A328" s="1">
        <v>327</v>
      </c>
      <c r="B328" s="2" t="s">
        <v>583</v>
      </c>
      <c r="C328" s="2" t="s">
        <v>8</v>
      </c>
      <c r="D328" s="2" t="s">
        <v>14</v>
      </c>
      <c r="E328" s="3">
        <v>43282</v>
      </c>
      <c r="F328" s="3" t="s">
        <v>189</v>
      </c>
      <c r="G328" s="2">
        <v>2018</v>
      </c>
      <c r="H328" s="3" t="s">
        <v>60</v>
      </c>
      <c r="I328" s="3" t="s">
        <v>193</v>
      </c>
      <c r="J328" s="3" t="s">
        <v>42</v>
      </c>
      <c r="K328" s="3" t="s">
        <v>110</v>
      </c>
      <c r="L328" s="3" t="s">
        <v>38</v>
      </c>
      <c r="M328" s="3" t="s">
        <v>1153</v>
      </c>
      <c r="N328" s="2">
        <v>290.89800000000002</v>
      </c>
      <c r="O328" s="2">
        <v>-67.876199999999997</v>
      </c>
      <c r="P328" s="2">
        <v>7</v>
      </c>
      <c r="Q328" s="4">
        <f>Table1[[#This Row],[Amount]]*Table1[[#This Row],[Quantity]]</f>
        <v>2036.2860000000001</v>
      </c>
    </row>
    <row r="329" spans="1:17" x14ac:dyDescent="0.3">
      <c r="A329" s="1">
        <v>328</v>
      </c>
      <c r="B329" s="2" t="s">
        <v>583</v>
      </c>
      <c r="C329" s="2" t="s">
        <v>6</v>
      </c>
      <c r="D329" s="2" t="s">
        <v>16</v>
      </c>
      <c r="E329" s="3">
        <v>43282</v>
      </c>
      <c r="F329" s="3" t="s">
        <v>189</v>
      </c>
      <c r="G329" s="2">
        <v>2018</v>
      </c>
      <c r="H329" s="3" t="s">
        <v>60</v>
      </c>
      <c r="I329" s="3" t="s">
        <v>193</v>
      </c>
      <c r="J329" s="3" t="s">
        <v>42</v>
      </c>
      <c r="K329" s="3" t="s">
        <v>110</v>
      </c>
      <c r="L329" s="3" t="s">
        <v>38</v>
      </c>
      <c r="M329" s="3" t="s">
        <v>1153</v>
      </c>
      <c r="N329" s="2">
        <v>54.223999999999997</v>
      </c>
      <c r="O329" s="2">
        <v>3.3889999999999998</v>
      </c>
      <c r="P329" s="2">
        <v>1</v>
      </c>
      <c r="Q329" s="4">
        <f>Table1[[#This Row],[Amount]]*Table1[[#This Row],[Quantity]]</f>
        <v>54.223999999999997</v>
      </c>
    </row>
    <row r="330" spans="1:17" x14ac:dyDescent="0.3">
      <c r="A330" s="1">
        <v>329</v>
      </c>
      <c r="B330" s="2" t="s">
        <v>583</v>
      </c>
      <c r="C330" s="2" t="s">
        <v>6</v>
      </c>
      <c r="D330" s="2" t="s">
        <v>24</v>
      </c>
      <c r="E330" s="3">
        <v>43286</v>
      </c>
      <c r="F330" s="3" t="s">
        <v>189</v>
      </c>
      <c r="G330" s="2">
        <v>2018</v>
      </c>
      <c r="H330" s="3" t="s">
        <v>70</v>
      </c>
      <c r="I330" s="3" t="s">
        <v>194</v>
      </c>
      <c r="J330" s="3" t="s">
        <v>43</v>
      </c>
      <c r="K330" s="3" t="s">
        <v>64</v>
      </c>
      <c r="L330" s="3" t="s">
        <v>37</v>
      </c>
      <c r="M330" s="3" t="s">
        <v>1153</v>
      </c>
      <c r="N330" s="2">
        <v>786.74400000000003</v>
      </c>
      <c r="O330" s="2">
        <v>-258.5016</v>
      </c>
      <c r="P330" s="2">
        <v>6</v>
      </c>
      <c r="Q330" s="4">
        <f>Table1[[#This Row],[Amount]]*Table1[[#This Row],[Quantity]]</f>
        <v>4720.4639999999999</v>
      </c>
    </row>
    <row r="331" spans="1:17" x14ac:dyDescent="0.3">
      <c r="A331" s="1">
        <v>330</v>
      </c>
      <c r="B331" s="2" t="s">
        <v>583</v>
      </c>
      <c r="C331" s="2" t="s">
        <v>6</v>
      </c>
      <c r="D331" s="2" t="s">
        <v>24</v>
      </c>
      <c r="E331" s="3">
        <v>43286</v>
      </c>
      <c r="F331" s="3" t="s">
        <v>189</v>
      </c>
      <c r="G331" s="2">
        <v>2018</v>
      </c>
      <c r="H331" s="3" t="s">
        <v>70</v>
      </c>
      <c r="I331" s="3" t="s">
        <v>194</v>
      </c>
      <c r="J331" s="3" t="s">
        <v>43</v>
      </c>
      <c r="K331" s="3" t="s">
        <v>64</v>
      </c>
      <c r="L331" s="3" t="s">
        <v>37</v>
      </c>
      <c r="M331" s="3" t="s">
        <v>1153</v>
      </c>
      <c r="N331" s="2">
        <v>100.24</v>
      </c>
      <c r="O331" s="2">
        <v>33.831000000000003</v>
      </c>
      <c r="P331" s="2">
        <v>7</v>
      </c>
      <c r="Q331" s="4">
        <f>Table1[[#This Row],[Amount]]*Table1[[#This Row],[Quantity]]</f>
        <v>701.68</v>
      </c>
    </row>
    <row r="332" spans="1:17" x14ac:dyDescent="0.3">
      <c r="A332" s="1">
        <v>331</v>
      </c>
      <c r="B332" s="2" t="s">
        <v>583</v>
      </c>
      <c r="C332" s="2" t="s">
        <v>8</v>
      </c>
      <c r="D332" s="2" t="s">
        <v>20</v>
      </c>
      <c r="E332" s="3">
        <v>43286</v>
      </c>
      <c r="F332" s="3" t="s">
        <v>189</v>
      </c>
      <c r="G332" s="2">
        <v>2018</v>
      </c>
      <c r="H332" s="3" t="s">
        <v>70</v>
      </c>
      <c r="I332" s="3" t="s">
        <v>194</v>
      </c>
      <c r="J332" s="3" t="s">
        <v>43</v>
      </c>
      <c r="K332" s="3" t="s">
        <v>64</v>
      </c>
      <c r="L332" s="3" t="s">
        <v>37</v>
      </c>
      <c r="M332" s="3" t="s">
        <v>1153</v>
      </c>
      <c r="N332" s="2">
        <v>37.764000000000003</v>
      </c>
      <c r="O332" s="2">
        <v>-27.6936</v>
      </c>
      <c r="P332" s="2">
        <v>1</v>
      </c>
      <c r="Q332" s="4">
        <f>Table1[[#This Row],[Amount]]*Table1[[#This Row],[Quantity]]</f>
        <v>37.764000000000003</v>
      </c>
    </row>
    <row r="333" spans="1:17" x14ac:dyDescent="0.3">
      <c r="A333" s="1">
        <v>332</v>
      </c>
      <c r="B333" s="2" t="s">
        <v>584</v>
      </c>
      <c r="C333" s="2" t="s">
        <v>8</v>
      </c>
      <c r="D333" s="2" t="s">
        <v>25</v>
      </c>
      <c r="E333" s="3">
        <v>43286</v>
      </c>
      <c r="F333" s="3" t="s">
        <v>189</v>
      </c>
      <c r="G333" s="2">
        <v>2018</v>
      </c>
      <c r="H333" s="3" t="s">
        <v>70</v>
      </c>
      <c r="I333" s="3" t="s">
        <v>194</v>
      </c>
      <c r="J333" s="3" t="s">
        <v>43</v>
      </c>
      <c r="K333" s="3" t="s">
        <v>64</v>
      </c>
      <c r="L333" s="3" t="s">
        <v>37</v>
      </c>
      <c r="M333" s="3" t="s">
        <v>1153</v>
      </c>
      <c r="N333" s="2">
        <v>82.8</v>
      </c>
      <c r="O333" s="2">
        <v>-20.7</v>
      </c>
      <c r="P333" s="2">
        <v>4</v>
      </c>
      <c r="Q333" s="4">
        <f>Table1[[#This Row],[Amount]]*Table1[[#This Row],[Quantity]]</f>
        <v>331.2</v>
      </c>
    </row>
    <row r="334" spans="1:17" x14ac:dyDescent="0.3">
      <c r="A334" s="1">
        <v>333</v>
      </c>
      <c r="B334" s="2" t="s">
        <v>584</v>
      </c>
      <c r="C334" s="2" t="s">
        <v>8</v>
      </c>
      <c r="D334" s="2" t="s">
        <v>18</v>
      </c>
      <c r="E334" s="3">
        <v>43286</v>
      </c>
      <c r="F334" s="3" t="s">
        <v>189</v>
      </c>
      <c r="G334" s="2">
        <v>2018</v>
      </c>
      <c r="H334" s="3" t="s">
        <v>70</v>
      </c>
      <c r="I334" s="3" t="s">
        <v>194</v>
      </c>
      <c r="J334" s="3" t="s">
        <v>43</v>
      </c>
      <c r="K334" s="3" t="s">
        <v>64</v>
      </c>
      <c r="L334" s="3" t="s">
        <v>37</v>
      </c>
      <c r="M334" s="3" t="s">
        <v>1153</v>
      </c>
      <c r="N334" s="2">
        <v>20.724</v>
      </c>
      <c r="O334" s="2">
        <v>-13.816000000000001</v>
      </c>
      <c r="P334" s="2">
        <v>4</v>
      </c>
      <c r="Q334" s="4">
        <f>Table1[[#This Row],[Amount]]*Table1[[#This Row],[Quantity]]</f>
        <v>82.896000000000001</v>
      </c>
    </row>
    <row r="335" spans="1:17" x14ac:dyDescent="0.3">
      <c r="A335" s="1">
        <v>334</v>
      </c>
      <c r="B335" s="2" t="s">
        <v>584</v>
      </c>
      <c r="C335" s="2" t="s">
        <v>8</v>
      </c>
      <c r="D335" s="2" t="s">
        <v>18</v>
      </c>
      <c r="E335" s="3">
        <v>43286</v>
      </c>
      <c r="F335" s="3" t="s">
        <v>189</v>
      </c>
      <c r="G335" s="2">
        <v>2018</v>
      </c>
      <c r="H335" s="3" t="s">
        <v>70</v>
      </c>
      <c r="I335" s="3" t="s">
        <v>194</v>
      </c>
      <c r="J335" s="3" t="s">
        <v>43</v>
      </c>
      <c r="K335" s="3" t="s">
        <v>64</v>
      </c>
      <c r="L335" s="3" t="s">
        <v>37</v>
      </c>
      <c r="M335" s="3" t="s">
        <v>1153</v>
      </c>
      <c r="N335" s="2">
        <v>4.8959999999999999</v>
      </c>
      <c r="O335" s="2">
        <v>-3.4272</v>
      </c>
      <c r="P335" s="2">
        <v>1</v>
      </c>
      <c r="Q335" s="4">
        <f>Table1[[#This Row],[Amount]]*Table1[[#This Row],[Quantity]]</f>
        <v>4.8959999999999999</v>
      </c>
    </row>
    <row r="336" spans="1:17" x14ac:dyDescent="0.3">
      <c r="A336" s="1">
        <v>335</v>
      </c>
      <c r="B336" s="2" t="s">
        <v>585</v>
      </c>
      <c r="C336" s="2" t="s">
        <v>8</v>
      </c>
      <c r="D336" s="2" t="s">
        <v>10</v>
      </c>
      <c r="E336" s="3">
        <v>43287</v>
      </c>
      <c r="F336" s="3" t="s">
        <v>189</v>
      </c>
      <c r="G336" s="2">
        <v>2018</v>
      </c>
      <c r="H336" s="3" t="s">
        <v>73</v>
      </c>
      <c r="I336" s="3" t="s">
        <v>195</v>
      </c>
      <c r="J336" s="3" t="s">
        <v>42</v>
      </c>
      <c r="K336" s="3" t="s">
        <v>67</v>
      </c>
      <c r="L336" s="3" t="s">
        <v>38</v>
      </c>
      <c r="M336" s="3" t="s">
        <v>1153</v>
      </c>
      <c r="N336" s="2">
        <v>4.7519999999999998</v>
      </c>
      <c r="O336" s="2">
        <v>1.6037999999999999</v>
      </c>
      <c r="P336" s="2">
        <v>4</v>
      </c>
      <c r="Q336" s="4">
        <f>Table1[[#This Row],[Amount]]*Table1[[#This Row],[Quantity]]</f>
        <v>19.007999999999999</v>
      </c>
    </row>
    <row r="337" spans="1:17" x14ac:dyDescent="0.3">
      <c r="A337" s="1">
        <v>336</v>
      </c>
      <c r="B337" s="2" t="s">
        <v>585</v>
      </c>
      <c r="C337" s="2" t="s">
        <v>11</v>
      </c>
      <c r="D337" s="2" t="s">
        <v>13</v>
      </c>
      <c r="E337" s="3">
        <v>43288</v>
      </c>
      <c r="F337" s="3" t="s">
        <v>189</v>
      </c>
      <c r="G337" s="2">
        <v>2018</v>
      </c>
      <c r="H337" s="3" t="s">
        <v>125</v>
      </c>
      <c r="I337" s="3" t="s">
        <v>196</v>
      </c>
      <c r="J337" s="3" t="s">
        <v>41</v>
      </c>
      <c r="K337" s="3" t="s">
        <v>69</v>
      </c>
      <c r="L337" s="3" t="s">
        <v>37</v>
      </c>
      <c r="M337" s="3" t="s">
        <v>1153</v>
      </c>
      <c r="N337" s="2">
        <v>959.98400000000004</v>
      </c>
      <c r="O337" s="2">
        <v>335.99439999999998</v>
      </c>
      <c r="P337" s="2">
        <v>3</v>
      </c>
      <c r="Q337" s="4">
        <f>Table1[[#This Row],[Amount]]*Table1[[#This Row],[Quantity]]</f>
        <v>2879.9520000000002</v>
      </c>
    </row>
    <row r="338" spans="1:17" x14ac:dyDescent="0.3">
      <c r="A338" s="1">
        <v>337</v>
      </c>
      <c r="B338" s="2" t="s">
        <v>585</v>
      </c>
      <c r="C338" s="2" t="s">
        <v>6</v>
      </c>
      <c r="D338" s="2" t="s">
        <v>16</v>
      </c>
      <c r="E338" s="3">
        <v>43289</v>
      </c>
      <c r="F338" s="3" t="s">
        <v>189</v>
      </c>
      <c r="G338" s="2">
        <v>2018</v>
      </c>
      <c r="H338" s="3" t="s">
        <v>60</v>
      </c>
      <c r="I338" s="3" t="s">
        <v>197</v>
      </c>
      <c r="J338" s="3" t="s">
        <v>50</v>
      </c>
      <c r="K338" s="3" t="s">
        <v>72</v>
      </c>
      <c r="L338" s="3" t="s">
        <v>39</v>
      </c>
      <c r="M338" s="3" t="s">
        <v>1153</v>
      </c>
      <c r="N338" s="2">
        <v>14.368</v>
      </c>
      <c r="O338" s="2">
        <v>4.49</v>
      </c>
      <c r="P338" s="2">
        <v>4</v>
      </c>
      <c r="Q338" s="4">
        <f>Table1[[#This Row],[Amount]]*Table1[[#This Row],[Quantity]]</f>
        <v>57.472000000000001</v>
      </c>
    </row>
    <row r="339" spans="1:17" x14ac:dyDescent="0.3">
      <c r="A339" s="1">
        <v>338</v>
      </c>
      <c r="B339" s="2" t="s">
        <v>586</v>
      </c>
      <c r="C339" s="2" t="s">
        <v>8</v>
      </c>
      <c r="D339" s="2" t="s">
        <v>10</v>
      </c>
      <c r="E339" s="3">
        <v>43290</v>
      </c>
      <c r="F339" s="3" t="s">
        <v>189</v>
      </c>
      <c r="G339" s="2">
        <v>2018</v>
      </c>
      <c r="H339" s="3" t="s">
        <v>80</v>
      </c>
      <c r="I339" s="3" t="s">
        <v>198</v>
      </c>
      <c r="J339" s="3" t="s">
        <v>46</v>
      </c>
      <c r="K339" s="3" t="s">
        <v>75</v>
      </c>
      <c r="L339" s="3" t="s">
        <v>36</v>
      </c>
      <c r="M339" s="3" t="s">
        <v>1154</v>
      </c>
      <c r="N339" s="2">
        <v>7.7119999999999997</v>
      </c>
      <c r="O339" s="2">
        <v>2.7955999999999999</v>
      </c>
      <c r="P339" s="2">
        <v>2</v>
      </c>
      <c r="Q339" s="4">
        <f>Table1[[#This Row],[Amount]]*Table1[[#This Row],[Quantity]]</f>
        <v>15.423999999999999</v>
      </c>
    </row>
    <row r="340" spans="1:17" x14ac:dyDescent="0.3">
      <c r="A340" s="1">
        <v>339</v>
      </c>
      <c r="B340" s="2" t="s">
        <v>586</v>
      </c>
      <c r="C340" s="2" t="s">
        <v>8</v>
      </c>
      <c r="D340" s="2" t="s">
        <v>19</v>
      </c>
      <c r="E340" s="3">
        <v>43290</v>
      </c>
      <c r="F340" s="3" t="s">
        <v>189</v>
      </c>
      <c r="G340" s="2">
        <v>2018</v>
      </c>
      <c r="H340" s="3" t="s">
        <v>80</v>
      </c>
      <c r="I340" s="3" t="s">
        <v>198</v>
      </c>
      <c r="J340" s="3" t="s">
        <v>46</v>
      </c>
      <c r="K340" s="3" t="s">
        <v>75</v>
      </c>
      <c r="L340" s="3" t="s">
        <v>36</v>
      </c>
      <c r="M340" s="3" t="s">
        <v>1154</v>
      </c>
      <c r="N340" s="2">
        <v>698.35199999999998</v>
      </c>
      <c r="O340" s="2">
        <v>-17.4588</v>
      </c>
      <c r="P340" s="2">
        <v>7</v>
      </c>
      <c r="Q340" s="4">
        <f>Table1[[#This Row],[Amount]]*Table1[[#This Row],[Quantity]]</f>
        <v>4888.4639999999999</v>
      </c>
    </row>
    <row r="341" spans="1:17" x14ac:dyDescent="0.3">
      <c r="A341" s="1">
        <v>340</v>
      </c>
      <c r="B341" s="2" t="s">
        <v>587</v>
      </c>
      <c r="C341" s="2" t="s">
        <v>11</v>
      </c>
      <c r="D341" s="2" t="s">
        <v>13</v>
      </c>
      <c r="E341" s="3">
        <v>43291</v>
      </c>
      <c r="F341" s="3" t="s">
        <v>189</v>
      </c>
      <c r="G341" s="2">
        <v>2018</v>
      </c>
      <c r="H341" s="3" t="s">
        <v>65</v>
      </c>
      <c r="I341" s="3" t="s">
        <v>199</v>
      </c>
      <c r="J341" s="3" t="s">
        <v>54</v>
      </c>
      <c r="K341" s="3" t="s">
        <v>77</v>
      </c>
      <c r="L341" s="3" t="s">
        <v>40</v>
      </c>
      <c r="M341" s="3" t="s">
        <v>1153</v>
      </c>
      <c r="N341" s="2">
        <v>4.96</v>
      </c>
      <c r="O341" s="2">
        <v>2.3311999999999999</v>
      </c>
      <c r="P341" s="2">
        <v>3</v>
      </c>
      <c r="Q341" s="4">
        <f>Table1[[#This Row],[Amount]]*Table1[[#This Row],[Quantity]]</f>
        <v>14.879999999999999</v>
      </c>
    </row>
    <row r="342" spans="1:17" x14ac:dyDescent="0.3">
      <c r="A342" s="1">
        <v>341</v>
      </c>
      <c r="B342" s="2" t="s">
        <v>588</v>
      </c>
      <c r="C342" s="2" t="s">
        <v>8</v>
      </c>
      <c r="D342" s="2" t="s">
        <v>14</v>
      </c>
      <c r="E342" s="3">
        <v>43292</v>
      </c>
      <c r="F342" s="3" t="s">
        <v>189</v>
      </c>
      <c r="G342" s="2">
        <v>2018</v>
      </c>
      <c r="H342" s="3" t="s">
        <v>85</v>
      </c>
      <c r="I342" s="3" t="s">
        <v>200</v>
      </c>
      <c r="J342" s="3" t="s">
        <v>48</v>
      </c>
      <c r="K342" s="3" t="s">
        <v>79</v>
      </c>
      <c r="L342" s="3" t="s">
        <v>36</v>
      </c>
      <c r="M342" s="3" t="s">
        <v>1154</v>
      </c>
      <c r="N342" s="2">
        <v>17.856000000000002</v>
      </c>
      <c r="O342" s="2">
        <v>1.1160000000000001</v>
      </c>
      <c r="P342" s="2">
        <v>4</v>
      </c>
      <c r="Q342" s="4">
        <f>Table1[[#This Row],[Amount]]*Table1[[#This Row],[Quantity]]</f>
        <v>71.424000000000007</v>
      </c>
    </row>
    <row r="343" spans="1:17" x14ac:dyDescent="0.3">
      <c r="A343" s="1">
        <v>342</v>
      </c>
      <c r="B343" s="2" t="s">
        <v>588</v>
      </c>
      <c r="C343" s="2" t="s">
        <v>8</v>
      </c>
      <c r="D343" s="2" t="s">
        <v>14</v>
      </c>
      <c r="E343" s="3">
        <v>43293</v>
      </c>
      <c r="F343" s="3" t="s">
        <v>189</v>
      </c>
      <c r="G343" s="2">
        <v>2018</v>
      </c>
      <c r="H343" s="3" t="s">
        <v>70</v>
      </c>
      <c r="I343" s="3" t="s">
        <v>201</v>
      </c>
      <c r="J343" s="3" t="s">
        <v>44</v>
      </c>
      <c r="K343" s="3" t="s">
        <v>82</v>
      </c>
      <c r="L343" s="3" t="s">
        <v>38</v>
      </c>
      <c r="M343" s="3" t="s">
        <v>1154</v>
      </c>
      <c r="N343" s="2">
        <v>509.97</v>
      </c>
      <c r="O343" s="2">
        <v>-407.976</v>
      </c>
      <c r="P343" s="2">
        <v>3</v>
      </c>
      <c r="Q343" s="4">
        <f>Table1[[#This Row],[Amount]]*Table1[[#This Row],[Quantity]]</f>
        <v>1529.91</v>
      </c>
    </row>
    <row r="344" spans="1:17" x14ac:dyDescent="0.3">
      <c r="A344" s="1">
        <v>343</v>
      </c>
      <c r="B344" s="2" t="s">
        <v>588</v>
      </c>
      <c r="C344" s="2" t="s">
        <v>8</v>
      </c>
      <c r="D344" s="2" t="s">
        <v>14</v>
      </c>
      <c r="E344" s="3">
        <v>43293</v>
      </c>
      <c r="F344" s="3" t="s">
        <v>189</v>
      </c>
      <c r="G344" s="2">
        <v>2018</v>
      </c>
      <c r="H344" s="3" t="s">
        <v>70</v>
      </c>
      <c r="I344" s="3" t="s">
        <v>201</v>
      </c>
      <c r="J344" s="3" t="s">
        <v>44</v>
      </c>
      <c r="K344" s="3" t="s">
        <v>82</v>
      </c>
      <c r="L344" s="3" t="s">
        <v>38</v>
      </c>
      <c r="M344" s="3" t="s">
        <v>1154</v>
      </c>
      <c r="N344" s="2">
        <v>30.992000000000001</v>
      </c>
      <c r="O344" s="2">
        <v>10.0724</v>
      </c>
      <c r="P344" s="2">
        <v>5</v>
      </c>
      <c r="Q344" s="4">
        <f>Table1[[#This Row],[Amount]]*Table1[[#This Row],[Quantity]]</f>
        <v>154.96</v>
      </c>
    </row>
    <row r="345" spans="1:17" x14ac:dyDescent="0.3">
      <c r="A345" s="1">
        <v>344</v>
      </c>
      <c r="B345" s="2" t="s">
        <v>588</v>
      </c>
      <c r="C345" s="2" t="s">
        <v>8</v>
      </c>
      <c r="D345" s="2" t="s">
        <v>19</v>
      </c>
      <c r="E345" s="3">
        <v>43293</v>
      </c>
      <c r="F345" s="3" t="s">
        <v>189</v>
      </c>
      <c r="G345" s="2">
        <v>2018</v>
      </c>
      <c r="H345" s="3" t="s">
        <v>70</v>
      </c>
      <c r="I345" s="3" t="s">
        <v>201</v>
      </c>
      <c r="J345" s="3" t="s">
        <v>44</v>
      </c>
      <c r="K345" s="3" t="s">
        <v>82</v>
      </c>
      <c r="L345" s="3" t="s">
        <v>38</v>
      </c>
      <c r="M345" s="3" t="s">
        <v>1154</v>
      </c>
      <c r="N345" s="2">
        <v>71.927999999999997</v>
      </c>
      <c r="O345" s="2">
        <v>8.3916000000000004</v>
      </c>
      <c r="P345" s="2">
        <v>3</v>
      </c>
      <c r="Q345" s="4">
        <f>Table1[[#This Row],[Amount]]*Table1[[#This Row],[Quantity]]</f>
        <v>215.78399999999999</v>
      </c>
    </row>
    <row r="346" spans="1:17" x14ac:dyDescent="0.3">
      <c r="A346" s="1">
        <v>345</v>
      </c>
      <c r="B346" s="2" t="s">
        <v>589</v>
      </c>
      <c r="C346" s="2" t="s">
        <v>6</v>
      </c>
      <c r="D346" s="2" t="s">
        <v>16</v>
      </c>
      <c r="E346" s="3">
        <v>43293</v>
      </c>
      <c r="F346" s="3" t="s">
        <v>189</v>
      </c>
      <c r="G346" s="2">
        <v>2018</v>
      </c>
      <c r="H346" s="3" t="s">
        <v>70</v>
      </c>
      <c r="I346" s="3" t="s">
        <v>201</v>
      </c>
      <c r="J346" s="3" t="s">
        <v>44</v>
      </c>
      <c r="K346" s="3" t="s">
        <v>82</v>
      </c>
      <c r="L346" s="3" t="s">
        <v>38</v>
      </c>
      <c r="M346" s="3" t="s">
        <v>1153</v>
      </c>
      <c r="N346" s="2">
        <v>88.8</v>
      </c>
      <c r="O346" s="2">
        <v>-2.2200000000000002</v>
      </c>
      <c r="P346" s="2">
        <v>2</v>
      </c>
      <c r="Q346" s="4">
        <f>Table1[[#This Row],[Amount]]*Table1[[#This Row],[Quantity]]</f>
        <v>177.6</v>
      </c>
    </row>
    <row r="347" spans="1:17" x14ac:dyDescent="0.3">
      <c r="A347" s="1">
        <v>346</v>
      </c>
      <c r="B347" s="2" t="s">
        <v>590</v>
      </c>
      <c r="C347" s="2" t="s">
        <v>6</v>
      </c>
      <c r="D347" s="2" t="s">
        <v>7</v>
      </c>
      <c r="E347" s="3">
        <v>43293</v>
      </c>
      <c r="F347" s="3" t="s">
        <v>189</v>
      </c>
      <c r="G347" s="2">
        <v>2018</v>
      </c>
      <c r="H347" s="3" t="s">
        <v>70</v>
      </c>
      <c r="I347" s="3" t="s">
        <v>152</v>
      </c>
      <c r="J347" s="3" t="s">
        <v>43</v>
      </c>
      <c r="K347" s="3" t="s">
        <v>108</v>
      </c>
      <c r="L347" s="3" t="s">
        <v>37</v>
      </c>
      <c r="M347" s="3" t="s">
        <v>1153</v>
      </c>
      <c r="N347" s="2">
        <v>47.975999999999999</v>
      </c>
      <c r="O347" s="2">
        <v>4.7976000000000001</v>
      </c>
      <c r="P347" s="2">
        <v>1</v>
      </c>
      <c r="Q347" s="4">
        <f>Table1[[#This Row],[Amount]]*Table1[[#This Row],[Quantity]]</f>
        <v>47.975999999999999</v>
      </c>
    </row>
    <row r="348" spans="1:17" x14ac:dyDescent="0.3">
      <c r="A348" s="1">
        <v>347</v>
      </c>
      <c r="B348" s="2" t="s">
        <v>591</v>
      </c>
      <c r="C348" s="2" t="s">
        <v>6</v>
      </c>
      <c r="D348" s="2" t="s">
        <v>7</v>
      </c>
      <c r="E348" s="3">
        <v>43293</v>
      </c>
      <c r="F348" s="3" t="s">
        <v>189</v>
      </c>
      <c r="G348" s="2">
        <v>2018</v>
      </c>
      <c r="H348" s="3" t="s">
        <v>70</v>
      </c>
      <c r="I348" s="3" t="s">
        <v>152</v>
      </c>
      <c r="J348" s="3" t="s">
        <v>43</v>
      </c>
      <c r="K348" s="3" t="s">
        <v>108</v>
      </c>
      <c r="L348" s="3" t="s">
        <v>37</v>
      </c>
      <c r="M348" s="3" t="s">
        <v>1153</v>
      </c>
      <c r="N348" s="2">
        <v>7.56</v>
      </c>
      <c r="O348" s="2">
        <v>3.0996000000000001</v>
      </c>
      <c r="P348" s="2">
        <v>3</v>
      </c>
      <c r="Q348" s="4">
        <f>Table1[[#This Row],[Amount]]*Table1[[#This Row],[Quantity]]</f>
        <v>22.68</v>
      </c>
    </row>
    <row r="349" spans="1:17" x14ac:dyDescent="0.3">
      <c r="A349" s="1">
        <v>348</v>
      </c>
      <c r="B349" s="2" t="s">
        <v>591</v>
      </c>
      <c r="C349" s="2" t="s">
        <v>8</v>
      </c>
      <c r="D349" s="2" t="s">
        <v>9</v>
      </c>
      <c r="E349" s="3">
        <v>43293</v>
      </c>
      <c r="F349" s="3" t="s">
        <v>189</v>
      </c>
      <c r="G349" s="2">
        <v>2018</v>
      </c>
      <c r="H349" s="3" t="s">
        <v>70</v>
      </c>
      <c r="I349" s="3" t="s">
        <v>176</v>
      </c>
      <c r="J349" s="3" t="s">
        <v>42</v>
      </c>
      <c r="K349" s="3" t="s">
        <v>110</v>
      </c>
      <c r="L349" s="3" t="s">
        <v>38</v>
      </c>
      <c r="M349" s="3" t="s">
        <v>1153</v>
      </c>
      <c r="N349" s="2">
        <v>24.56</v>
      </c>
      <c r="O349" s="2">
        <v>11.543200000000001</v>
      </c>
      <c r="P349" s="2">
        <v>2</v>
      </c>
      <c r="Q349" s="4">
        <f>Table1[[#This Row],[Amount]]*Table1[[#This Row],[Quantity]]</f>
        <v>49.12</v>
      </c>
    </row>
    <row r="350" spans="1:17" x14ac:dyDescent="0.3">
      <c r="A350" s="1">
        <v>349</v>
      </c>
      <c r="B350" s="2" t="s">
        <v>591</v>
      </c>
      <c r="C350" s="2" t="s">
        <v>6</v>
      </c>
      <c r="D350" s="2" t="s">
        <v>16</v>
      </c>
      <c r="E350" s="3">
        <v>43296</v>
      </c>
      <c r="F350" s="3" t="s">
        <v>189</v>
      </c>
      <c r="G350" s="2">
        <v>2018</v>
      </c>
      <c r="H350" s="3" t="s">
        <v>60</v>
      </c>
      <c r="I350" s="3" t="s">
        <v>202</v>
      </c>
      <c r="J350" s="3" t="s">
        <v>52</v>
      </c>
      <c r="K350" s="3" t="s">
        <v>58</v>
      </c>
      <c r="L350" s="3" t="s">
        <v>40</v>
      </c>
      <c r="M350" s="3" t="s">
        <v>1153</v>
      </c>
      <c r="N350" s="2">
        <v>12.96</v>
      </c>
      <c r="O350" s="2">
        <v>4.1471999999999998</v>
      </c>
      <c r="P350" s="2">
        <v>1</v>
      </c>
      <c r="Q350" s="4">
        <f>Table1[[#This Row],[Amount]]*Table1[[#This Row],[Quantity]]</f>
        <v>12.96</v>
      </c>
    </row>
    <row r="351" spans="1:17" x14ac:dyDescent="0.3">
      <c r="A351" s="1">
        <v>350</v>
      </c>
      <c r="B351" s="2" t="s">
        <v>592</v>
      </c>
      <c r="C351" s="2" t="s">
        <v>8</v>
      </c>
      <c r="D351" s="2" t="s">
        <v>25</v>
      </c>
      <c r="E351" s="3">
        <v>43297</v>
      </c>
      <c r="F351" s="3" t="s">
        <v>189</v>
      </c>
      <c r="G351" s="2">
        <v>2018</v>
      </c>
      <c r="H351" s="3" t="s">
        <v>80</v>
      </c>
      <c r="I351" s="3" t="s">
        <v>203</v>
      </c>
      <c r="J351" s="3" t="s">
        <v>53</v>
      </c>
      <c r="K351" s="3" t="s">
        <v>58</v>
      </c>
      <c r="L351" s="3" t="s">
        <v>40</v>
      </c>
      <c r="M351" s="3" t="s">
        <v>1155</v>
      </c>
      <c r="N351" s="2">
        <v>6.79</v>
      </c>
      <c r="O351" s="2">
        <v>2.3086000000000002</v>
      </c>
      <c r="P351" s="2">
        <v>7</v>
      </c>
      <c r="Q351" s="4">
        <f>Table1[[#This Row],[Amount]]*Table1[[#This Row],[Quantity]]</f>
        <v>47.53</v>
      </c>
    </row>
    <row r="352" spans="1:17" x14ac:dyDescent="0.3">
      <c r="A352" s="1">
        <v>351</v>
      </c>
      <c r="B352" s="2" t="s">
        <v>592</v>
      </c>
      <c r="C352" s="2" t="s">
        <v>8</v>
      </c>
      <c r="D352" s="2" t="s">
        <v>19</v>
      </c>
      <c r="E352" s="3">
        <v>43297</v>
      </c>
      <c r="F352" s="3" t="s">
        <v>189</v>
      </c>
      <c r="G352" s="2">
        <v>2018</v>
      </c>
      <c r="H352" s="3" t="s">
        <v>80</v>
      </c>
      <c r="I352" s="3" t="s">
        <v>203</v>
      </c>
      <c r="J352" s="3" t="s">
        <v>53</v>
      </c>
      <c r="K352" s="3" t="s">
        <v>58</v>
      </c>
      <c r="L352" s="3" t="s">
        <v>40</v>
      </c>
      <c r="M352" s="3" t="s">
        <v>1155</v>
      </c>
      <c r="N352" s="2">
        <v>24.56</v>
      </c>
      <c r="O352" s="2">
        <v>11.543200000000001</v>
      </c>
      <c r="P352" s="2">
        <v>5</v>
      </c>
      <c r="Q352" s="4">
        <f>Table1[[#This Row],[Amount]]*Table1[[#This Row],[Quantity]]</f>
        <v>122.8</v>
      </c>
    </row>
    <row r="353" spans="1:17" x14ac:dyDescent="0.3">
      <c r="A353" s="1">
        <v>352</v>
      </c>
      <c r="B353" s="2" t="s">
        <v>592</v>
      </c>
      <c r="C353" s="2" t="s">
        <v>11</v>
      </c>
      <c r="D353" s="2" t="s">
        <v>13</v>
      </c>
      <c r="E353" s="3">
        <v>43297</v>
      </c>
      <c r="F353" s="3" t="s">
        <v>189</v>
      </c>
      <c r="G353" s="2">
        <v>2018</v>
      </c>
      <c r="H353" s="3" t="s">
        <v>80</v>
      </c>
      <c r="I353" s="3" t="s">
        <v>203</v>
      </c>
      <c r="J353" s="3" t="s">
        <v>53</v>
      </c>
      <c r="K353" s="3" t="s">
        <v>58</v>
      </c>
      <c r="L353" s="3" t="s">
        <v>40</v>
      </c>
      <c r="M353" s="3" t="s">
        <v>1155</v>
      </c>
      <c r="N353" s="2">
        <v>3.048</v>
      </c>
      <c r="O353" s="2">
        <v>1.0668</v>
      </c>
      <c r="P353" s="2">
        <v>2</v>
      </c>
      <c r="Q353" s="4">
        <f>Table1[[#This Row],[Amount]]*Table1[[#This Row],[Quantity]]</f>
        <v>6.0960000000000001</v>
      </c>
    </row>
    <row r="354" spans="1:17" x14ac:dyDescent="0.3">
      <c r="A354" s="1">
        <v>353</v>
      </c>
      <c r="B354" s="2" t="s">
        <v>592</v>
      </c>
      <c r="C354" s="2" t="s">
        <v>8</v>
      </c>
      <c r="D354" s="2" t="s">
        <v>9</v>
      </c>
      <c r="E354" s="3">
        <v>43298</v>
      </c>
      <c r="F354" s="3" t="s">
        <v>189</v>
      </c>
      <c r="G354" s="2">
        <v>2018</v>
      </c>
      <c r="H354" s="3" t="s">
        <v>65</v>
      </c>
      <c r="I354" s="3" t="s">
        <v>204</v>
      </c>
      <c r="J354" s="3" t="s">
        <v>51</v>
      </c>
      <c r="K354" s="3" t="s">
        <v>92</v>
      </c>
      <c r="L354" s="3" t="s">
        <v>40</v>
      </c>
      <c r="M354" s="3" t="s">
        <v>1155</v>
      </c>
      <c r="N354" s="2">
        <v>49.12</v>
      </c>
      <c r="O354" s="2">
        <v>23.086400000000001</v>
      </c>
      <c r="P354" s="2">
        <v>8</v>
      </c>
      <c r="Q354" s="4">
        <f>Table1[[#This Row],[Amount]]*Table1[[#This Row],[Quantity]]</f>
        <v>392.96</v>
      </c>
    </row>
    <row r="355" spans="1:17" x14ac:dyDescent="0.3">
      <c r="A355" s="1">
        <v>354</v>
      </c>
      <c r="B355" s="2" t="s">
        <v>592</v>
      </c>
      <c r="C355" s="2" t="s">
        <v>8</v>
      </c>
      <c r="D355" s="2" t="s">
        <v>9</v>
      </c>
      <c r="E355" s="3">
        <v>43299</v>
      </c>
      <c r="F355" s="3" t="s">
        <v>189</v>
      </c>
      <c r="G355" s="2">
        <v>2018</v>
      </c>
      <c r="H355" s="3" t="s">
        <v>85</v>
      </c>
      <c r="I355" s="3" t="s">
        <v>205</v>
      </c>
      <c r="J355" s="3" t="s">
        <v>43</v>
      </c>
      <c r="K355" s="3" t="s">
        <v>108</v>
      </c>
      <c r="L355" s="3" t="s">
        <v>37</v>
      </c>
      <c r="M355" s="3" t="s">
        <v>1155</v>
      </c>
      <c r="N355" s="2">
        <v>4355.1679999999997</v>
      </c>
      <c r="O355" s="2">
        <v>1415.4295999999999</v>
      </c>
      <c r="P355" s="2">
        <v>1</v>
      </c>
      <c r="Q355" s="4">
        <f>Table1[[#This Row],[Amount]]*Table1[[#This Row],[Quantity]]</f>
        <v>4355.1679999999997</v>
      </c>
    </row>
    <row r="356" spans="1:17" x14ac:dyDescent="0.3">
      <c r="A356" s="1">
        <v>355</v>
      </c>
      <c r="B356" s="2" t="s">
        <v>593</v>
      </c>
      <c r="C356" s="2" t="s">
        <v>8</v>
      </c>
      <c r="D356" s="2" t="s">
        <v>9</v>
      </c>
      <c r="E356" s="3">
        <v>43299</v>
      </c>
      <c r="F356" s="3" t="s">
        <v>189</v>
      </c>
      <c r="G356" s="2">
        <v>2018</v>
      </c>
      <c r="H356" s="3" t="s">
        <v>85</v>
      </c>
      <c r="I356" s="3" t="s">
        <v>205</v>
      </c>
      <c r="J356" s="3" t="s">
        <v>43</v>
      </c>
      <c r="K356" s="3" t="s">
        <v>108</v>
      </c>
      <c r="L356" s="3" t="s">
        <v>37</v>
      </c>
      <c r="M356" s="3" t="s">
        <v>1153</v>
      </c>
      <c r="N356" s="2">
        <v>388.70400000000001</v>
      </c>
      <c r="O356" s="2">
        <v>-4.8587999999999996</v>
      </c>
      <c r="P356" s="2">
        <v>2</v>
      </c>
      <c r="Q356" s="4">
        <f>Table1[[#This Row],[Amount]]*Table1[[#This Row],[Quantity]]</f>
        <v>777.40800000000002</v>
      </c>
    </row>
    <row r="357" spans="1:17" x14ac:dyDescent="0.3">
      <c r="A357" s="1">
        <v>356</v>
      </c>
      <c r="B357" s="2" t="s">
        <v>593</v>
      </c>
      <c r="C357" s="2" t="s">
        <v>8</v>
      </c>
      <c r="D357" s="2" t="s">
        <v>20</v>
      </c>
      <c r="E357" s="3">
        <v>43299</v>
      </c>
      <c r="F357" s="3" t="s">
        <v>189</v>
      </c>
      <c r="G357" s="2">
        <v>2018</v>
      </c>
      <c r="H357" s="3" t="s">
        <v>85</v>
      </c>
      <c r="I357" s="3" t="s">
        <v>205</v>
      </c>
      <c r="J357" s="3" t="s">
        <v>43</v>
      </c>
      <c r="K357" s="3" t="s">
        <v>108</v>
      </c>
      <c r="L357" s="3" t="s">
        <v>37</v>
      </c>
      <c r="M357" s="3" t="s">
        <v>1153</v>
      </c>
      <c r="N357" s="2">
        <v>8.26</v>
      </c>
      <c r="O357" s="2">
        <v>3.7995999999999999</v>
      </c>
      <c r="P357" s="2">
        <v>2</v>
      </c>
      <c r="Q357" s="4">
        <f>Table1[[#This Row],[Amount]]*Table1[[#This Row],[Quantity]]</f>
        <v>16.52</v>
      </c>
    </row>
    <row r="358" spans="1:17" x14ac:dyDescent="0.3">
      <c r="A358" s="1">
        <v>357</v>
      </c>
      <c r="B358" s="2" t="s">
        <v>593</v>
      </c>
      <c r="C358" s="2" t="s">
        <v>11</v>
      </c>
      <c r="D358" s="2" t="s">
        <v>12</v>
      </c>
      <c r="E358" s="3">
        <v>43299</v>
      </c>
      <c r="F358" s="3" t="s">
        <v>189</v>
      </c>
      <c r="G358" s="2">
        <v>2018</v>
      </c>
      <c r="H358" s="3" t="s">
        <v>85</v>
      </c>
      <c r="I358" s="3" t="s">
        <v>205</v>
      </c>
      <c r="J358" s="3" t="s">
        <v>43</v>
      </c>
      <c r="K358" s="3" t="s">
        <v>108</v>
      </c>
      <c r="L358" s="3" t="s">
        <v>37</v>
      </c>
      <c r="M358" s="3" t="s">
        <v>1153</v>
      </c>
      <c r="N358" s="2">
        <v>17.04</v>
      </c>
      <c r="O358" s="2">
        <v>6.9863999999999997</v>
      </c>
      <c r="P358" s="2">
        <v>3</v>
      </c>
      <c r="Q358" s="4">
        <f>Table1[[#This Row],[Amount]]*Table1[[#This Row],[Quantity]]</f>
        <v>51.12</v>
      </c>
    </row>
    <row r="359" spans="1:17" x14ac:dyDescent="0.3">
      <c r="A359" s="1">
        <v>358</v>
      </c>
      <c r="B359" s="2" t="s">
        <v>593</v>
      </c>
      <c r="C359" s="2" t="s">
        <v>6</v>
      </c>
      <c r="D359" s="2" t="s">
        <v>7</v>
      </c>
      <c r="E359" s="3">
        <v>43300</v>
      </c>
      <c r="F359" s="3" t="s">
        <v>189</v>
      </c>
      <c r="G359" s="2">
        <v>2018</v>
      </c>
      <c r="H359" s="3" t="s">
        <v>70</v>
      </c>
      <c r="I359" s="3" t="s">
        <v>170</v>
      </c>
      <c r="J359" s="3" t="s">
        <v>42</v>
      </c>
      <c r="K359" s="3" t="s">
        <v>110</v>
      </c>
      <c r="L359" s="3" t="s">
        <v>38</v>
      </c>
      <c r="M359" s="3" t="s">
        <v>1153</v>
      </c>
      <c r="N359" s="2">
        <v>34.4</v>
      </c>
      <c r="O359" s="2">
        <v>15.824</v>
      </c>
      <c r="P359" s="2">
        <v>2</v>
      </c>
      <c r="Q359" s="4">
        <f>Table1[[#This Row],[Amount]]*Table1[[#This Row],[Quantity]]</f>
        <v>68.8</v>
      </c>
    </row>
    <row r="360" spans="1:17" x14ac:dyDescent="0.3">
      <c r="A360" s="1">
        <v>359</v>
      </c>
      <c r="B360" s="2" t="s">
        <v>594</v>
      </c>
      <c r="C360" s="2" t="s">
        <v>8</v>
      </c>
      <c r="D360" s="2" t="s">
        <v>10</v>
      </c>
      <c r="E360" s="3">
        <v>43301</v>
      </c>
      <c r="F360" s="3" t="s">
        <v>189</v>
      </c>
      <c r="G360" s="2">
        <v>2018</v>
      </c>
      <c r="H360" s="3" t="s">
        <v>73</v>
      </c>
      <c r="I360" s="3" t="s">
        <v>206</v>
      </c>
      <c r="J360" s="3" t="s">
        <v>55</v>
      </c>
      <c r="K360" s="3" t="s">
        <v>97</v>
      </c>
      <c r="L360" s="3" t="s">
        <v>40</v>
      </c>
      <c r="M360" s="3" t="s">
        <v>1154</v>
      </c>
      <c r="N360" s="2">
        <v>36.24</v>
      </c>
      <c r="O360" s="2">
        <v>11.324999999999999</v>
      </c>
      <c r="P360" s="2">
        <v>7</v>
      </c>
      <c r="Q360" s="4">
        <f>Table1[[#This Row],[Amount]]*Table1[[#This Row],[Quantity]]</f>
        <v>253.68</v>
      </c>
    </row>
    <row r="361" spans="1:17" x14ac:dyDescent="0.3">
      <c r="A361" s="1">
        <v>360</v>
      </c>
      <c r="B361" s="2" t="s">
        <v>595</v>
      </c>
      <c r="C361" s="2" t="s">
        <v>8</v>
      </c>
      <c r="D361" s="2" t="s">
        <v>9</v>
      </c>
      <c r="E361" s="3">
        <v>43301</v>
      </c>
      <c r="F361" s="3" t="s">
        <v>189</v>
      </c>
      <c r="G361" s="2">
        <v>2018</v>
      </c>
      <c r="H361" s="3" t="s">
        <v>73</v>
      </c>
      <c r="I361" s="3" t="s">
        <v>206</v>
      </c>
      <c r="J361" s="3" t="s">
        <v>55</v>
      </c>
      <c r="K361" s="3" t="s">
        <v>97</v>
      </c>
      <c r="L361" s="3" t="s">
        <v>40</v>
      </c>
      <c r="M361" s="3" t="s">
        <v>1154</v>
      </c>
      <c r="N361" s="2">
        <v>647.84</v>
      </c>
      <c r="O361" s="2">
        <v>168.4384</v>
      </c>
      <c r="P361" s="2">
        <v>2</v>
      </c>
      <c r="Q361" s="4">
        <f>Table1[[#This Row],[Amount]]*Table1[[#This Row],[Quantity]]</f>
        <v>1295.68</v>
      </c>
    </row>
    <row r="362" spans="1:17" x14ac:dyDescent="0.3">
      <c r="A362" s="1">
        <v>361</v>
      </c>
      <c r="B362" s="2" t="s">
        <v>595</v>
      </c>
      <c r="C362" s="2" t="s">
        <v>11</v>
      </c>
      <c r="D362" s="2" t="s">
        <v>12</v>
      </c>
      <c r="E362" s="3">
        <v>43301</v>
      </c>
      <c r="F362" s="3" t="s">
        <v>189</v>
      </c>
      <c r="G362" s="2">
        <v>2018</v>
      </c>
      <c r="H362" s="3" t="s">
        <v>73</v>
      </c>
      <c r="I362" s="3" t="s">
        <v>206</v>
      </c>
      <c r="J362" s="3" t="s">
        <v>55</v>
      </c>
      <c r="K362" s="3" t="s">
        <v>97</v>
      </c>
      <c r="L362" s="3" t="s">
        <v>40</v>
      </c>
      <c r="M362" s="3" t="s">
        <v>1154</v>
      </c>
      <c r="N362" s="2">
        <v>20.7</v>
      </c>
      <c r="O362" s="2">
        <v>9.9359999999999999</v>
      </c>
      <c r="P362" s="2">
        <v>4</v>
      </c>
      <c r="Q362" s="4">
        <f>Table1[[#This Row],[Amount]]*Table1[[#This Row],[Quantity]]</f>
        <v>82.8</v>
      </c>
    </row>
    <row r="363" spans="1:17" x14ac:dyDescent="0.3">
      <c r="A363" s="1">
        <v>362</v>
      </c>
      <c r="B363" s="2" t="s">
        <v>596</v>
      </c>
      <c r="C363" s="2" t="s">
        <v>6</v>
      </c>
      <c r="D363" s="2" t="s">
        <v>7</v>
      </c>
      <c r="E363" s="3">
        <v>43302</v>
      </c>
      <c r="F363" s="3" t="s">
        <v>189</v>
      </c>
      <c r="G363" s="2">
        <v>2018</v>
      </c>
      <c r="H363" s="3" t="s">
        <v>125</v>
      </c>
      <c r="I363" s="3" t="s">
        <v>207</v>
      </c>
      <c r="J363" s="3" t="s">
        <v>43</v>
      </c>
      <c r="K363" s="3" t="s">
        <v>108</v>
      </c>
      <c r="L363" s="3" t="s">
        <v>37</v>
      </c>
      <c r="M363" s="3" t="s">
        <v>1153</v>
      </c>
      <c r="N363" s="2">
        <v>20.7</v>
      </c>
      <c r="O363" s="2">
        <v>9.9359999999999999</v>
      </c>
      <c r="P363" s="2">
        <v>8</v>
      </c>
      <c r="Q363" s="4">
        <f>Table1[[#This Row],[Amount]]*Table1[[#This Row],[Quantity]]</f>
        <v>165.6</v>
      </c>
    </row>
    <row r="364" spans="1:17" x14ac:dyDescent="0.3">
      <c r="A364" s="1">
        <v>363</v>
      </c>
      <c r="B364" s="2" t="s">
        <v>596</v>
      </c>
      <c r="C364" s="2" t="s">
        <v>8</v>
      </c>
      <c r="D364" s="2" t="s">
        <v>20</v>
      </c>
      <c r="E364" s="3">
        <v>43303</v>
      </c>
      <c r="F364" s="3" t="s">
        <v>189</v>
      </c>
      <c r="G364" s="2">
        <v>2018</v>
      </c>
      <c r="H364" s="3" t="s">
        <v>60</v>
      </c>
      <c r="I364" s="3" t="s">
        <v>208</v>
      </c>
      <c r="J364" s="3" t="s">
        <v>42</v>
      </c>
      <c r="K364" s="3" t="s">
        <v>110</v>
      </c>
      <c r="L364" s="3" t="s">
        <v>38</v>
      </c>
      <c r="M364" s="3" t="s">
        <v>1153</v>
      </c>
      <c r="N364" s="2">
        <v>488.64600000000002</v>
      </c>
      <c r="O364" s="2">
        <v>86.870400000000004</v>
      </c>
      <c r="P364" s="2">
        <v>6</v>
      </c>
      <c r="Q364" s="4">
        <f>Table1[[#This Row],[Amount]]*Table1[[#This Row],[Quantity]]</f>
        <v>2931.8760000000002</v>
      </c>
    </row>
    <row r="365" spans="1:17" x14ac:dyDescent="0.3">
      <c r="A365" s="1">
        <v>364</v>
      </c>
      <c r="B365" s="2" t="s">
        <v>596</v>
      </c>
      <c r="C365" s="2" t="s">
        <v>8</v>
      </c>
      <c r="D365" s="2" t="s">
        <v>15</v>
      </c>
      <c r="E365" s="3">
        <v>43303</v>
      </c>
      <c r="F365" s="3" t="s">
        <v>189</v>
      </c>
      <c r="G365" s="2">
        <v>2018</v>
      </c>
      <c r="H365" s="3" t="s">
        <v>60</v>
      </c>
      <c r="I365" s="3" t="s">
        <v>208</v>
      </c>
      <c r="J365" s="3" t="s">
        <v>42</v>
      </c>
      <c r="K365" s="3" t="s">
        <v>110</v>
      </c>
      <c r="L365" s="3" t="s">
        <v>38</v>
      </c>
      <c r="M365" s="3" t="s">
        <v>1153</v>
      </c>
      <c r="N365" s="2">
        <v>5.56</v>
      </c>
      <c r="O365" s="2">
        <v>1.4456</v>
      </c>
      <c r="P365" s="2">
        <v>4</v>
      </c>
      <c r="Q365" s="4">
        <f>Table1[[#This Row],[Amount]]*Table1[[#This Row],[Quantity]]</f>
        <v>22.24</v>
      </c>
    </row>
    <row r="366" spans="1:17" x14ac:dyDescent="0.3">
      <c r="A366" s="1">
        <v>365</v>
      </c>
      <c r="B366" s="2" t="s">
        <v>596</v>
      </c>
      <c r="C366" s="2" t="s">
        <v>11</v>
      </c>
      <c r="D366" s="2" t="s">
        <v>22</v>
      </c>
      <c r="E366" s="3">
        <v>43303</v>
      </c>
      <c r="F366" s="3" t="s">
        <v>189</v>
      </c>
      <c r="G366" s="2">
        <v>2018</v>
      </c>
      <c r="H366" s="3" t="s">
        <v>60</v>
      </c>
      <c r="I366" s="3" t="s">
        <v>209</v>
      </c>
      <c r="J366" s="3" t="s">
        <v>43</v>
      </c>
      <c r="K366" s="3" t="s">
        <v>64</v>
      </c>
      <c r="L366" s="3" t="s">
        <v>37</v>
      </c>
      <c r="M366" s="3" t="s">
        <v>1153</v>
      </c>
      <c r="N366" s="2">
        <v>47.12</v>
      </c>
      <c r="O366" s="2">
        <v>20.732800000000001</v>
      </c>
      <c r="P366" s="2">
        <v>4</v>
      </c>
      <c r="Q366" s="4">
        <f>Table1[[#This Row],[Amount]]*Table1[[#This Row],[Quantity]]</f>
        <v>188.48</v>
      </c>
    </row>
    <row r="367" spans="1:17" x14ac:dyDescent="0.3">
      <c r="A367" s="1">
        <v>366</v>
      </c>
      <c r="B367" s="2" t="s">
        <v>597</v>
      </c>
      <c r="C367" s="2" t="s">
        <v>11</v>
      </c>
      <c r="D367" s="2" t="s">
        <v>13</v>
      </c>
      <c r="E367" s="3">
        <v>43303</v>
      </c>
      <c r="F367" s="3" t="s">
        <v>189</v>
      </c>
      <c r="G367" s="2">
        <v>2018</v>
      </c>
      <c r="H367" s="3" t="s">
        <v>60</v>
      </c>
      <c r="I367" s="3" t="s">
        <v>209</v>
      </c>
      <c r="J367" s="3" t="s">
        <v>43</v>
      </c>
      <c r="K367" s="3" t="s">
        <v>64</v>
      </c>
      <c r="L367" s="3" t="s">
        <v>37</v>
      </c>
      <c r="M367" s="3" t="s">
        <v>1153</v>
      </c>
      <c r="N367" s="2">
        <v>211.96</v>
      </c>
      <c r="O367" s="2">
        <v>8.4784000000000006</v>
      </c>
      <c r="P367" s="2">
        <v>2</v>
      </c>
      <c r="Q367" s="4">
        <f>Table1[[#This Row],[Amount]]*Table1[[#This Row],[Quantity]]</f>
        <v>423.92</v>
      </c>
    </row>
    <row r="368" spans="1:17" x14ac:dyDescent="0.3">
      <c r="A368" s="1">
        <v>367</v>
      </c>
      <c r="B368" s="2" t="s">
        <v>598</v>
      </c>
      <c r="C368" s="2" t="s">
        <v>8</v>
      </c>
      <c r="D368" s="2" t="s">
        <v>14</v>
      </c>
      <c r="E368" s="3">
        <v>43303</v>
      </c>
      <c r="F368" s="3" t="s">
        <v>189</v>
      </c>
      <c r="G368" s="2">
        <v>2018</v>
      </c>
      <c r="H368" s="3" t="s">
        <v>60</v>
      </c>
      <c r="I368" s="3" t="s">
        <v>209</v>
      </c>
      <c r="J368" s="3" t="s">
        <v>43</v>
      </c>
      <c r="K368" s="3" t="s">
        <v>64</v>
      </c>
      <c r="L368" s="3" t="s">
        <v>37</v>
      </c>
      <c r="M368" s="3" t="s">
        <v>1154</v>
      </c>
      <c r="N368" s="2">
        <v>23.2</v>
      </c>
      <c r="O368" s="2">
        <v>10.44</v>
      </c>
      <c r="P368" s="2">
        <v>4</v>
      </c>
      <c r="Q368" s="4">
        <f>Table1[[#This Row],[Amount]]*Table1[[#This Row],[Quantity]]</f>
        <v>92.8</v>
      </c>
    </row>
    <row r="369" spans="1:17" x14ac:dyDescent="0.3">
      <c r="A369" s="1">
        <v>368</v>
      </c>
      <c r="B369" s="2" t="s">
        <v>598</v>
      </c>
      <c r="C369" s="2" t="s">
        <v>11</v>
      </c>
      <c r="D369" s="2" t="s">
        <v>13</v>
      </c>
      <c r="E369" s="3">
        <v>43303</v>
      </c>
      <c r="F369" s="3" t="s">
        <v>189</v>
      </c>
      <c r="G369" s="2">
        <v>2018</v>
      </c>
      <c r="H369" s="3" t="s">
        <v>60</v>
      </c>
      <c r="I369" s="3" t="s">
        <v>210</v>
      </c>
      <c r="J369" s="3" t="s">
        <v>42</v>
      </c>
      <c r="K369" s="3" t="s">
        <v>67</v>
      </c>
      <c r="L369" s="3" t="s">
        <v>38</v>
      </c>
      <c r="M369" s="3" t="s">
        <v>1154</v>
      </c>
      <c r="N369" s="2">
        <v>7.36</v>
      </c>
      <c r="O369" s="2">
        <v>0.1472</v>
      </c>
      <c r="P369" s="2">
        <v>4</v>
      </c>
      <c r="Q369" s="4">
        <f>Table1[[#This Row],[Amount]]*Table1[[#This Row],[Quantity]]</f>
        <v>29.44</v>
      </c>
    </row>
    <row r="370" spans="1:17" x14ac:dyDescent="0.3">
      <c r="A370" s="1">
        <v>369</v>
      </c>
      <c r="B370" s="2" t="s">
        <v>598</v>
      </c>
      <c r="C370" s="2" t="s">
        <v>11</v>
      </c>
      <c r="D370" s="2" t="s">
        <v>13</v>
      </c>
      <c r="E370" s="3">
        <v>43303</v>
      </c>
      <c r="F370" s="3" t="s">
        <v>189</v>
      </c>
      <c r="G370" s="2">
        <v>2018</v>
      </c>
      <c r="H370" s="3" t="s">
        <v>60</v>
      </c>
      <c r="I370" s="3" t="s">
        <v>211</v>
      </c>
      <c r="J370" s="3" t="s">
        <v>41</v>
      </c>
      <c r="K370" s="3" t="s">
        <v>69</v>
      </c>
      <c r="L370" s="3" t="s">
        <v>37</v>
      </c>
      <c r="M370" s="3" t="s">
        <v>1154</v>
      </c>
      <c r="N370" s="2">
        <v>104.79</v>
      </c>
      <c r="O370" s="2">
        <v>29.341200000000001</v>
      </c>
      <c r="P370" s="2">
        <v>3</v>
      </c>
      <c r="Q370" s="4">
        <f>Table1[[#This Row],[Amount]]*Table1[[#This Row],[Quantity]]</f>
        <v>314.37</v>
      </c>
    </row>
    <row r="371" spans="1:17" x14ac:dyDescent="0.3">
      <c r="A371" s="1">
        <v>370</v>
      </c>
      <c r="B371" s="2" t="s">
        <v>598</v>
      </c>
      <c r="C371" s="2" t="s">
        <v>6</v>
      </c>
      <c r="D371" s="2" t="s">
        <v>16</v>
      </c>
      <c r="E371" s="3">
        <v>43303</v>
      </c>
      <c r="F371" s="3" t="s">
        <v>189</v>
      </c>
      <c r="G371" s="2">
        <v>2018</v>
      </c>
      <c r="H371" s="3" t="s">
        <v>60</v>
      </c>
      <c r="I371" s="3" t="s">
        <v>211</v>
      </c>
      <c r="J371" s="3" t="s">
        <v>41</v>
      </c>
      <c r="K371" s="3" t="s">
        <v>69</v>
      </c>
      <c r="L371" s="3" t="s">
        <v>37</v>
      </c>
      <c r="M371" s="3" t="s">
        <v>1154</v>
      </c>
      <c r="N371" s="2">
        <v>1043.92</v>
      </c>
      <c r="O371" s="2">
        <v>271.41919999999999</v>
      </c>
      <c r="P371" s="2">
        <v>4</v>
      </c>
      <c r="Q371" s="4">
        <f>Table1[[#This Row],[Amount]]*Table1[[#This Row],[Quantity]]</f>
        <v>4175.68</v>
      </c>
    </row>
    <row r="372" spans="1:17" x14ac:dyDescent="0.3">
      <c r="A372" s="1">
        <v>371</v>
      </c>
      <c r="B372" s="2" t="s">
        <v>599</v>
      </c>
      <c r="C372" s="2" t="s">
        <v>8</v>
      </c>
      <c r="D372" s="2" t="s">
        <v>9</v>
      </c>
      <c r="E372" s="3">
        <v>43303</v>
      </c>
      <c r="F372" s="3" t="s">
        <v>189</v>
      </c>
      <c r="G372" s="2">
        <v>2018</v>
      </c>
      <c r="H372" s="3" t="s">
        <v>60</v>
      </c>
      <c r="I372" s="3" t="s">
        <v>211</v>
      </c>
      <c r="J372" s="3" t="s">
        <v>41</v>
      </c>
      <c r="K372" s="3" t="s">
        <v>69</v>
      </c>
      <c r="L372" s="3" t="s">
        <v>37</v>
      </c>
      <c r="M372" s="3" t="s">
        <v>1153</v>
      </c>
      <c r="N372" s="2">
        <v>25.92</v>
      </c>
      <c r="O372" s="2">
        <v>9.3960000000000008</v>
      </c>
      <c r="P372" s="2">
        <v>5</v>
      </c>
      <c r="Q372" s="4">
        <f>Table1[[#This Row],[Amount]]*Table1[[#This Row],[Quantity]]</f>
        <v>129.60000000000002</v>
      </c>
    </row>
    <row r="373" spans="1:17" x14ac:dyDescent="0.3">
      <c r="A373" s="1">
        <v>372</v>
      </c>
      <c r="B373" s="2" t="s">
        <v>599</v>
      </c>
      <c r="C373" s="2" t="s">
        <v>8</v>
      </c>
      <c r="D373" s="2" t="s">
        <v>10</v>
      </c>
      <c r="E373" s="3">
        <v>43303</v>
      </c>
      <c r="F373" s="3" t="s">
        <v>189</v>
      </c>
      <c r="G373" s="2">
        <v>2018</v>
      </c>
      <c r="H373" s="3" t="s">
        <v>60</v>
      </c>
      <c r="I373" s="3" t="s">
        <v>211</v>
      </c>
      <c r="J373" s="3" t="s">
        <v>41</v>
      </c>
      <c r="K373" s="3" t="s">
        <v>69</v>
      </c>
      <c r="L373" s="3" t="s">
        <v>37</v>
      </c>
      <c r="M373" s="3" t="s">
        <v>1153</v>
      </c>
      <c r="N373" s="2">
        <v>53.423999999999999</v>
      </c>
      <c r="O373" s="2">
        <v>4.6745999999999999</v>
      </c>
      <c r="P373" s="2">
        <v>2</v>
      </c>
      <c r="Q373" s="4">
        <f>Table1[[#This Row],[Amount]]*Table1[[#This Row],[Quantity]]</f>
        <v>106.848</v>
      </c>
    </row>
    <row r="374" spans="1:17" x14ac:dyDescent="0.3">
      <c r="A374" s="1">
        <v>373</v>
      </c>
      <c r="B374" s="2" t="s">
        <v>600</v>
      </c>
      <c r="C374" s="2" t="s">
        <v>11</v>
      </c>
      <c r="D374" s="2" t="s">
        <v>23</v>
      </c>
      <c r="E374" s="3">
        <v>43303</v>
      </c>
      <c r="F374" s="3" t="s">
        <v>189</v>
      </c>
      <c r="G374" s="2">
        <v>2018</v>
      </c>
      <c r="H374" s="3" t="s">
        <v>60</v>
      </c>
      <c r="I374" s="3" t="s">
        <v>211</v>
      </c>
      <c r="J374" s="3" t="s">
        <v>41</v>
      </c>
      <c r="K374" s="3" t="s">
        <v>69</v>
      </c>
      <c r="L374" s="3" t="s">
        <v>37</v>
      </c>
      <c r="M374" s="3" t="s">
        <v>1153</v>
      </c>
      <c r="N374" s="2">
        <v>8.16</v>
      </c>
      <c r="O374" s="2">
        <v>-5.7119999999999997</v>
      </c>
      <c r="P374" s="2">
        <v>4</v>
      </c>
      <c r="Q374" s="4">
        <f>Table1[[#This Row],[Amount]]*Table1[[#This Row],[Quantity]]</f>
        <v>32.64</v>
      </c>
    </row>
    <row r="375" spans="1:17" x14ac:dyDescent="0.3">
      <c r="A375" s="1">
        <v>374</v>
      </c>
      <c r="B375" s="2" t="s">
        <v>600</v>
      </c>
      <c r="C375" s="2" t="s">
        <v>6</v>
      </c>
      <c r="D375" s="2" t="s">
        <v>16</v>
      </c>
      <c r="E375" s="3">
        <v>43303</v>
      </c>
      <c r="F375" s="3" t="s">
        <v>189</v>
      </c>
      <c r="G375" s="2">
        <v>2018</v>
      </c>
      <c r="H375" s="3" t="s">
        <v>60</v>
      </c>
      <c r="I375" s="3" t="s">
        <v>211</v>
      </c>
      <c r="J375" s="3" t="s">
        <v>41</v>
      </c>
      <c r="K375" s="3" t="s">
        <v>69</v>
      </c>
      <c r="L375" s="3" t="s">
        <v>37</v>
      </c>
      <c r="M375" s="3" t="s">
        <v>1153</v>
      </c>
      <c r="N375" s="2">
        <v>1023.936</v>
      </c>
      <c r="O375" s="2">
        <v>179.18879999999999</v>
      </c>
      <c r="P375" s="2">
        <v>3</v>
      </c>
      <c r="Q375" s="4">
        <f>Table1[[#This Row],[Amount]]*Table1[[#This Row],[Quantity]]</f>
        <v>3071.808</v>
      </c>
    </row>
    <row r="376" spans="1:17" x14ac:dyDescent="0.3">
      <c r="A376" s="1">
        <v>375</v>
      </c>
      <c r="B376" s="2" t="s">
        <v>600</v>
      </c>
      <c r="C376" s="2" t="s">
        <v>6</v>
      </c>
      <c r="D376" s="2" t="s">
        <v>24</v>
      </c>
      <c r="E376" s="3">
        <v>43307</v>
      </c>
      <c r="F376" s="3" t="s">
        <v>189</v>
      </c>
      <c r="G376" s="2">
        <v>2018</v>
      </c>
      <c r="H376" s="3" t="s">
        <v>70</v>
      </c>
      <c r="I376" s="3" t="s">
        <v>212</v>
      </c>
      <c r="J376" s="3" t="s">
        <v>50</v>
      </c>
      <c r="K376" s="3" t="s">
        <v>72</v>
      </c>
      <c r="L376" s="3" t="s">
        <v>39</v>
      </c>
      <c r="M376" s="3" t="s">
        <v>1153</v>
      </c>
      <c r="N376" s="2">
        <v>9.24</v>
      </c>
      <c r="O376" s="2">
        <v>0.92400000000000004</v>
      </c>
      <c r="P376" s="2">
        <v>8</v>
      </c>
      <c r="Q376" s="4">
        <f>Table1[[#This Row],[Amount]]*Table1[[#This Row],[Quantity]]</f>
        <v>73.92</v>
      </c>
    </row>
    <row r="377" spans="1:17" x14ac:dyDescent="0.3">
      <c r="A377" s="1">
        <v>376</v>
      </c>
      <c r="B377" s="2" t="s">
        <v>600</v>
      </c>
      <c r="C377" s="2" t="s">
        <v>8</v>
      </c>
      <c r="D377" s="2" t="s">
        <v>9</v>
      </c>
      <c r="E377" s="3">
        <v>43308</v>
      </c>
      <c r="F377" s="3" t="s">
        <v>189</v>
      </c>
      <c r="G377" s="2">
        <v>2018</v>
      </c>
      <c r="H377" s="3" t="s">
        <v>73</v>
      </c>
      <c r="I377" s="3" t="s">
        <v>213</v>
      </c>
      <c r="J377" s="3" t="s">
        <v>46</v>
      </c>
      <c r="K377" s="3" t="s">
        <v>75</v>
      </c>
      <c r="L377" s="3" t="s">
        <v>36</v>
      </c>
      <c r="M377" s="3" t="s">
        <v>1153</v>
      </c>
      <c r="N377" s="2">
        <v>479.04</v>
      </c>
      <c r="O377" s="2">
        <v>-29.94</v>
      </c>
      <c r="P377" s="2">
        <v>2</v>
      </c>
      <c r="Q377" s="4">
        <f>Table1[[#This Row],[Amount]]*Table1[[#This Row],[Quantity]]</f>
        <v>958.08</v>
      </c>
    </row>
    <row r="378" spans="1:17" x14ac:dyDescent="0.3">
      <c r="A378" s="1">
        <v>377</v>
      </c>
      <c r="B378" s="2" t="s">
        <v>601</v>
      </c>
      <c r="C378" s="2" t="s">
        <v>8</v>
      </c>
      <c r="D378" s="2" t="s">
        <v>9</v>
      </c>
      <c r="E378" s="3">
        <v>43309</v>
      </c>
      <c r="F378" s="3" t="s">
        <v>189</v>
      </c>
      <c r="G378" s="2">
        <v>2018</v>
      </c>
      <c r="H378" s="3" t="s">
        <v>125</v>
      </c>
      <c r="I378" s="3" t="s">
        <v>214</v>
      </c>
      <c r="J378" s="3" t="s">
        <v>43</v>
      </c>
      <c r="K378" s="3" t="s">
        <v>108</v>
      </c>
      <c r="L378" s="3" t="s">
        <v>37</v>
      </c>
      <c r="M378" s="3" t="s">
        <v>1154</v>
      </c>
      <c r="N378" s="2">
        <v>99.135999999999996</v>
      </c>
      <c r="O378" s="2">
        <v>30.98</v>
      </c>
      <c r="P378" s="2">
        <v>7</v>
      </c>
      <c r="Q378" s="4">
        <f>Table1[[#This Row],[Amount]]*Table1[[#This Row],[Quantity]]</f>
        <v>693.952</v>
      </c>
    </row>
    <row r="379" spans="1:17" x14ac:dyDescent="0.3">
      <c r="A379" s="1">
        <v>378</v>
      </c>
      <c r="B379" s="2" t="s">
        <v>602</v>
      </c>
      <c r="C379" s="2" t="s">
        <v>8</v>
      </c>
      <c r="D379" s="2" t="s">
        <v>9</v>
      </c>
      <c r="E379" s="3">
        <v>43309</v>
      </c>
      <c r="F379" s="3" t="s">
        <v>189</v>
      </c>
      <c r="G379" s="2">
        <v>2018</v>
      </c>
      <c r="H379" s="3" t="s">
        <v>125</v>
      </c>
      <c r="I379" s="3" t="s">
        <v>214</v>
      </c>
      <c r="J379" s="3" t="s">
        <v>43</v>
      </c>
      <c r="K379" s="3" t="s">
        <v>108</v>
      </c>
      <c r="L379" s="3" t="s">
        <v>37</v>
      </c>
      <c r="M379" s="3" t="s">
        <v>1154</v>
      </c>
      <c r="N379" s="2">
        <v>1488.424</v>
      </c>
      <c r="O379" s="2">
        <v>-297.6848</v>
      </c>
      <c r="P379" s="2">
        <v>2</v>
      </c>
      <c r="Q379" s="4">
        <f>Table1[[#This Row],[Amount]]*Table1[[#This Row],[Quantity]]</f>
        <v>2976.848</v>
      </c>
    </row>
    <row r="380" spans="1:17" x14ac:dyDescent="0.3">
      <c r="A380" s="1">
        <v>379</v>
      </c>
      <c r="B380" s="2" t="s">
        <v>603</v>
      </c>
      <c r="C380" s="2" t="s">
        <v>8</v>
      </c>
      <c r="D380" s="2" t="s">
        <v>10</v>
      </c>
      <c r="E380" s="3">
        <v>43309</v>
      </c>
      <c r="F380" s="3" t="s">
        <v>189</v>
      </c>
      <c r="G380" s="2">
        <v>2018</v>
      </c>
      <c r="H380" s="3" t="s">
        <v>125</v>
      </c>
      <c r="I380" s="3" t="s">
        <v>214</v>
      </c>
      <c r="J380" s="3" t="s">
        <v>43</v>
      </c>
      <c r="K380" s="3" t="s">
        <v>108</v>
      </c>
      <c r="L380" s="3" t="s">
        <v>37</v>
      </c>
      <c r="M380" s="3" t="s">
        <v>1153</v>
      </c>
      <c r="N380" s="2">
        <v>8.6519999999999992</v>
      </c>
      <c r="O380" s="2">
        <v>-20.3322</v>
      </c>
      <c r="P380" s="2">
        <v>4</v>
      </c>
      <c r="Q380" s="4">
        <f>Table1[[#This Row],[Amount]]*Table1[[#This Row],[Quantity]]</f>
        <v>34.607999999999997</v>
      </c>
    </row>
    <row r="381" spans="1:17" x14ac:dyDescent="0.3">
      <c r="A381" s="1">
        <v>380</v>
      </c>
      <c r="B381" s="2" t="s">
        <v>603</v>
      </c>
      <c r="C381" s="2" t="s">
        <v>11</v>
      </c>
      <c r="D381" s="2" t="s">
        <v>12</v>
      </c>
      <c r="E381" s="3">
        <v>43310</v>
      </c>
      <c r="F381" s="3" t="s">
        <v>189</v>
      </c>
      <c r="G381" s="2">
        <v>2018</v>
      </c>
      <c r="H381" s="3" t="s">
        <v>60</v>
      </c>
      <c r="I381" s="3" t="s">
        <v>215</v>
      </c>
      <c r="J381" s="3" t="s">
        <v>42</v>
      </c>
      <c r="K381" s="3" t="s">
        <v>110</v>
      </c>
      <c r="L381" s="3" t="s">
        <v>38</v>
      </c>
      <c r="M381" s="3" t="s">
        <v>1153</v>
      </c>
      <c r="N381" s="2">
        <v>23.832000000000001</v>
      </c>
      <c r="O381" s="2">
        <v>2.6810999999999998</v>
      </c>
      <c r="P381" s="2">
        <v>3</v>
      </c>
      <c r="Q381" s="4">
        <f>Table1[[#This Row],[Amount]]*Table1[[#This Row],[Quantity]]</f>
        <v>71.496000000000009</v>
      </c>
    </row>
    <row r="382" spans="1:17" x14ac:dyDescent="0.3">
      <c r="A382" s="1">
        <v>381</v>
      </c>
      <c r="B382" s="2" t="s">
        <v>603</v>
      </c>
      <c r="C382" s="2" t="s">
        <v>8</v>
      </c>
      <c r="D382" s="2" t="s">
        <v>10</v>
      </c>
      <c r="E382" s="3">
        <v>43311</v>
      </c>
      <c r="F382" s="3" t="s">
        <v>189</v>
      </c>
      <c r="G382" s="2">
        <v>2018</v>
      </c>
      <c r="H382" s="3" t="s">
        <v>80</v>
      </c>
      <c r="I382" s="3" t="s">
        <v>216</v>
      </c>
      <c r="J382" s="3" t="s">
        <v>44</v>
      </c>
      <c r="K382" s="3" t="s">
        <v>82</v>
      </c>
      <c r="L382" s="3" t="s">
        <v>38</v>
      </c>
      <c r="M382" s="3" t="s">
        <v>1153</v>
      </c>
      <c r="N382" s="2">
        <v>12.176</v>
      </c>
      <c r="O382" s="2">
        <v>-18.872800000000002</v>
      </c>
      <c r="P382" s="2">
        <v>3</v>
      </c>
      <c r="Q382" s="4">
        <f>Table1[[#This Row],[Amount]]*Table1[[#This Row],[Quantity]]</f>
        <v>36.527999999999999</v>
      </c>
    </row>
    <row r="383" spans="1:17" x14ac:dyDescent="0.3">
      <c r="A383" s="1">
        <v>382</v>
      </c>
      <c r="B383" s="2" t="s">
        <v>604</v>
      </c>
      <c r="C383" s="2" t="s">
        <v>8</v>
      </c>
      <c r="D383" s="2" t="s">
        <v>25</v>
      </c>
      <c r="E383" s="3">
        <v>43311</v>
      </c>
      <c r="F383" s="3" t="s">
        <v>189</v>
      </c>
      <c r="G383" s="2">
        <v>2018</v>
      </c>
      <c r="H383" s="3" t="s">
        <v>80</v>
      </c>
      <c r="I383" s="3" t="s">
        <v>216</v>
      </c>
      <c r="J383" s="3" t="s">
        <v>44</v>
      </c>
      <c r="K383" s="3" t="s">
        <v>82</v>
      </c>
      <c r="L383" s="3" t="s">
        <v>38</v>
      </c>
      <c r="M383" s="3" t="s">
        <v>1154</v>
      </c>
      <c r="N383" s="2">
        <v>50.96</v>
      </c>
      <c r="O383" s="2">
        <v>25.48</v>
      </c>
      <c r="P383" s="2">
        <v>2</v>
      </c>
      <c r="Q383" s="4">
        <f>Table1[[#This Row],[Amount]]*Table1[[#This Row],[Quantity]]</f>
        <v>101.92</v>
      </c>
    </row>
    <row r="384" spans="1:17" x14ac:dyDescent="0.3">
      <c r="A384" s="1">
        <v>383</v>
      </c>
      <c r="B384" s="2" t="s">
        <v>604</v>
      </c>
      <c r="C384" s="2" t="s">
        <v>8</v>
      </c>
      <c r="D384" s="2" t="s">
        <v>10</v>
      </c>
      <c r="E384" s="3">
        <v>43311</v>
      </c>
      <c r="F384" s="3" t="s">
        <v>189</v>
      </c>
      <c r="G384" s="2">
        <v>2018</v>
      </c>
      <c r="H384" s="3" t="s">
        <v>80</v>
      </c>
      <c r="I384" s="3" t="s">
        <v>216</v>
      </c>
      <c r="J384" s="3" t="s">
        <v>44</v>
      </c>
      <c r="K384" s="3" t="s">
        <v>82</v>
      </c>
      <c r="L384" s="3" t="s">
        <v>38</v>
      </c>
      <c r="M384" s="3" t="s">
        <v>1154</v>
      </c>
      <c r="N384" s="2">
        <v>49.536000000000001</v>
      </c>
      <c r="O384" s="2">
        <v>17.337599999999998</v>
      </c>
      <c r="P384" s="2">
        <v>1</v>
      </c>
      <c r="Q384" s="4">
        <f>Table1[[#This Row],[Amount]]*Table1[[#This Row],[Quantity]]</f>
        <v>49.536000000000001</v>
      </c>
    </row>
    <row r="385" spans="1:17" x14ac:dyDescent="0.3">
      <c r="A385" s="1">
        <v>384</v>
      </c>
      <c r="B385" s="2" t="s">
        <v>605</v>
      </c>
      <c r="C385" s="2" t="s">
        <v>8</v>
      </c>
      <c r="D385" s="2" t="s">
        <v>25</v>
      </c>
      <c r="E385" s="3">
        <v>43312</v>
      </c>
      <c r="F385" s="3" t="s">
        <v>189</v>
      </c>
      <c r="G385" s="2">
        <v>2018</v>
      </c>
      <c r="H385" s="3" t="s">
        <v>65</v>
      </c>
      <c r="I385" s="3" t="s">
        <v>217</v>
      </c>
      <c r="J385" s="3" t="s">
        <v>43</v>
      </c>
      <c r="K385" s="3" t="s">
        <v>108</v>
      </c>
      <c r="L385" s="3" t="s">
        <v>37</v>
      </c>
      <c r="M385" s="3" t="s">
        <v>1154</v>
      </c>
      <c r="N385" s="2">
        <v>41.9</v>
      </c>
      <c r="O385" s="2">
        <v>8.7989999999999995</v>
      </c>
      <c r="P385" s="2">
        <v>5</v>
      </c>
      <c r="Q385" s="4">
        <f>Table1[[#This Row],[Amount]]*Table1[[#This Row],[Quantity]]</f>
        <v>209.5</v>
      </c>
    </row>
    <row r="386" spans="1:17" x14ac:dyDescent="0.3">
      <c r="A386" s="1">
        <v>385</v>
      </c>
      <c r="B386" s="2" t="s">
        <v>606</v>
      </c>
      <c r="C386" s="2" t="s">
        <v>8</v>
      </c>
      <c r="D386" s="2" t="s">
        <v>15</v>
      </c>
      <c r="E386" s="3">
        <v>43313</v>
      </c>
      <c r="F386" s="3" t="s">
        <v>218</v>
      </c>
      <c r="G386" s="2">
        <v>2018</v>
      </c>
      <c r="H386" s="3" t="s">
        <v>85</v>
      </c>
      <c r="I386" s="3" t="s">
        <v>219</v>
      </c>
      <c r="J386" s="3" t="s">
        <v>42</v>
      </c>
      <c r="K386" s="3" t="s">
        <v>110</v>
      </c>
      <c r="L386" s="3" t="s">
        <v>38</v>
      </c>
      <c r="M386" s="3" t="s">
        <v>1153</v>
      </c>
      <c r="N386" s="2">
        <v>375.45749999999998</v>
      </c>
      <c r="O386" s="2">
        <v>-157.0095</v>
      </c>
      <c r="P386" s="2">
        <v>3</v>
      </c>
      <c r="Q386" s="4">
        <f>Table1[[#This Row],[Amount]]*Table1[[#This Row],[Quantity]]</f>
        <v>1126.3724999999999</v>
      </c>
    </row>
    <row r="387" spans="1:17" x14ac:dyDescent="0.3">
      <c r="A387" s="1">
        <v>386</v>
      </c>
      <c r="B387" s="2" t="s">
        <v>606</v>
      </c>
      <c r="C387" s="2" t="s">
        <v>6</v>
      </c>
      <c r="D387" s="2" t="s">
        <v>24</v>
      </c>
      <c r="E387" s="3">
        <v>43314</v>
      </c>
      <c r="F387" s="3" t="s">
        <v>218</v>
      </c>
      <c r="G387" s="2">
        <v>2018</v>
      </c>
      <c r="H387" s="3" t="s">
        <v>70</v>
      </c>
      <c r="I387" s="3" t="s">
        <v>220</v>
      </c>
      <c r="J387" s="3" t="s">
        <v>52</v>
      </c>
      <c r="K387" s="3" t="s">
        <v>58</v>
      </c>
      <c r="L387" s="3" t="s">
        <v>40</v>
      </c>
      <c r="M387" s="3" t="s">
        <v>1153</v>
      </c>
      <c r="N387" s="2">
        <v>83.975999999999999</v>
      </c>
      <c r="O387" s="2">
        <v>-1.0497000000000001</v>
      </c>
      <c r="P387" s="2">
        <v>2</v>
      </c>
      <c r="Q387" s="4">
        <f>Table1[[#This Row],[Amount]]*Table1[[#This Row],[Quantity]]</f>
        <v>167.952</v>
      </c>
    </row>
    <row r="388" spans="1:17" x14ac:dyDescent="0.3">
      <c r="A388" s="1">
        <v>387</v>
      </c>
      <c r="B388" s="2" t="s">
        <v>607</v>
      </c>
      <c r="C388" s="2" t="s">
        <v>8</v>
      </c>
      <c r="D388" s="2" t="s">
        <v>14</v>
      </c>
      <c r="E388" s="3">
        <v>43314</v>
      </c>
      <c r="F388" s="3" t="s">
        <v>218</v>
      </c>
      <c r="G388" s="2">
        <v>2018</v>
      </c>
      <c r="H388" s="3" t="s">
        <v>70</v>
      </c>
      <c r="I388" s="3" t="s">
        <v>220</v>
      </c>
      <c r="J388" s="3" t="s">
        <v>52</v>
      </c>
      <c r="K388" s="3" t="s">
        <v>58</v>
      </c>
      <c r="L388" s="3" t="s">
        <v>40</v>
      </c>
      <c r="M388" s="3" t="s">
        <v>1154</v>
      </c>
      <c r="N388" s="2">
        <v>482.34</v>
      </c>
      <c r="O388" s="2">
        <v>-337.63799999999998</v>
      </c>
      <c r="P388" s="2">
        <v>3</v>
      </c>
      <c r="Q388" s="4">
        <f>Table1[[#This Row],[Amount]]*Table1[[#This Row],[Quantity]]</f>
        <v>1447.02</v>
      </c>
    </row>
    <row r="389" spans="1:17" x14ac:dyDescent="0.3">
      <c r="A389" s="1">
        <v>388</v>
      </c>
      <c r="B389" s="2" t="s">
        <v>607</v>
      </c>
      <c r="C389" s="2" t="s">
        <v>8</v>
      </c>
      <c r="D389" s="2" t="s">
        <v>14</v>
      </c>
      <c r="E389" s="3">
        <v>43314</v>
      </c>
      <c r="F389" s="3" t="s">
        <v>218</v>
      </c>
      <c r="G389" s="2">
        <v>2018</v>
      </c>
      <c r="H389" s="3" t="s">
        <v>70</v>
      </c>
      <c r="I389" s="3" t="s">
        <v>220</v>
      </c>
      <c r="J389" s="3" t="s">
        <v>52</v>
      </c>
      <c r="K389" s="3" t="s">
        <v>58</v>
      </c>
      <c r="L389" s="3" t="s">
        <v>40</v>
      </c>
      <c r="M389" s="3" t="s">
        <v>1154</v>
      </c>
      <c r="N389" s="2">
        <v>2.96</v>
      </c>
      <c r="O389" s="2">
        <v>0.77700000000000002</v>
      </c>
      <c r="P389" s="2">
        <v>6</v>
      </c>
      <c r="Q389" s="4">
        <f>Table1[[#This Row],[Amount]]*Table1[[#This Row],[Quantity]]</f>
        <v>17.759999999999998</v>
      </c>
    </row>
    <row r="390" spans="1:17" x14ac:dyDescent="0.3">
      <c r="A390" s="1">
        <v>389</v>
      </c>
      <c r="B390" s="2" t="s">
        <v>608</v>
      </c>
      <c r="C390" s="2" t="s">
        <v>11</v>
      </c>
      <c r="D390" s="2" t="s">
        <v>13</v>
      </c>
      <c r="E390" s="3">
        <v>43314</v>
      </c>
      <c r="F390" s="3" t="s">
        <v>218</v>
      </c>
      <c r="G390" s="2">
        <v>2018</v>
      </c>
      <c r="H390" s="3" t="s">
        <v>70</v>
      </c>
      <c r="I390" s="3" t="s">
        <v>220</v>
      </c>
      <c r="J390" s="3" t="s">
        <v>52</v>
      </c>
      <c r="K390" s="3" t="s">
        <v>58</v>
      </c>
      <c r="L390" s="3" t="s">
        <v>40</v>
      </c>
      <c r="M390" s="3" t="s">
        <v>1153</v>
      </c>
      <c r="N390" s="2">
        <v>2.6240000000000001</v>
      </c>
      <c r="O390" s="2">
        <v>0.4264</v>
      </c>
      <c r="P390" s="2">
        <v>2</v>
      </c>
      <c r="Q390" s="4">
        <f>Table1[[#This Row],[Amount]]*Table1[[#This Row],[Quantity]]</f>
        <v>5.2480000000000002</v>
      </c>
    </row>
    <row r="391" spans="1:17" x14ac:dyDescent="0.3">
      <c r="A391" s="1">
        <v>390</v>
      </c>
      <c r="B391" s="2" t="s">
        <v>609</v>
      </c>
      <c r="C391" s="2" t="s">
        <v>6</v>
      </c>
      <c r="D391" s="2" t="s">
        <v>16</v>
      </c>
      <c r="E391" s="3">
        <v>43315</v>
      </c>
      <c r="F391" s="3" t="s">
        <v>218</v>
      </c>
      <c r="G391" s="2">
        <v>2018</v>
      </c>
      <c r="H391" s="3" t="s">
        <v>73</v>
      </c>
      <c r="I391" s="3" t="s">
        <v>221</v>
      </c>
      <c r="J391" s="3" t="s">
        <v>53</v>
      </c>
      <c r="K391" s="3" t="s">
        <v>58</v>
      </c>
      <c r="L391" s="3" t="s">
        <v>40</v>
      </c>
      <c r="M391" s="3" t="s">
        <v>1153</v>
      </c>
      <c r="N391" s="2">
        <v>23.36</v>
      </c>
      <c r="O391" s="2">
        <v>7.8840000000000003</v>
      </c>
      <c r="P391" s="2">
        <v>2</v>
      </c>
      <c r="Q391" s="4">
        <f>Table1[[#This Row],[Amount]]*Table1[[#This Row],[Quantity]]</f>
        <v>46.72</v>
      </c>
    </row>
    <row r="392" spans="1:17" x14ac:dyDescent="0.3">
      <c r="A392" s="1">
        <v>391</v>
      </c>
      <c r="B392" s="2" t="s">
        <v>609</v>
      </c>
      <c r="C392" s="2" t="s">
        <v>8</v>
      </c>
      <c r="D392" s="2" t="s">
        <v>9</v>
      </c>
      <c r="E392" s="3">
        <v>43315</v>
      </c>
      <c r="F392" s="3" t="s">
        <v>218</v>
      </c>
      <c r="G392" s="2">
        <v>2018</v>
      </c>
      <c r="H392" s="3" t="s">
        <v>73</v>
      </c>
      <c r="I392" s="3" t="s">
        <v>222</v>
      </c>
      <c r="J392" s="3" t="s">
        <v>43</v>
      </c>
      <c r="K392" s="3" t="s">
        <v>108</v>
      </c>
      <c r="L392" s="3" t="s">
        <v>37</v>
      </c>
      <c r="M392" s="3" t="s">
        <v>1153</v>
      </c>
      <c r="N392" s="2">
        <v>39.979999999999997</v>
      </c>
      <c r="O392" s="2">
        <v>13.5932</v>
      </c>
      <c r="P392" s="2">
        <v>3</v>
      </c>
      <c r="Q392" s="4">
        <f>Table1[[#This Row],[Amount]]*Table1[[#This Row],[Quantity]]</f>
        <v>119.94</v>
      </c>
    </row>
    <row r="393" spans="1:17" x14ac:dyDescent="0.3">
      <c r="A393" s="1">
        <v>392</v>
      </c>
      <c r="B393" s="2" t="s">
        <v>610</v>
      </c>
      <c r="C393" s="2" t="s">
        <v>8</v>
      </c>
      <c r="D393" s="2" t="s">
        <v>25</v>
      </c>
      <c r="E393" s="3">
        <v>43315</v>
      </c>
      <c r="F393" s="3" t="s">
        <v>218</v>
      </c>
      <c r="G393" s="2">
        <v>2018</v>
      </c>
      <c r="H393" s="3" t="s">
        <v>73</v>
      </c>
      <c r="I393" s="3" t="s">
        <v>222</v>
      </c>
      <c r="J393" s="3" t="s">
        <v>43</v>
      </c>
      <c r="K393" s="3" t="s">
        <v>108</v>
      </c>
      <c r="L393" s="3" t="s">
        <v>37</v>
      </c>
      <c r="M393" s="3" t="s">
        <v>1153</v>
      </c>
      <c r="N393" s="2">
        <v>246.38399999999999</v>
      </c>
      <c r="O393" s="2">
        <v>27.7182</v>
      </c>
      <c r="P393" s="2">
        <v>2</v>
      </c>
      <c r="Q393" s="4">
        <f>Table1[[#This Row],[Amount]]*Table1[[#This Row],[Quantity]]</f>
        <v>492.76799999999997</v>
      </c>
    </row>
    <row r="394" spans="1:17" x14ac:dyDescent="0.3">
      <c r="A394" s="1">
        <v>393</v>
      </c>
      <c r="B394" s="2" t="s">
        <v>610</v>
      </c>
      <c r="C394" s="2" t="s">
        <v>8</v>
      </c>
      <c r="D394" s="2" t="s">
        <v>14</v>
      </c>
      <c r="E394" s="3">
        <v>43315</v>
      </c>
      <c r="F394" s="3" t="s">
        <v>218</v>
      </c>
      <c r="G394" s="2">
        <v>2018</v>
      </c>
      <c r="H394" s="3" t="s">
        <v>73</v>
      </c>
      <c r="I394" s="3" t="s">
        <v>222</v>
      </c>
      <c r="J394" s="3" t="s">
        <v>43</v>
      </c>
      <c r="K394" s="3" t="s">
        <v>108</v>
      </c>
      <c r="L394" s="3" t="s">
        <v>37</v>
      </c>
      <c r="M394" s="3" t="s">
        <v>1153</v>
      </c>
      <c r="N394" s="2">
        <v>1799.97</v>
      </c>
      <c r="O394" s="2">
        <v>701.98829999999998</v>
      </c>
      <c r="P394" s="2">
        <v>2</v>
      </c>
      <c r="Q394" s="4">
        <f>Table1[[#This Row],[Amount]]*Table1[[#This Row],[Quantity]]</f>
        <v>3599.94</v>
      </c>
    </row>
    <row r="395" spans="1:17" x14ac:dyDescent="0.3">
      <c r="A395" s="1">
        <v>394</v>
      </c>
      <c r="B395" s="2" t="s">
        <v>611</v>
      </c>
      <c r="C395" s="2" t="s">
        <v>11</v>
      </c>
      <c r="D395" s="2" t="s">
        <v>12</v>
      </c>
      <c r="E395" s="3">
        <v>43315</v>
      </c>
      <c r="F395" s="3" t="s">
        <v>218</v>
      </c>
      <c r="G395" s="2">
        <v>2018</v>
      </c>
      <c r="H395" s="3" t="s">
        <v>73</v>
      </c>
      <c r="I395" s="3" t="s">
        <v>223</v>
      </c>
      <c r="J395" s="3" t="s">
        <v>42</v>
      </c>
      <c r="K395" s="3" t="s">
        <v>110</v>
      </c>
      <c r="L395" s="3" t="s">
        <v>38</v>
      </c>
      <c r="M395" s="3" t="s">
        <v>1154</v>
      </c>
      <c r="N395" s="2">
        <v>12.462</v>
      </c>
      <c r="O395" s="2">
        <v>-20.5623</v>
      </c>
      <c r="P395" s="2">
        <v>7</v>
      </c>
      <c r="Q395" s="4">
        <f>Table1[[#This Row],[Amount]]*Table1[[#This Row],[Quantity]]</f>
        <v>87.233999999999995</v>
      </c>
    </row>
    <row r="396" spans="1:17" x14ac:dyDescent="0.3">
      <c r="A396" s="1">
        <v>395</v>
      </c>
      <c r="B396" s="2" t="s">
        <v>612</v>
      </c>
      <c r="C396" s="2" t="s">
        <v>8</v>
      </c>
      <c r="D396" s="2" t="s">
        <v>25</v>
      </c>
      <c r="E396" s="3">
        <v>43315</v>
      </c>
      <c r="F396" s="3" t="s">
        <v>218</v>
      </c>
      <c r="G396" s="2">
        <v>2018</v>
      </c>
      <c r="H396" s="3" t="s">
        <v>73</v>
      </c>
      <c r="I396" s="3" t="s">
        <v>224</v>
      </c>
      <c r="J396" s="3" t="s">
        <v>57</v>
      </c>
      <c r="K396" s="3" t="s">
        <v>57</v>
      </c>
      <c r="L396" s="3" t="s">
        <v>37</v>
      </c>
      <c r="M396" s="3" t="s">
        <v>1155</v>
      </c>
      <c r="N396" s="2">
        <v>75.792000000000002</v>
      </c>
      <c r="O396" s="2">
        <v>25.579799999999999</v>
      </c>
      <c r="P396" s="2">
        <v>2</v>
      </c>
      <c r="Q396" s="4">
        <f>Table1[[#This Row],[Amount]]*Table1[[#This Row],[Quantity]]</f>
        <v>151.584</v>
      </c>
    </row>
    <row r="397" spans="1:17" x14ac:dyDescent="0.3">
      <c r="A397" s="1">
        <v>396</v>
      </c>
      <c r="B397" s="2" t="s">
        <v>613</v>
      </c>
      <c r="C397" s="2" t="s">
        <v>8</v>
      </c>
      <c r="D397" s="2" t="s">
        <v>14</v>
      </c>
      <c r="E397" s="3">
        <v>43319</v>
      </c>
      <c r="F397" s="3" t="s">
        <v>218</v>
      </c>
      <c r="G397" s="2">
        <v>2018</v>
      </c>
      <c r="H397" s="3" t="s">
        <v>65</v>
      </c>
      <c r="I397" s="3" t="s">
        <v>225</v>
      </c>
      <c r="J397" s="3" t="s">
        <v>55</v>
      </c>
      <c r="K397" s="3" t="s">
        <v>97</v>
      </c>
      <c r="L397" s="3" t="s">
        <v>40</v>
      </c>
      <c r="M397" s="3" t="s">
        <v>1154</v>
      </c>
      <c r="N397" s="2">
        <v>49.96</v>
      </c>
      <c r="O397" s="2">
        <v>9.4923999999999999</v>
      </c>
      <c r="P397" s="2">
        <v>5</v>
      </c>
      <c r="Q397" s="4">
        <f>Table1[[#This Row],[Amount]]*Table1[[#This Row],[Quantity]]</f>
        <v>249.8</v>
      </c>
    </row>
    <row r="398" spans="1:17" x14ac:dyDescent="0.3">
      <c r="A398" s="1">
        <v>397</v>
      </c>
      <c r="B398" s="2" t="s">
        <v>613</v>
      </c>
      <c r="C398" s="2" t="s">
        <v>8</v>
      </c>
      <c r="D398" s="2" t="s">
        <v>14</v>
      </c>
      <c r="E398" s="3">
        <v>43319</v>
      </c>
      <c r="F398" s="3" t="s">
        <v>218</v>
      </c>
      <c r="G398" s="2">
        <v>2018</v>
      </c>
      <c r="H398" s="3" t="s">
        <v>65</v>
      </c>
      <c r="I398" s="3" t="s">
        <v>225</v>
      </c>
      <c r="J398" s="3" t="s">
        <v>55</v>
      </c>
      <c r="K398" s="3" t="s">
        <v>97</v>
      </c>
      <c r="L398" s="3" t="s">
        <v>40</v>
      </c>
      <c r="M398" s="3" t="s">
        <v>1154</v>
      </c>
      <c r="N398" s="2">
        <v>12.96</v>
      </c>
      <c r="O398" s="2">
        <v>6.2207999999999997</v>
      </c>
      <c r="P398" s="2">
        <v>1</v>
      </c>
      <c r="Q398" s="4">
        <f>Table1[[#This Row],[Amount]]*Table1[[#This Row],[Quantity]]</f>
        <v>12.96</v>
      </c>
    </row>
    <row r="399" spans="1:17" x14ac:dyDescent="0.3">
      <c r="A399" s="1">
        <v>398</v>
      </c>
      <c r="B399" s="2" t="s">
        <v>614</v>
      </c>
      <c r="C399" s="2" t="s">
        <v>8</v>
      </c>
      <c r="D399" s="2" t="s">
        <v>15</v>
      </c>
      <c r="E399" s="3">
        <v>43319</v>
      </c>
      <c r="F399" s="3" t="s">
        <v>218</v>
      </c>
      <c r="G399" s="2">
        <v>2018</v>
      </c>
      <c r="H399" s="3" t="s">
        <v>65</v>
      </c>
      <c r="I399" s="3" t="s">
        <v>225</v>
      </c>
      <c r="J399" s="3" t="s">
        <v>55</v>
      </c>
      <c r="K399" s="3" t="s">
        <v>97</v>
      </c>
      <c r="L399" s="3" t="s">
        <v>40</v>
      </c>
      <c r="M399" s="3" t="s">
        <v>1155</v>
      </c>
      <c r="N399" s="2">
        <v>70.12</v>
      </c>
      <c r="O399" s="2">
        <v>21.036000000000001</v>
      </c>
      <c r="P399" s="2">
        <v>2</v>
      </c>
      <c r="Q399" s="4">
        <f>Table1[[#This Row],[Amount]]*Table1[[#This Row],[Quantity]]</f>
        <v>140.24</v>
      </c>
    </row>
    <row r="400" spans="1:17" x14ac:dyDescent="0.3">
      <c r="A400" s="1">
        <v>399</v>
      </c>
      <c r="B400" s="2" t="s">
        <v>615</v>
      </c>
      <c r="C400" s="2" t="s">
        <v>8</v>
      </c>
      <c r="D400" s="2" t="s">
        <v>9</v>
      </c>
      <c r="E400" s="3">
        <v>43319</v>
      </c>
      <c r="F400" s="3" t="s">
        <v>218</v>
      </c>
      <c r="G400" s="2">
        <v>2018</v>
      </c>
      <c r="H400" s="3" t="s">
        <v>65</v>
      </c>
      <c r="I400" s="3" t="s">
        <v>225</v>
      </c>
      <c r="J400" s="3" t="s">
        <v>55</v>
      </c>
      <c r="K400" s="3" t="s">
        <v>97</v>
      </c>
      <c r="L400" s="3" t="s">
        <v>40</v>
      </c>
      <c r="M400" s="3" t="s">
        <v>1153</v>
      </c>
      <c r="N400" s="2">
        <v>35.951999999999998</v>
      </c>
      <c r="O400" s="2">
        <v>3.5952000000000002</v>
      </c>
      <c r="P400" s="2">
        <v>3</v>
      </c>
      <c r="Q400" s="4">
        <f>Table1[[#This Row],[Amount]]*Table1[[#This Row],[Quantity]]</f>
        <v>107.85599999999999</v>
      </c>
    </row>
    <row r="401" spans="1:17" x14ac:dyDescent="0.3">
      <c r="A401" s="1">
        <v>400</v>
      </c>
      <c r="B401" s="2" t="s">
        <v>615</v>
      </c>
      <c r="C401" s="2" t="s">
        <v>8</v>
      </c>
      <c r="D401" s="2" t="s">
        <v>10</v>
      </c>
      <c r="E401" s="3">
        <v>43319</v>
      </c>
      <c r="F401" s="3" t="s">
        <v>218</v>
      </c>
      <c r="G401" s="2">
        <v>2018</v>
      </c>
      <c r="H401" s="3" t="s">
        <v>65</v>
      </c>
      <c r="I401" s="3" t="s">
        <v>225</v>
      </c>
      <c r="J401" s="3" t="s">
        <v>55</v>
      </c>
      <c r="K401" s="3" t="s">
        <v>97</v>
      </c>
      <c r="L401" s="3" t="s">
        <v>40</v>
      </c>
      <c r="M401" s="3" t="s">
        <v>1153</v>
      </c>
      <c r="N401" s="2">
        <v>2396.2656000000002</v>
      </c>
      <c r="O401" s="2">
        <v>-317.15280000000001</v>
      </c>
      <c r="P401" s="2">
        <v>4</v>
      </c>
      <c r="Q401" s="4">
        <f>Table1[[#This Row],[Amount]]*Table1[[#This Row],[Quantity]]</f>
        <v>9585.0624000000007</v>
      </c>
    </row>
    <row r="402" spans="1:17" x14ac:dyDescent="0.3">
      <c r="A402" s="1">
        <v>401</v>
      </c>
      <c r="B402" s="2" t="s">
        <v>615</v>
      </c>
      <c r="C402" s="2" t="s">
        <v>11</v>
      </c>
      <c r="D402" s="2" t="s">
        <v>22</v>
      </c>
      <c r="E402" s="3">
        <v>43320</v>
      </c>
      <c r="F402" s="3" t="s">
        <v>218</v>
      </c>
      <c r="G402" s="2">
        <v>2018</v>
      </c>
      <c r="H402" s="3" t="s">
        <v>85</v>
      </c>
      <c r="I402" s="3" t="s">
        <v>226</v>
      </c>
      <c r="J402" s="3" t="s">
        <v>47</v>
      </c>
      <c r="K402" s="3" t="s">
        <v>99</v>
      </c>
      <c r="L402" s="3" t="s">
        <v>36</v>
      </c>
      <c r="M402" s="3" t="s">
        <v>1153</v>
      </c>
      <c r="N402" s="2">
        <v>131.136</v>
      </c>
      <c r="O402" s="2">
        <v>-32.783999999999999</v>
      </c>
      <c r="P402" s="2">
        <v>6</v>
      </c>
      <c r="Q402" s="4">
        <f>Table1[[#This Row],[Amount]]*Table1[[#This Row],[Quantity]]</f>
        <v>786.81600000000003</v>
      </c>
    </row>
    <row r="403" spans="1:17" x14ac:dyDescent="0.3">
      <c r="A403" s="1">
        <v>402</v>
      </c>
      <c r="B403" s="2" t="s">
        <v>615</v>
      </c>
      <c r="C403" s="2" t="s">
        <v>8</v>
      </c>
      <c r="D403" s="2" t="s">
        <v>9</v>
      </c>
      <c r="E403" s="3">
        <v>43321</v>
      </c>
      <c r="F403" s="3" t="s">
        <v>218</v>
      </c>
      <c r="G403" s="2">
        <v>2018</v>
      </c>
      <c r="H403" s="3" t="s">
        <v>70</v>
      </c>
      <c r="I403" s="3" t="s">
        <v>227</v>
      </c>
      <c r="J403" s="3" t="s">
        <v>45</v>
      </c>
      <c r="K403" s="3" t="s">
        <v>62</v>
      </c>
      <c r="L403" s="3" t="s">
        <v>37</v>
      </c>
      <c r="M403" s="3" t="s">
        <v>1153</v>
      </c>
      <c r="N403" s="2">
        <v>57.584000000000003</v>
      </c>
      <c r="O403" s="2">
        <v>0.7198</v>
      </c>
      <c r="P403" s="2">
        <v>3</v>
      </c>
      <c r="Q403" s="4">
        <f>Table1[[#This Row],[Amount]]*Table1[[#This Row],[Quantity]]</f>
        <v>172.75200000000001</v>
      </c>
    </row>
    <row r="404" spans="1:17" x14ac:dyDescent="0.3">
      <c r="A404" s="1">
        <v>403</v>
      </c>
      <c r="B404" s="2" t="s">
        <v>616</v>
      </c>
      <c r="C404" s="2" t="s">
        <v>8</v>
      </c>
      <c r="D404" s="2" t="s">
        <v>14</v>
      </c>
      <c r="E404" s="3">
        <v>43321</v>
      </c>
      <c r="F404" s="3" t="s">
        <v>218</v>
      </c>
      <c r="G404" s="2">
        <v>2018</v>
      </c>
      <c r="H404" s="3" t="s">
        <v>70</v>
      </c>
      <c r="I404" s="3" t="s">
        <v>227</v>
      </c>
      <c r="J404" s="3" t="s">
        <v>45</v>
      </c>
      <c r="K404" s="3" t="s">
        <v>62</v>
      </c>
      <c r="L404" s="3" t="s">
        <v>37</v>
      </c>
      <c r="M404" s="3" t="s">
        <v>1153</v>
      </c>
      <c r="N404" s="2">
        <v>9.5679999999999996</v>
      </c>
      <c r="O404" s="2">
        <v>3.4683999999999999</v>
      </c>
      <c r="P404" s="2">
        <v>11</v>
      </c>
      <c r="Q404" s="4">
        <f>Table1[[#This Row],[Amount]]*Table1[[#This Row],[Quantity]]</f>
        <v>105.24799999999999</v>
      </c>
    </row>
    <row r="405" spans="1:17" x14ac:dyDescent="0.3">
      <c r="A405" s="1">
        <v>404</v>
      </c>
      <c r="B405" s="2" t="s">
        <v>617</v>
      </c>
      <c r="C405" s="2" t="s">
        <v>6</v>
      </c>
      <c r="D405" s="2" t="s">
        <v>7</v>
      </c>
      <c r="E405" s="3">
        <v>43321</v>
      </c>
      <c r="F405" s="3" t="s">
        <v>218</v>
      </c>
      <c r="G405" s="2">
        <v>2018</v>
      </c>
      <c r="H405" s="3" t="s">
        <v>70</v>
      </c>
      <c r="I405" s="3" t="s">
        <v>227</v>
      </c>
      <c r="J405" s="3" t="s">
        <v>45</v>
      </c>
      <c r="K405" s="3" t="s">
        <v>62</v>
      </c>
      <c r="L405" s="3" t="s">
        <v>37</v>
      </c>
      <c r="M405" s="3" t="s">
        <v>1154</v>
      </c>
      <c r="N405" s="2">
        <v>39.072000000000003</v>
      </c>
      <c r="O405" s="2">
        <v>9.7680000000000007</v>
      </c>
      <c r="P405" s="2">
        <v>5</v>
      </c>
      <c r="Q405" s="4">
        <f>Table1[[#This Row],[Amount]]*Table1[[#This Row],[Quantity]]</f>
        <v>195.36</v>
      </c>
    </row>
    <row r="406" spans="1:17" x14ac:dyDescent="0.3">
      <c r="A406" s="1">
        <v>405</v>
      </c>
      <c r="B406" s="2" t="s">
        <v>618</v>
      </c>
      <c r="C406" s="2" t="s">
        <v>6</v>
      </c>
      <c r="D406" s="2" t="s">
        <v>24</v>
      </c>
      <c r="E406" s="3">
        <v>43321</v>
      </c>
      <c r="F406" s="3" t="s">
        <v>218</v>
      </c>
      <c r="G406" s="2">
        <v>2018</v>
      </c>
      <c r="H406" s="3" t="s">
        <v>70</v>
      </c>
      <c r="I406" s="3" t="s">
        <v>227</v>
      </c>
      <c r="J406" s="3" t="s">
        <v>45</v>
      </c>
      <c r="K406" s="3" t="s">
        <v>62</v>
      </c>
      <c r="L406" s="3" t="s">
        <v>37</v>
      </c>
      <c r="M406" s="3" t="s">
        <v>1153</v>
      </c>
      <c r="N406" s="2">
        <v>35.909999999999997</v>
      </c>
      <c r="O406" s="2">
        <v>9.6957000000000004</v>
      </c>
      <c r="P406" s="2">
        <v>5</v>
      </c>
      <c r="Q406" s="4">
        <f>Table1[[#This Row],[Amount]]*Table1[[#This Row],[Quantity]]</f>
        <v>179.54999999999998</v>
      </c>
    </row>
    <row r="407" spans="1:17" x14ac:dyDescent="0.3">
      <c r="A407" s="1">
        <v>406</v>
      </c>
      <c r="B407" s="2" t="s">
        <v>619</v>
      </c>
      <c r="C407" s="2" t="s">
        <v>8</v>
      </c>
      <c r="D407" s="2" t="s">
        <v>14</v>
      </c>
      <c r="E407" s="3">
        <v>43322</v>
      </c>
      <c r="F407" s="3" t="s">
        <v>218</v>
      </c>
      <c r="G407" s="2">
        <v>2018</v>
      </c>
      <c r="H407" s="3" t="s">
        <v>73</v>
      </c>
      <c r="I407" s="3" t="s">
        <v>228</v>
      </c>
      <c r="J407" s="3" t="s">
        <v>43</v>
      </c>
      <c r="K407" s="3" t="s">
        <v>64</v>
      </c>
      <c r="L407" s="3" t="s">
        <v>37</v>
      </c>
      <c r="M407" s="3" t="s">
        <v>1153</v>
      </c>
      <c r="N407" s="2">
        <v>179.95</v>
      </c>
      <c r="O407" s="2">
        <v>37.789499999999997</v>
      </c>
      <c r="P407" s="2">
        <v>2</v>
      </c>
      <c r="Q407" s="4">
        <f>Table1[[#This Row],[Amount]]*Table1[[#This Row],[Quantity]]</f>
        <v>359.9</v>
      </c>
    </row>
    <row r="408" spans="1:17" x14ac:dyDescent="0.3">
      <c r="A408" s="1">
        <v>407</v>
      </c>
      <c r="B408" s="2" t="s">
        <v>619</v>
      </c>
      <c r="C408" s="2" t="s">
        <v>6</v>
      </c>
      <c r="D408" s="2" t="s">
        <v>7</v>
      </c>
      <c r="E408" s="3">
        <v>43323</v>
      </c>
      <c r="F408" s="3" t="s">
        <v>218</v>
      </c>
      <c r="G408" s="2">
        <v>2018</v>
      </c>
      <c r="H408" s="3" t="s">
        <v>125</v>
      </c>
      <c r="I408" s="3" t="s">
        <v>229</v>
      </c>
      <c r="J408" s="3" t="s">
        <v>42</v>
      </c>
      <c r="K408" s="3" t="s">
        <v>67</v>
      </c>
      <c r="L408" s="3" t="s">
        <v>38</v>
      </c>
      <c r="M408" s="3" t="s">
        <v>1153</v>
      </c>
      <c r="N408" s="2">
        <v>1199.9760000000001</v>
      </c>
      <c r="O408" s="2">
        <v>434.99130000000002</v>
      </c>
      <c r="P408" s="2">
        <v>2</v>
      </c>
      <c r="Q408" s="4">
        <f>Table1[[#This Row],[Amount]]*Table1[[#This Row],[Quantity]]</f>
        <v>2399.9520000000002</v>
      </c>
    </row>
    <row r="409" spans="1:17" x14ac:dyDescent="0.3">
      <c r="A409" s="1">
        <v>408</v>
      </c>
      <c r="B409" s="2" t="s">
        <v>619</v>
      </c>
      <c r="C409" s="2" t="s">
        <v>8</v>
      </c>
      <c r="D409" s="2" t="s">
        <v>19</v>
      </c>
      <c r="E409" s="3">
        <v>43324</v>
      </c>
      <c r="F409" s="3" t="s">
        <v>218</v>
      </c>
      <c r="G409" s="2">
        <v>2018</v>
      </c>
      <c r="H409" s="3" t="s">
        <v>60</v>
      </c>
      <c r="I409" s="3" t="s">
        <v>230</v>
      </c>
      <c r="J409" s="3" t="s">
        <v>41</v>
      </c>
      <c r="K409" s="3" t="s">
        <v>69</v>
      </c>
      <c r="L409" s="3" t="s">
        <v>37</v>
      </c>
      <c r="M409" s="3" t="s">
        <v>1153</v>
      </c>
      <c r="N409" s="2">
        <v>27.15</v>
      </c>
      <c r="O409" s="2">
        <v>13.3035</v>
      </c>
      <c r="P409" s="2">
        <v>4</v>
      </c>
      <c r="Q409" s="4">
        <f>Table1[[#This Row],[Amount]]*Table1[[#This Row],[Quantity]]</f>
        <v>108.6</v>
      </c>
    </row>
    <row r="410" spans="1:17" x14ac:dyDescent="0.3">
      <c r="A410" s="1">
        <v>409</v>
      </c>
      <c r="B410" s="2" t="s">
        <v>619</v>
      </c>
      <c r="C410" s="2" t="s">
        <v>11</v>
      </c>
      <c r="D410" s="2" t="s">
        <v>13</v>
      </c>
      <c r="E410" s="3">
        <v>43324</v>
      </c>
      <c r="F410" s="3" t="s">
        <v>218</v>
      </c>
      <c r="G410" s="2">
        <v>2018</v>
      </c>
      <c r="H410" s="3" t="s">
        <v>60</v>
      </c>
      <c r="I410" s="3" t="s">
        <v>230</v>
      </c>
      <c r="J410" s="3" t="s">
        <v>41</v>
      </c>
      <c r="K410" s="3" t="s">
        <v>69</v>
      </c>
      <c r="L410" s="3" t="s">
        <v>37</v>
      </c>
      <c r="M410" s="3" t="s">
        <v>1153</v>
      </c>
      <c r="N410" s="2">
        <v>1004.024</v>
      </c>
      <c r="O410" s="2">
        <v>-112.95269999999999</v>
      </c>
      <c r="P410" s="2">
        <v>3</v>
      </c>
      <c r="Q410" s="4">
        <f>Table1[[#This Row],[Amount]]*Table1[[#This Row],[Quantity]]</f>
        <v>3012.0720000000001</v>
      </c>
    </row>
    <row r="411" spans="1:17" x14ac:dyDescent="0.3">
      <c r="A411" s="1">
        <v>410</v>
      </c>
      <c r="B411" s="2" t="s">
        <v>619</v>
      </c>
      <c r="C411" s="2" t="s">
        <v>8</v>
      </c>
      <c r="D411" s="2" t="s">
        <v>20</v>
      </c>
      <c r="E411" s="3">
        <v>43324</v>
      </c>
      <c r="F411" s="3" t="s">
        <v>218</v>
      </c>
      <c r="G411" s="2">
        <v>2018</v>
      </c>
      <c r="H411" s="3" t="s">
        <v>60</v>
      </c>
      <c r="I411" s="3" t="s">
        <v>230</v>
      </c>
      <c r="J411" s="3" t="s">
        <v>41</v>
      </c>
      <c r="K411" s="3" t="s">
        <v>69</v>
      </c>
      <c r="L411" s="3" t="s">
        <v>37</v>
      </c>
      <c r="M411" s="3" t="s">
        <v>1153</v>
      </c>
      <c r="N411" s="2">
        <v>9.68</v>
      </c>
      <c r="O411" s="2">
        <v>4.6463999999999999</v>
      </c>
      <c r="P411" s="2">
        <v>2</v>
      </c>
      <c r="Q411" s="4">
        <f>Table1[[#This Row],[Amount]]*Table1[[#This Row],[Quantity]]</f>
        <v>19.36</v>
      </c>
    </row>
    <row r="412" spans="1:17" x14ac:dyDescent="0.3">
      <c r="A412" s="1">
        <v>411</v>
      </c>
      <c r="B412" s="2" t="s">
        <v>619</v>
      </c>
      <c r="C412" s="2" t="s">
        <v>11</v>
      </c>
      <c r="D412" s="2" t="s">
        <v>12</v>
      </c>
      <c r="E412" s="3">
        <v>43324</v>
      </c>
      <c r="F412" s="3" t="s">
        <v>218</v>
      </c>
      <c r="G412" s="2">
        <v>2018</v>
      </c>
      <c r="H412" s="3" t="s">
        <v>60</v>
      </c>
      <c r="I412" s="3" t="s">
        <v>230</v>
      </c>
      <c r="J412" s="3" t="s">
        <v>41</v>
      </c>
      <c r="K412" s="3" t="s">
        <v>69</v>
      </c>
      <c r="L412" s="3" t="s">
        <v>37</v>
      </c>
      <c r="M412" s="3" t="s">
        <v>1153</v>
      </c>
      <c r="N412" s="2">
        <v>28.35</v>
      </c>
      <c r="O412" s="2">
        <v>13.608000000000001</v>
      </c>
      <c r="P412" s="2">
        <v>2</v>
      </c>
      <c r="Q412" s="4">
        <f>Table1[[#This Row],[Amount]]*Table1[[#This Row],[Quantity]]</f>
        <v>56.7</v>
      </c>
    </row>
    <row r="413" spans="1:17" x14ac:dyDescent="0.3">
      <c r="A413" s="1">
        <v>412</v>
      </c>
      <c r="B413" s="2" t="s">
        <v>619</v>
      </c>
      <c r="C413" s="2" t="s">
        <v>6</v>
      </c>
      <c r="D413" s="2" t="s">
        <v>7</v>
      </c>
      <c r="E413" s="3">
        <v>43325</v>
      </c>
      <c r="F413" s="3" t="s">
        <v>218</v>
      </c>
      <c r="G413" s="2">
        <v>2018</v>
      </c>
      <c r="H413" s="3" t="s">
        <v>80</v>
      </c>
      <c r="I413" s="3" t="s">
        <v>220</v>
      </c>
      <c r="J413" s="3" t="s">
        <v>43</v>
      </c>
      <c r="K413" s="3" t="s">
        <v>108</v>
      </c>
      <c r="L413" s="3" t="s">
        <v>37</v>
      </c>
      <c r="M413" s="3" t="s">
        <v>1153</v>
      </c>
      <c r="N413" s="2">
        <v>55.98</v>
      </c>
      <c r="O413" s="2">
        <v>27.430199999999999</v>
      </c>
      <c r="P413" s="2">
        <v>3</v>
      </c>
      <c r="Q413" s="4">
        <f>Table1[[#This Row],[Amount]]*Table1[[#This Row],[Quantity]]</f>
        <v>167.94</v>
      </c>
    </row>
    <row r="414" spans="1:17" x14ac:dyDescent="0.3">
      <c r="A414" s="1">
        <v>413</v>
      </c>
      <c r="B414" s="2" t="s">
        <v>619</v>
      </c>
      <c r="C414" s="2" t="s">
        <v>6</v>
      </c>
      <c r="D414" s="2" t="s">
        <v>16</v>
      </c>
      <c r="E414" s="3">
        <v>43326</v>
      </c>
      <c r="F414" s="3" t="s">
        <v>218</v>
      </c>
      <c r="G414" s="2">
        <v>2018</v>
      </c>
      <c r="H414" s="3" t="s">
        <v>65</v>
      </c>
      <c r="I414" s="3" t="s">
        <v>231</v>
      </c>
      <c r="J414" s="3" t="s">
        <v>42</v>
      </c>
      <c r="K414" s="3" t="s">
        <v>110</v>
      </c>
      <c r="L414" s="3" t="s">
        <v>38</v>
      </c>
      <c r="M414" s="3" t="s">
        <v>1153</v>
      </c>
      <c r="N414" s="2">
        <v>1336.829</v>
      </c>
      <c r="O414" s="2">
        <v>31.454799999999999</v>
      </c>
      <c r="P414" s="2">
        <v>2</v>
      </c>
      <c r="Q414" s="4">
        <f>Table1[[#This Row],[Amount]]*Table1[[#This Row],[Quantity]]</f>
        <v>2673.6579999999999</v>
      </c>
    </row>
    <row r="415" spans="1:17" x14ac:dyDescent="0.3">
      <c r="A415" s="1">
        <v>414</v>
      </c>
      <c r="B415" s="2" t="s">
        <v>619</v>
      </c>
      <c r="C415" s="2" t="s">
        <v>8</v>
      </c>
      <c r="D415" s="2" t="s">
        <v>25</v>
      </c>
      <c r="E415" s="3">
        <v>43326</v>
      </c>
      <c r="F415" s="3" t="s">
        <v>218</v>
      </c>
      <c r="G415" s="2">
        <v>2018</v>
      </c>
      <c r="H415" s="3" t="s">
        <v>65</v>
      </c>
      <c r="I415" s="3" t="s">
        <v>231</v>
      </c>
      <c r="J415" s="3" t="s">
        <v>42</v>
      </c>
      <c r="K415" s="3" t="s">
        <v>110</v>
      </c>
      <c r="L415" s="3" t="s">
        <v>38</v>
      </c>
      <c r="M415" s="3" t="s">
        <v>1153</v>
      </c>
      <c r="N415" s="2">
        <v>113.568</v>
      </c>
      <c r="O415" s="2">
        <v>-18.454799999999999</v>
      </c>
      <c r="P415" s="2">
        <v>12</v>
      </c>
      <c r="Q415" s="4">
        <f>Table1[[#This Row],[Amount]]*Table1[[#This Row],[Quantity]]</f>
        <v>1362.816</v>
      </c>
    </row>
    <row r="416" spans="1:17" x14ac:dyDescent="0.3">
      <c r="A416" s="1">
        <v>415</v>
      </c>
      <c r="B416" s="2" t="s">
        <v>620</v>
      </c>
      <c r="C416" s="2" t="s">
        <v>8</v>
      </c>
      <c r="D416" s="2" t="s">
        <v>14</v>
      </c>
      <c r="E416" s="3">
        <v>43326</v>
      </c>
      <c r="F416" s="3" t="s">
        <v>218</v>
      </c>
      <c r="G416" s="2">
        <v>2018</v>
      </c>
      <c r="H416" s="3" t="s">
        <v>65</v>
      </c>
      <c r="I416" s="3" t="s">
        <v>231</v>
      </c>
      <c r="J416" s="3" t="s">
        <v>42</v>
      </c>
      <c r="K416" s="3" t="s">
        <v>110</v>
      </c>
      <c r="L416" s="3" t="s">
        <v>38</v>
      </c>
      <c r="M416" s="3" t="s">
        <v>1154</v>
      </c>
      <c r="N416" s="2">
        <v>139.86000000000001</v>
      </c>
      <c r="O416" s="2">
        <v>65.734200000000001</v>
      </c>
      <c r="P416" s="2">
        <v>2</v>
      </c>
      <c r="Q416" s="4">
        <f>Table1[[#This Row],[Amount]]*Table1[[#This Row],[Quantity]]</f>
        <v>279.72000000000003</v>
      </c>
    </row>
    <row r="417" spans="1:17" x14ac:dyDescent="0.3">
      <c r="A417" s="1">
        <v>416</v>
      </c>
      <c r="B417" s="2" t="s">
        <v>620</v>
      </c>
      <c r="C417" s="2" t="s">
        <v>8</v>
      </c>
      <c r="D417" s="2" t="s">
        <v>9</v>
      </c>
      <c r="E417" s="3">
        <v>43326</v>
      </c>
      <c r="F417" s="3" t="s">
        <v>218</v>
      </c>
      <c r="G417" s="2">
        <v>2018</v>
      </c>
      <c r="H417" s="3" t="s">
        <v>65</v>
      </c>
      <c r="I417" s="3" t="s">
        <v>231</v>
      </c>
      <c r="J417" s="3" t="s">
        <v>42</v>
      </c>
      <c r="K417" s="3" t="s">
        <v>110</v>
      </c>
      <c r="L417" s="3" t="s">
        <v>38</v>
      </c>
      <c r="M417" s="3" t="s">
        <v>1154</v>
      </c>
      <c r="N417" s="2">
        <v>307.13600000000002</v>
      </c>
      <c r="O417" s="2">
        <v>26.874400000000001</v>
      </c>
      <c r="P417" s="2">
        <v>3</v>
      </c>
      <c r="Q417" s="4">
        <f>Table1[[#This Row],[Amount]]*Table1[[#This Row],[Quantity]]</f>
        <v>921.40800000000013</v>
      </c>
    </row>
    <row r="418" spans="1:17" x14ac:dyDescent="0.3">
      <c r="A418" s="1">
        <v>417</v>
      </c>
      <c r="B418" s="2" t="s">
        <v>621</v>
      </c>
      <c r="C418" s="2" t="s">
        <v>6</v>
      </c>
      <c r="D418" s="2" t="s">
        <v>24</v>
      </c>
      <c r="E418" s="3">
        <v>43326</v>
      </c>
      <c r="F418" s="3" t="s">
        <v>218</v>
      </c>
      <c r="G418" s="2">
        <v>2018</v>
      </c>
      <c r="H418" s="3" t="s">
        <v>65</v>
      </c>
      <c r="I418" s="3" t="s">
        <v>231</v>
      </c>
      <c r="J418" s="3" t="s">
        <v>42</v>
      </c>
      <c r="K418" s="3" t="s">
        <v>110</v>
      </c>
      <c r="L418" s="3" t="s">
        <v>38</v>
      </c>
      <c r="M418" s="3" t="s">
        <v>1153</v>
      </c>
      <c r="N418" s="2">
        <v>95.92</v>
      </c>
      <c r="O418" s="2">
        <v>25.898399999999999</v>
      </c>
      <c r="P418" s="2">
        <v>7</v>
      </c>
      <c r="Q418" s="4">
        <f>Table1[[#This Row],[Amount]]*Table1[[#This Row],[Quantity]]</f>
        <v>671.44</v>
      </c>
    </row>
    <row r="419" spans="1:17" x14ac:dyDescent="0.3">
      <c r="A419" s="1">
        <v>418</v>
      </c>
      <c r="B419" s="2" t="s">
        <v>622</v>
      </c>
      <c r="C419" s="2" t="s">
        <v>6</v>
      </c>
      <c r="D419" s="2" t="s">
        <v>24</v>
      </c>
      <c r="E419" s="3">
        <v>43326</v>
      </c>
      <c r="F419" s="3" t="s">
        <v>218</v>
      </c>
      <c r="G419" s="2">
        <v>2018</v>
      </c>
      <c r="H419" s="3" t="s">
        <v>65</v>
      </c>
      <c r="I419" s="3" t="s">
        <v>231</v>
      </c>
      <c r="J419" s="3" t="s">
        <v>42</v>
      </c>
      <c r="K419" s="3" t="s">
        <v>110</v>
      </c>
      <c r="L419" s="3" t="s">
        <v>38</v>
      </c>
      <c r="M419" s="3" t="s">
        <v>1153</v>
      </c>
      <c r="N419" s="2">
        <v>383.8</v>
      </c>
      <c r="O419" s="2">
        <v>38.380000000000003</v>
      </c>
      <c r="P419" s="2">
        <v>2</v>
      </c>
      <c r="Q419" s="4">
        <f>Table1[[#This Row],[Amount]]*Table1[[#This Row],[Quantity]]</f>
        <v>767.6</v>
      </c>
    </row>
    <row r="420" spans="1:17" x14ac:dyDescent="0.3">
      <c r="A420" s="1">
        <v>419</v>
      </c>
      <c r="B420" s="2" t="s">
        <v>623</v>
      </c>
      <c r="C420" s="2" t="s">
        <v>8</v>
      </c>
      <c r="D420" s="2" t="s">
        <v>14</v>
      </c>
      <c r="E420" s="3">
        <v>43326</v>
      </c>
      <c r="F420" s="3" t="s">
        <v>218</v>
      </c>
      <c r="G420" s="2">
        <v>2018</v>
      </c>
      <c r="H420" s="3" t="s">
        <v>65</v>
      </c>
      <c r="I420" s="3" t="s">
        <v>231</v>
      </c>
      <c r="J420" s="3" t="s">
        <v>42</v>
      </c>
      <c r="K420" s="3" t="s">
        <v>110</v>
      </c>
      <c r="L420" s="3" t="s">
        <v>38</v>
      </c>
      <c r="M420" s="3" t="s">
        <v>1154</v>
      </c>
      <c r="N420" s="2">
        <v>5.78</v>
      </c>
      <c r="O420" s="2">
        <v>2.8321999999999998</v>
      </c>
      <c r="P420" s="2">
        <v>2</v>
      </c>
      <c r="Q420" s="4">
        <f>Table1[[#This Row],[Amount]]*Table1[[#This Row],[Quantity]]</f>
        <v>11.56</v>
      </c>
    </row>
    <row r="421" spans="1:17" x14ac:dyDescent="0.3">
      <c r="A421" s="1">
        <v>420</v>
      </c>
      <c r="B421" s="2" t="s">
        <v>624</v>
      </c>
      <c r="C421" s="2" t="s">
        <v>8</v>
      </c>
      <c r="D421" s="2" t="s">
        <v>19</v>
      </c>
      <c r="E421" s="3">
        <v>43326</v>
      </c>
      <c r="F421" s="3" t="s">
        <v>218</v>
      </c>
      <c r="G421" s="2">
        <v>2018</v>
      </c>
      <c r="H421" s="3" t="s">
        <v>65</v>
      </c>
      <c r="I421" s="3" t="s">
        <v>231</v>
      </c>
      <c r="J421" s="3" t="s">
        <v>42</v>
      </c>
      <c r="K421" s="3" t="s">
        <v>110</v>
      </c>
      <c r="L421" s="3" t="s">
        <v>38</v>
      </c>
      <c r="M421" s="3" t="s">
        <v>1154</v>
      </c>
      <c r="N421" s="2">
        <v>9.32</v>
      </c>
      <c r="O421" s="2">
        <v>2.7027999999999999</v>
      </c>
      <c r="P421" s="2">
        <v>1</v>
      </c>
      <c r="Q421" s="4">
        <f>Table1[[#This Row],[Amount]]*Table1[[#This Row],[Quantity]]</f>
        <v>9.32</v>
      </c>
    </row>
    <row r="422" spans="1:17" x14ac:dyDescent="0.3">
      <c r="A422" s="1">
        <v>421</v>
      </c>
      <c r="B422" s="2" t="s">
        <v>624</v>
      </c>
      <c r="C422" s="2" t="s">
        <v>6</v>
      </c>
      <c r="D422" s="2" t="s">
        <v>7</v>
      </c>
      <c r="E422" s="3">
        <v>43326</v>
      </c>
      <c r="F422" s="3" t="s">
        <v>218</v>
      </c>
      <c r="G422" s="2">
        <v>2018</v>
      </c>
      <c r="H422" s="3" t="s">
        <v>65</v>
      </c>
      <c r="I422" s="3" t="s">
        <v>231</v>
      </c>
      <c r="J422" s="3" t="s">
        <v>42</v>
      </c>
      <c r="K422" s="3" t="s">
        <v>110</v>
      </c>
      <c r="L422" s="3" t="s">
        <v>38</v>
      </c>
      <c r="M422" s="3" t="s">
        <v>1154</v>
      </c>
      <c r="N422" s="2">
        <v>15.25</v>
      </c>
      <c r="O422" s="2">
        <v>7.0149999999999997</v>
      </c>
      <c r="P422" s="2">
        <v>1</v>
      </c>
      <c r="Q422" s="4">
        <f>Table1[[#This Row],[Amount]]*Table1[[#This Row],[Quantity]]</f>
        <v>15.25</v>
      </c>
    </row>
    <row r="423" spans="1:17" x14ac:dyDescent="0.3">
      <c r="A423" s="1">
        <v>422</v>
      </c>
      <c r="B423" s="2" t="s">
        <v>625</v>
      </c>
      <c r="C423" s="2" t="s">
        <v>8</v>
      </c>
      <c r="D423" s="2" t="s">
        <v>17</v>
      </c>
      <c r="E423" s="3">
        <v>43326</v>
      </c>
      <c r="F423" s="3" t="s">
        <v>218</v>
      </c>
      <c r="G423" s="2">
        <v>2018</v>
      </c>
      <c r="H423" s="3" t="s">
        <v>65</v>
      </c>
      <c r="I423" s="3" t="s">
        <v>232</v>
      </c>
      <c r="J423" s="3" t="s">
        <v>43</v>
      </c>
      <c r="K423" s="3" t="s">
        <v>108</v>
      </c>
      <c r="L423" s="3" t="s">
        <v>37</v>
      </c>
      <c r="M423" s="3" t="s">
        <v>1153</v>
      </c>
      <c r="N423" s="2">
        <v>196.75200000000001</v>
      </c>
      <c r="O423" s="2">
        <v>56.566200000000002</v>
      </c>
      <c r="P423" s="2">
        <v>1</v>
      </c>
      <c r="Q423" s="4">
        <f>Table1[[#This Row],[Amount]]*Table1[[#This Row],[Quantity]]</f>
        <v>196.75200000000001</v>
      </c>
    </row>
    <row r="424" spans="1:17" x14ac:dyDescent="0.3">
      <c r="A424" s="1">
        <v>423</v>
      </c>
      <c r="B424" s="2" t="s">
        <v>626</v>
      </c>
      <c r="C424" s="2" t="s">
        <v>8</v>
      </c>
      <c r="D424" s="2" t="s">
        <v>20</v>
      </c>
      <c r="E424" s="3">
        <v>43326</v>
      </c>
      <c r="F424" s="3" t="s">
        <v>218</v>
      </c>
      <c r="G424" s="2">
        <v>2018</v>
      </c>
      <c r="H424" s="3" t="s">
        <v>65</v>
      </c>
      <c r="I424" s="3" t="s">
        <v>232</v>
      </c>
      <c r="J424" s="3" t="s">
        <v>43</v>
      </c>
      <c r="K424" s="3" t="s">
        <v>108</v>
      </c>
      <c r="L424" s="3" t="s">
        <v>37</v>
      </c>
      <c r="M424" s="3" t="s">
        <v>1154</v>
      </c>
      <c r="N424" s="2">
        <v>56.56</v>
      </c>
      <c r="O424" s="2">
        <v>14.7056</v>
      </c>
      <c r="P424" s="2">
        <v>2</v>
      </c>
      <c r="Q424" s="4">
        <f>Table1[[#This Row],[Amount]]*Table1[[#This Row],[Quantity]]</f>
        <v>113.12</v>
      </c>
    </row>
    <row r="425" spans="1:17" x14ac:dyDescent="0.3">
      <c r="A425" s="1">
        <v>424</v>
      </c>
      <c r="B425" s="2" t="s">
        <v>626</v>
      </c>
      <c r="C425" s="2" t="s">
        <v>11</v>
      </c>
      <c r="D425" s="2" t="s">
        <v>13</v>
      </c>
      <c r="E425" s="3">
        <v>43326</v>
      </c>
      <c r="F425" s="3" t="s">
        <v>218</v>
      </c>
      <c r="G425" s="2">
        <v>2018</v>
      </c>
      <c r="H425" s="3" t="s">
        <v>65</v>
      </c>
      <c r="I425" s="3" t="s">
        <v>232</v>
      </c>
      <c r="J425" s="3" t="s">
        <v>43</v>
      </c>
      <c r="K425" s="3" t="s">
        <v>108</v>
      </c>
      <c r="L425" s="3" t="s">
        <v>37</v>
      </c>
      <c r="M425" s="3" t="s">
        <v>1154</v>
      </c>
      <c r="N425" s="2">
        <v>32.700000000000003</v>
      </c>
      <c r="O425" s="2">
        <v>8.5020000000000007</v>
      </c>
      <c r="P425" s="2">
        <v>2</v>
      </c>
      <c r="Q425" s="4">
        <f>Table1[[#This Row],[Amount]]*Table1[[#This Row],[Quantity]]</f>
        <v>65.400000000000006</v>
      </c>
    </row>
    <row r="426" spans="1:17" x14ac:dyDescent="0.3">
      <c r="A426" s="1">
        <v>425</v>
      </c>
      <c r="B426" s="2" t="s">
        <v>627</v>
      </c>
      <c r="C426" s="2" t="s">
        <v>11</v>
      </c>
      <c r="D426" s="2" t="s">
        <v>13</v>
      </c>
      <c r="E426" s="3">
        <v>43326</v>
      </c>
      <c r="F426" s="3" t="s">
        <v>218</v>
      </c>
      <c r="G426" s="2">
        <v>2018</v>
      </c>
      <c r="H426" s="3" t="s">
        <v>65</v>
      </c>
      <c r="I426" s="3" t="s">
        <v>232</v>
      </c>
      <c r="J426" s="3" t="s">
        <v>43</v>
      </c>
      <c r="K426" s="3" t="s">
        <v>108</v>
      </c>
      <c r="L426" s="3" t="s">
        <v>37</v>
      </c>
      <c r="M426" s="3" t="s">
        <v>1153</v>
      </c>
      <c r="N426" s="2">
        <v>866.4</v>
      </c>
      <c r="O426" s="2">
        <v>225.26400000000001</v>
      </c>
      <c r="P426" s="2">
        <v>2</v>
      </c>
      <c r="Q426" s="4">
        <f>Table1[[#This Row],[Amount]]*Table1[[#This Row],[Quantity]]</f>
        <v>1732.8</v>
      </c>
    </row>
    <row r="427" spans="1:17" x14ac:dyDescent="0.3">
      <c r="A427" s="1">
        <v>426</v>
      </c>
      <c r="B427" s="2" t="s">
        <v>628</v>
      </c>
      <c r="C427" s="2" t="s">
        <v>8</v>
      </c>
      <c r="D427" s="2" t="s">
        <v>14</v>
      </c>
      <c r="E427" s="3">
        <v>43326</v>
      </c>
      <c r="F427" s="3" t="s">
        <v>218</v>
      </c>
      <c r="G427" s="2">
        <v>2018</v>
      </c>
      <c r="H427" s="3" t="s">
        <v>65</v>
      </c>
      <c r="I427" s="3" t="s">
        <v>232</v>
      </c>
      <c r="J427" s="3" t="s">
        <v>43</v>
      </c>
      <c r="K427" s="3" t="s">
        <v>108</v>
      </c>
      <c r="L427" s="3" t="s">
        <v>37</v>
      </c>
      <c r="M427" s="3" t="s">
        <v>1154</v>
      </c>
      <c r="N427" s="2">
        <v>28.4</v>
      </c>
      <c r="O427" s="2">
        <v>11.076000000000001</v>
      </c>
      <c r="P427" s="2">
        <v>2</v>
      </c>
      <c r="Q427" s="4">
        <f>Table1[[#This Row],[Amount]]*Table1[[#This Row],[Quantity]]</f>
        <v>56.8</v>
      </c>
    </row>
    <row r="428" spans="1:17" x14ac:dyDescent="0.3">
      <c r="A428" s="1">
        <v>427</v>
      </c>
      <c r="B428" s="2" t="s">
        <v>628</v>
      </c>
      <c r="C428" s="2" t="s">
        <v>8</v>
      </c>
      <c r="D428" s="2" t="s">
        <v>19</v>
      </c>
      <c r="E428" s="3">
        <v>43326</v>
      </c>
      <c r="F428" s="3" t="s">
        <v>218</v>
      </c>
      <c r="G428" s="2">
        <v>2018</v>
      </c>
      <c r="H428" s="3" t="s">
        <v>65</v>
      </c>
      <c r="I428" s="3" t="s">
        <v>232</v>
      </c>
      <c r="J428" s="3" t="s">
        <v>43</v>
      </c>
      <c r="K428" s="3" t="s">
        <v>108</v>
      </c>
      <c r="L428" s="3" t="s">
        <v>37</v>
      </c>
      <c r="M428" s="3" t="s">
        <v>1154</v>
      </c>
      <c r="N428" s="2">
        <v>287.92</v>
      </c>
      <c r="O428" s="2">
        <v>138.20160000000001</v>
      </c>
      <c r="P428" s="2">
        <v>3</v>
      </c>
      <c r="Q428" s="4">
        <f>Table1[[#This Row],[Amount]]*Table1[[#This Row],[Quantity]]</f>
        <v>863.76</v>
      </c>
    </row>
    <row r="429" spans="1:17" x14ac:dyDescent="0.3">
      <c r="A429" s="1">
        <v>428</v>
      </c>
      <c r="B429" s="2" t="s">
        <v>629</v>
      </c>
      <c r="C429" s="2" t="s">
        <v>11</v>
      </c>
      <c r="D429" s="2" t="s">
        <v>12</v>
      </c>
      <c r="E429" s="3">
        <v>43326</v>
      </c>
      <c r="F429" s="3" t="s">
        <v>218</v>
      </c>
      <c r="G429" s="2">
        <v>2018</v>
      </c>
      <c r="H429" s="3" t="s">
        <v>65</v>
      </c>
      <c r="I429" s="3" t="s">
        <v>232</v>
      </c>
      <c r="J429" s="3" t="s">
        <v>43</v>
      </c>
      <c r="K429" s="3" t="s">
        <v>108</v>
      </c>
      <c r="L429" s="3" t="s">
        <v>37</v>
      </c>
      <c r="M429" s="3" t="s">
        <v>1155</v>
      </c>
      <c r="N429" s="2">
        <v>69.989999999999995</v>
      </c>
      <c r="O429" s="2">
        <v>30.095700000000001</v>
      </c>
      <c r="P429" s="2">
        <v>2</v>
      </c>
      <c r="Q429" s="4">
        <f>Table1[[#This Row],[Amount]]*Table1[[#This Row],[Quantity]]</f>
        <v>139.97999999999999</v>
      </c>
    </row>
    <row r="430" spans="1:17" x14ac:dyDescent="0.3">
      <c r="A430" s="1">
        <v>429</v>
      </c>
      <c r="B430" s="2" t="s">
        <v>630</v>
      </c>
      <c r="C430" s="2" t="s">
        <v>8</v>
      </c>
      <c r="D430" s="2" t="s">
        <v>10</v>
      </c>
      <c r="E430" s="3">
        <v>43326</v>
      </c>
      <c r="F430" s="3" t="s">
        <v>218</v>
      </c>
      <c r="G430" s="2">
        <v>2018</v>
      </c>
      <c r="H430" s="3" t="s">
        <v>65</v>
      </c>
      <c r="I430" s="3" t="s">
        <v>232</v>
      </c>
      <c r="J430" s="3" t="s">
        <v>43</v>
      </c>
      <c r="K430" s="3" t="s">
        <v>108</v>
      </c>
      <c r="L430" s="3" t="s">
        <v>37</v>
      </c>
      <c r="M430" s="3" t="s">
        <v>1154</v>
      </c>
      <c r="N430" s="2">
        <v>6.6719999999999997</v>
      </c>
      <c r="O430" s="2">
        <v>0.50039999999999996</v>
      </c>
      <c r="P430" s="2">
        <v>3</v>
      </c>
      <c r="Q430" s="4">
        <f>Table1[[#This Row],[Amount]]*Table1[[#This Row],[Quantity]]</f>
        <v>20.015999999999998</v>
      </c>
    </row>
    <row r="431" spans="1:17" x14ac:dyDescent="0.3">
      <c r="A431" s="1">
        <v>430</v>
      </c>
      <c r="B431" s="2" t="s">
        <v>631</v>
      </c>
      <c r="C431" s="2" t="s">
        <v>8</v>
      </c>
      <c r="D431" s="2" t="s">
        <v>10</v>
      </c>
      <c r="E431" s="3">
        <v>43326</v>
      </c>
      <c r="F431" s="3" t="s">
        <v>218</v>
      </c>
      <c r="G431" s="2">
        <v>2018</v>
      </c>
      <c r="H431" s="3" t="s">
        <v>65</v>
      </c>
      <c r="I431" s="3" t="s">
        <v>232</v>
      </c>
      <c r="J431" s="3" t="s">
        <v>43</v>
      </c>
      <c r="K431" s="3" t="s">
        <v>108</v>
      </c>
      <c r="L431" s="3" t="s">
        <v>37</v>
      </c>
      <c r="M431" s="3" t="s">
        <v>1155</v>
      </c>
      <c r="N431" s="2">
        <v>189.58799999999999</v>
      </c>
      <c r="O431" s="2">
        <v>-145.35079999999999</v>
      </c>
      <c r="P431" s="2">
        <v>6</v>
      </c>
      <c r="Q431" s="4">
        <f>Table1[[#This Row],[Amount]]*Table1[[#This Row],[Quantity]]</f>
        <v>1137.528</v>
      </c>
    </row>
    <row r="432" spans="1:17" x14ac:dyDescent="0.3">
      <c r="A432" s="1">
        <v>431</v>
      </c>
      <c r="B432" s="2" t="s">
        <v>631</v>
      </c>
      <c r="C432" s="2" t="s">
        <v>11</v>
      </c>
      <c r="D432" s="2" t="s">
        <v>12</v>
      </c>
      <c r="E432" s="3">
        <v>43326</v>
      </c>
      <c r="F432" s="3" t="s">
        <v>218</v>
      </c>
      <c r="G432" s="2">
        <v>2018</v>
      </c>
      <c r="H432" s="3" t="s">
        <v>65</v>
      </c>
      <c r="I432" s="3" t="s">
        <v>232</v>
      </c>
      <c r="J432" s="3" t="s">
        <v>43</v>
      </c>
      <c r="K432" s="3" t="s">
        <v>108</v>
      </c>
      <c r="L432" s="3" t="s">
        <v>37</v>
      </c>
      <c r="M432" s="3" t="s">
        <v>1155</v>
      </c>
      <c r="N432" s="2">
        <v>408.74400000000003</v>
      </c>
      <c r="O432" s="2">
        <v>76.639499999999998</v>
      </c>
      <c r="P432" s="2">
        <v>2</v>
      </c>
      <c r="Q432" s="4">
        <f>Table1[[#This Row],[Amount]]*Table1[[#This Row],[Quantity]]</f>
        <v>817.48800000000006</v>
      </c>
    </row>
    <row r="433" spans="1:17" x14ac:dyDescent="0.3">
      <c r="A433" s="1">
        <v>432</v>
      </c>
      <c r="B433" s="2" t="s">
        <v>631</v>
      </c>
      <c r="C433" s="2" t="s">
        <v>6</v>
      </c>
      <c r="D433" s="2" t="s">
        <v>7</v>
      </c>
      <c r="E433" s="3">
        <v>43326</v>
      </c>
      <c r="F433" s="3" t="s">
        <v>218</v>
      </c>
      <c r="G433" s="2">
        <v>2018</v>
      </c>
      <c r="H433" s="3" t="s">
        <v>65</v>
      </c>
      <c r="I433" s="3" t="s">
        <v>233</v>
      </c>
      <c r="J433" s="3" t="s">
        <v>42</v>
      </c>
      <c r="K433" s="3" t="s">
        <v>110</v>
      </c>
      <c r="L433" s="3" t="s">
        <v>38</v>
      </c>
      <c r="M433" s="3" t="s">
        <v>1155</v>
      </c>
      <c r="N433" s="2">
        <v>291.95999999999998</v>
      </c>
      <c r="O433" s="2">
        <v>54.7425</v>
      </c>
      <c r="P433" s="2">
        <v>9</v>
      </c>
      <c r="Q433" s="4">
        <f>Table1[[#This Row],[Amount]]*Table1[[#This Row],[Quantity]]</f>
        <v>2627.64</v>
      </c>
    </row>
    <row r="434" spans="1:17" x14ac:dyDescent="0.3">
      <c r="A434" s="1">
        <v>433</v>
      </c>
      <c r="B434" s="2" t="s">
        <v>631</v>
      </c>
      <c r="C434" s="2" t="s">
        <v>11</v>
      </c>
      <c r="D434" s="2" t="s">
        <v>12</v>
      </c>
      <c r="E434" s="3">
        <v>43326</v>
      </c>
      <c r="F434" s="3" t="s">
        <v>218</v>
      </c>
      <c r="G434" s="2">
        <v>2018</v>
      </c>
      <c r="H434" s="3" t="s">
        <v>65</v>
      </c>
      <c r="I434" s="3" t="s">
        <v>233</v>
      </c>
      <c r="J434" s="3" t="s">
        <v>42</v>
      </c>
      <c r="K434" s="3" t="s">
        <v>110</v>
      </c>
      <c r="L434" s="3" t="s">
        <v>38</v>
      </c>
      <c r="M434" s="3" t="s">
        <v>1155</v>
      </c>
      <c r="N434" s="2">
        <v>4.7679999999999998</v>
      </c>
      <c r="O434" s="2">
        <v>-0.77480000000000004</v>
      </c>
      <c r="P434" s="2">
        <v>9</v>
      </c>
      <c r="Q434" s="4">
        <f>Table1[[#This Row],[Amount]]*Table1[[#This Row],[Quantity]]</f>
        <v>42.911999999999999</v>
      </c>
    </row>
    <row r="435" spans="1:17" x14ac:dyDescent="0.3">
      <c r="A435" s="1">
        <v>434</v>
      </c>
      <c r="B435" s="2" t="s">
        <v>632</v>
      </c>
      <c r="C435" s="2" t="s">
        <v>8</v>
      </c>
      <c r="D435" s="2" t="s">
        <v>9</v>
      </c>
      <c r="E435" s="3">
        <v>43326</v>
      </c>
      <c r="F435" s="3" t="s">
        <v>218</v>
      </c>
      <c r="G435" s="2">
        <v>2018</v>
      </c>
      <c r="H435" s="3" t="s">
        <v>65</v>
      </c>
      <c r="I435" s="3" t="s">
        <v>233</v>
      </c>
      <c r="J435" s="3" t="s">
        <v>42</v>
      </c>
      <c r="K435" s="3" t="s">
        <v>110</v>
      </c>
      <c r="L435" s="3" t="s">
        <v>38</v>
      </c>
      <c r="M435" s="3" t="s">
        <v>1153</v>
      </c>
      <c r="N435" s="2">
        <v>714.3</v>
      </c>
      <c r="O435" s="2">
        <v>207.14699999999999</v>
      </c>
      <c r="P435" s="2">
        <v>5</v>
      </c>
      <c r="Q435" s="4">
        <f>Table1[[#This Row],[Amount]]*Table1[[#This Row],[Quantity]]</f>
        <v>3571.5</v>
      </c>
    </row>
    <row r="436" spans="1:17" x14ac:dyDescent="0.3">
      <c r="A436" s="1">
        <v>435</v>
      </c>
      <c r="B436" s="2" t="s">
        <v>633</v>
      </c>
      <c r="C436" s="2" t="s">
        <v>8</v>
      </c>
      <c r="D436" s="2" t="s">
        <v>18</v>
      </c>
      <c r="E436" s="3">
        <v>43326</v>
      </c>
      <c r="F436" s="3" t="s">
        <v>218</v>
      </c>
      <c r="G436" s="2">
        <v>2018</v>
      </c>
      <c r="H436" s="3" t="s">
        <v>65</v>
      </c>
      <c r="I436" s="3" t="s">
        <v>233</v>
      </c>
      <c r="J436" s="3" t="s">
        <v>42</v>
      </c>
      <c r="K436" s="3" t="s">
        <v>110</v>
      </c>
      <c r="L436" s="3" t="s">
        <v>38</v>
      </c>
      <c r="M436" s="3" t="s">
        <v>1153</v>
      </c>
      <c r="N436" s="2">
        <v>4.8120000000000003</v>
      </c>
      <c r="O436" s="2">
        <v>-3.6892</v>
      </c>
      <c r="P436" s="2">
        <v>6</v>
      </c>
      <c r="Q436" s="4">
        <f>Table1[[#This Row],[Amount]]*Table1[[#This Row],[Quantity]]</f>
        <v>28.872</v>
      </c>
    </row>
    <row r="437" spans="1:17" x14ac:dyDescent="0.3">
      <c r="A437" s="1">
        <v>436</v>
      </c>
      <c r="B437" s="2" t="s">
        <v>633</v>
      </c>
      <c r="C437" s="2" t="s">
        <v>8</v>
      </c>
      <c r="D437" s="2" t="s">
        <v>10</v>
      </c>
      <c r="E437" s="3">
        <v>43326</v>
      </c>
      <c r="F437" s="3" t="s">
        <v>218</v>
      </c>
      <c r="G437" s="2">
        <v>2018</v>
      </c>
      <c r="H437" s="3" t="s">
        <v>65</v>
      </c>
      <c r="I437" s="3" t="s">
        <v>233</v>
      </c>
      <c r="J437" s="3" t="s">
        <v>42</v>
      </c>
      <c r="K437" s="3" t="s">
        <v>110</v>
      </c>
      <c r="L437" s="3" t="s">
        <v>38</v>
      </c>
      <c r="M437" s="3" t="s">
        <v>1153</v>
      </c>
      <c r="N437" s="2">
        <v>247.8</v>
      </c>
      <c r="O437" s="2">
        <v>-18.585000000000001</v>
      </c>
      <c r="P437" s="2">
        <v>2</v>
      </c>
      <c r="Q437" s="4">
        <f>Table1[[#This Row],[Amount]]*Table1[[#This Row],[Quantity]]</f>
        <v>495.6</v>
      </c>
    </row>
    <row r="438" spans="1:17" x14ac:dyDescent="0.3">
      <c r="A438" s="1">
        <v>437</v>
      </c>
      <c r="B438" s="2" t="s">
        <v>634</v>
      </c>
      <c r="C438" s="2" t="s">
        <v>11</v>
      </c>
      <c r="D438" s="2" t="s">
        <v>22</v>
      </c>
      <c r="E438" s="3">
        <v>43326</v>
      </c>
      <c r="F438" s="3" t="s">
        <v>218</v>
      </c>
      <c r="G438" s="2">
        <v>2018</v>
      </c>
      <c r="H438" s="3" t="s">
        <v>65</v>
      </c>
      <c r="I438" s="3" t="s">
        <v>233</v>
      </c>
      <c r="J438" s="3" t="s">
        <v>42</v>
      </c>
      <c r="K438" s="3" t="s">
        <v>110</v>
      </c>
      <c r="L438" s="3" t="s">
        <v>38</v>
      </c>
      <c r="M438" s="3" t="s">
        <v>1155</v>
      </c>
      <c r="N438" s="2">
        <v>1007.979</v>
      </c>
      <c r="O438" s="2">
        <v>43.199100000000001</v>
      </c>
      <c r="P438" s="2">
        <v>6</v>
      </c>
      <c r="Q438" s="4">
        <f>Table1[[#This Row],[Amount]]*Table1[[#This Row],[Quantity]]</f>
        <v>6047.8739999999998</v>
      </c>
    </row>
    <row r="439" spans="1:17" x14ac:dyDescent="0.3">
      <c r="A439" s="1">
        <v>438</v>
      </c>
      <c r="B439" s="2" t="s">
        <v>634</v>
      </c>
      <c r="C439" s="2" t="s">
        <v>6</v>
      </c>
      <c r="D439" s="2" t="s">
        <v>16</v>
      </c>
      <c r="E439" s="3">
        <v>43326</v>
      </c>
      <c r="F439" s="3" t="s">
        <v>218</v>
      </c>
      <c r="G439" s="2">
        <v>2018</v>
      </c>
      <c r="H439" s="3" t="s">
        <v>65</v>
      </c>
      <c r="I439" s="3" t="s">
        <v>233</v>
      </c>
      <c r="J439" s="3" t="s">
        <v>42</v>
      </c>
      <c r="K439" s="3" t="s">
        <v>110</v>
      </c>
      <c r="L439" s="3" t="s">
        <v>38</v>
      </c>
      <c r="M439" s="3" t="s">
        <v>1155</v>
      </c>
      <c r="N439" s="2">
        <v>313.488</v>
      </c>
      <c r="O439" s="2">
        <v>113.63939999999999</v>
      </c>
      <c r="P439" s="2">
        <v>1</v>
      </c>
      <c r="Q439" s="4">
        <f>Table1[[#This Row],[Amount]]*Table1[[#This Row],[Quantity]]</f>
        <v>313.488</v>
      </c>
    </row>
    <row r="440" spans="1:17" x14ac:dyDescent="0.3">
      <c r="A440" s="1">
        <v>439</v>
      </c>
      <c r="B440" s="2" t="s">
        <v>635</v>
      </c>
      <c r="C440" s="2" t="s">
        <v>8</v>
      </c>
      <c r="D440" s="2" t="s">
        <v>17</v>
      </c>
      <c r="E440" s="3">
        <v>43329</v>
      </c>
      <c r="F440" s="3" t="s">
        <v>218</v>
      </c>
      <c r="G440" s="2">
        <v>2018</v>
      </c>
      <c r="H440" s="3" t="s">
        <v>73</v>
      </c>
      <c r="I440" s="3" t="s">
        <v>228</v>
      </c>
      <c r="J440" s="3" t="s">
        <v>44</v>
      </c>
      <c r="K440" s="3" t="s">
        <v>82</v>
      </c>
      <c r="L440" s="3" t="s">
        <v>38</v>
      </c>
      <c r="M440" s="3" t="s">
        <v>1154</v>
      </c>
      <c r="N440" s="2">
        <v>31.872</v>
      </c>
      <c r="O440" s="2">
        <v>11.553599999999999</v>
      </c>
      <c r="P440" s="2">
        <v>5</v>
      </c>
      <c r="Q440" s="4">
        <f>Table1[[#This Row],[Amount]]*Table1[[#This Row],[Quantity]]</f>
        <v>159.36000000000001</v>
      </c>
    </row>
    <row r="441" spans="1:17" x14ac:dyDescent="0.3">
      <c r="A441" s="1">
        <v>440</v>
      </c>
      <c r="B441" s="2" t="s">
        <v>636</v>
      </c>
      <c r="C441" s="2" t="s">
        <v>8</v>
      </c>
      <c r="D441" s="2" t="s">
        <v>10</v>
      </c>
      <c r="E441" s="3">
        <v>43329</v>
      </c>
      <c r="F441" s="3" t="s">
        <v>218</v>
      </c>
      <c r="G441" s="2">
        <v>2018</v>
      </c>
      <c r="H441" s="3" t="s">
        <v>73</v>
      </c>
      <c r="I441" s="3" t="s">
        <v>228</v>
      </c>
      <c r="J441" s="3" t="s">
        <v>44</v>
      </c>
      <c r="K441" s="3" t="s">
        <v>82</v>
      </c>
      <c r="L441" s="3" t="s">
        <v>38</v>
      </c>
      <c r="M441" s="3" t="s">
        <v>1154</v>
      </c>
      <c r="N441" s="2">
        <v>207.846</v>
      </c>
      <c r="O441" s="2">
        <v>2.3094000000000001</v>
      </c>
      <c r="P441" s="2">
        <v>2</v>
      </c>
      <c r="Q441" s="4">
        <f>Table1[[#This Row],[Amount]]*Table1[[#This Row],[Quantity]]</f>
        <v>415.69200000000001</v>
      </c>
    </row>
    <row r="442" spans="1:17" x14ac:dyDescent="0.3">
      <c r="A442" s="1">
        <v>441</v>
      </c>
      <c r="B442" s="2" t="s">
        <v>637</v>
      </c>
      <c r="C442" s="2" t="s">
        <v>11</v>
      </c>
      <c r="D442" s="2" t="s">
        <v>23</v>
      </c>
      <c r="E442" s="3">
        <v>43329</v>
      </c>
      <c r="F442" s="3" t="s">
        <v>218</v>
      </c>
      <c r="G442" s="2">
        <v>2018</v>
      </c>
      <c r="H442" s="3" t="s">
        <v>73</v>
      </c>
      <c r="I442" s="3" t="s">
        <v>228</v>
      </c>
      <c r="J442" s="3" t="s">
        <v>44</v>
      </c>
      <c r="K442" s="3" t="s">
        <v>82</v>
      </c>
      <c r="L442" s="3" t="s">
        <v>38</v>
      </c>
      <c r="M442" s="3" t="s">
        <v>1153</v>
      </c>
      <c r="N442" s="2">
        <v>12.22</v>
      </c>
      <c r="O442" s="2">
        <v>3.6659999999999999</v>
      </c>
      <c r="P442" s="2">
        <v>3</v>
      </c>
      <c r="Q442" s="4">
        <f>Table1[[#This Row],[Amount]]*Table1[[#This Row],[Quantity]]</f>
        <v>36.660000000000004</v>
      </c>
    </row>
    <row r="443" spans="1:17" x14ac:dyDescent="0.3">
      <c r="A443" s="1">
        <v>442</v>
      </c>
      <c r="B443" s="2" t="s">
        <v>637</v>
      </c>
      <c r="C443" s="2" t="s">
        <v>6</v>
      </c>
      <c r="D443" s="2" t="s">
        <v>24</v>
      </c>
      <c r="E443" s="3">
        <v>43329</v>
      </c>
      <c r="F443" s="3" t="s">
        <v>218</v>
      </c>
      <c r="G443" s="2">
        <v>2018</v>
      </c>
      <c r="H443" s="3" t="s">
        <v>73</v>
      </c>
      <c r="I443" s="3" t="s">
        <v>228</v>
      </c>
      <c r="J443" s="3" t="s">
        <v>44</v>
      </c>
      <c r="K443" s="3" t="s">
        <v>82</v>
      </c>
      <c r="L443" s="3" t="s">
        <v>38</v>
      </c>
      <c r="M443" s="3" t="s">
        <v>1153</v>
      </c>
      <c r="N443" s="2">
        <v>194.94</v>
      </c>
      <c r="O443" s="2">
        <v>23.392800000000001</v>
      </c>
      <c r="P443" s="2">
        <v>5</v>
      </c>
      <c r="Q443" s="4">
        <f>Table1[[#This Row],[Amount]]*Table1[[#This Row],[Quantity]]</f>
        <v>974.7</v>
      </c>
    </row>
    <row r="444" spans="1:17" x14ac:dyDescent="0.3">
      <c r="A444" s="1">
        <v>443</v>
      </c>
      <c r="B444" s="2" t="s">
        <v>637</v>
      </c>
      <c r="C444" s="2" t="s">
        <v>8</v>
      </c>
      <c r="D444" s="2" t="s">
        <v>15</v>
      </c>
      <c r="E444" s="3">
        <v>43329</v>
      </c>
      <c r="F444" s="3" t="s">
        <v>218</v>
      </c>
      <c r="G444" s="2">
        <v>2018</v>
      </c>
      <c r="H444" s="3" t="s">
        <v>73</v>
      </c>
      <c r="I444" s="3" t="s">
        <v>228</v>
      </c>
      <c r="J444" s="3" t="s">
        <v>44</v>
      </c>
      <c r="K444" s="3" t="s">
        <v>82</v>
      </c>
      <c r="L444" s="3" t="s">
        <v>38</v>
      </c>
      <c r="M444" s="3" t="s">
        <v>1153</v>
      </c>
      <c r="N444" s="2">
        <v>70.95</v>
      </c>
      <c r="O444" s="2">
        <v>20.575500000000002</v>
      </c>
      <c r="P444" s="2">
        <v>6</v>
      </c>
      <c r="Q444" s="4">
        <f>Table1[[#This Row],[Amount]]*Table1[[#This Row],[Quantity]]</f>
        <v>425.70000000000005</v>
      </c>
    </row>
    <row r="445" spans="1:17" x14ac:dyDescent="0.3">
      <c r="A445" s="1">
        <v>444</v>
      </c>
      <c r="B445" s="2" t="s">
        <v>637</v>
      </c>
      <c r="C445" s="2" t="s">
        <v>8</v>
      </c>
      <c r="D445" s="2" t="s">
        <v>18</v>
      </c>
      <c r="E445" s="3">
        <v>43329</v>
      </c>
      <c r="F445" s="3" t="s">
        <v>218</v>
      </c>
      <c r="G445" s="2">
        <v>2018</v>
      </c>
      <c r="H445" s="3" t="s">
        <v>73</v>
      </c>
      <c r="I445" s="3" t="s">
        <v>228</v>
      </c>
      <c r="J445" s="3" t="s">
        <v>44</v>
      </c>
      <c r="K445" s="3" t="s">
        <v>82</v>
      </c>
      <c r="L445" s="3" t="s">
        <v>38</v>
      </c>
      <c r="M445" s="3" t="s">
        <v>1153</v>
      </c>
      <c r="N445" s="2">
        <v>91.36</v>
      </c>
      <c r="O445" s="2">
        <v>42.025599999999997</v>
      </c>
      <c r="P445" s="2">
        <v>5</v>
      </c>
      <c r="Q445" s="4">
        <f>Table1[[#This Row],[Amount]]*Table1[[#This Row],[Quantity]]</f>
        <v>456.8</v>
      </c>
    </row>
    <row r="446" spans="1:17" x14ac:dyDescent="0.3">
      <c r="A446" s="1">
        <v>445</v>
      </c>
      <c r="B446" s="2" t="s">
        <v>637</v>
      </c>
      <c r="C446" s="2" t="s">
        <v>8</v>
      </c>
      <c r="D446" s="2" t="s">
        <v>18</v>
      </c>
      <c r="E446" s="3">
        <v>43329</v>
      </c>
      <c r="F446" s="3" t="s">
        <v>218</v>
      </c>
      <c r="G446" s="2">
        <v>2018</v>
      </c>
      <c r="H446" s="3" t="s">
        <v>73</v>
      </c>
      <c r="I446" s="3" t="s">
        <v>228</v>
      </c>
      <c r="J446" s="3" t="s">
        <v>44</v>
      </c>
      <c r="K446" s="3" t="s">
        <v>82</v>
      </c>
      <c r="L446" s="3" t="s">
        <v>38</v>
      </c>
      <c r="M446" s="3" t="s">
        <v>1153</v>
      </c>
      <c r="N446" s="2">
        <v>242.94</v>
      </c>
      <c r="O446" s="2">
        <v>29.152799999999999</v>
      </c>
      <c r="P446" s="2">
        <v>7</v>
      </c>
      <c r="Q446" s="4">
        <f>Table1[[#This Row],[Amount]]*Table1[[#This Row],[Quantity]]</f>
        <v>1700.58</v>
      </c>
    </row>
    <row r="447" spans="1:17" x14ac:dyDescent="0.3">
      <c r="A447" s="1">
        <v>446</v>
      </c>
      <c r="B447" s="2" t="s">
        <v>637</v>
      </c>
      <c r="C447" s="2" t="s">
        <v>11</v>
      </c>
      <c r="D447" s="2" t="s">
        <v>23</v>
      </c>
      <c r="E447" s="3">
        <v>43329</v>
      </c>
      <c r="F447" s="3" t="s">
        <v>218</v>
      </c>
      <c r="G447" s="2">
        <v>2018</v>
      </c>
      <c r="H447" s="3" t="s">
        <v>73</v>
      </c>
      <c r="I447" s="3" t="s">
        <v>228</v>
      </c>
      <c r="J447" s="3" t="s">
        <v>44</v>
      </c>
      <c r="K447" s="3" t="s">
        <v>82</v>
      </c>
      <c r="L447" s="3" t="s">
        <v>38</v>
      </c>
      <c r="M447" s="3" t="s">
        <v>1153</v>
      </c>
      <c r="N447" s="2">
        <v>22.05</v>
      </c>
      <c r="O447" s="2">
        <v>10.584</v>
      </c>
      <c r="P447" s="2">
        <v>6</v>
      </c>
      <c r="Q447" s="4">
        <f>Table1[[#This Row],[Amount]]*Table1[[#This Row],[Quantity]]</f>
        <v>132.30000000000001</v>
      </c>
    </row>
    <row r="448" spans="1:17" x14ac:dyDescent="0.3">
      <c r="A448" s="1">
        <v>447</v>
      </c>
      <c r="B448" s="2" t="s">
        <v>638</v>
      </c>
      <c r="C448" s="2" t="s">
        <v>8</v>
      </c>
      <c r="D448" s="2" t="s">
        <v>9</v>
      </c>
      <c r="E448" s="3">
        <v>43329</v>
      </c>
      <c r="F448" s="3" t="s">
        <v>218</v>
      </c>
      <c r="G448" s="2">
        <v>2018</v>
      </c>
      <c r="H448" s="3" t="s">
        <v>73</v>
      </c>
      <c r="I448" s="3" t="s">
        <v>228</v>
      </c>
      <c r="J448" s="3" t="s">
        <v>44</v>
      </c>
      <c r="K448" s="3" t="s">
        <v>82</v>
      </c>
      <c r="L448" s="3" t="s">
        <v>38</v>
      </c>
      <c r="M448" s="3" t="s">
        <v>1153</v>
      </c>
      <c r="N448" s="2">
        <v>2.91</v>
      </c>
      <c r="O448" s="2">
        <v>1.3676999999999999</v>
      </c>
      <c r="P448" s="2">
        <v>8</v>
      </c>
      <c r="Q448" s="4">
        <f>Table1[[#This Row],[Amount]]*Table1[[#This Row],[Quantity]]</f>
        <v>23.28</v>
      </c>
    </row>
    <row r="449" spans="1:17" x14ac:dyDescent="0.3">
      <c r="A449" s="1">
        <v>448</v>
      </c>
      <c r="B449" s="2" t="s">
        <v>639</v>
      </c>
      <c r="C449" s="2" t="s">
        <v>8</v>
      </c>
      <c r="D449" s="2" t="s">
        <v>17</v>
      </c>
      <c r="E449" s="3">
        <v>43330</v>
      </c>
      <c r="F449" s="3" t="s">
        <v>218</v>
      </c>
      <c r="G449" s="2">
        <v>2018</v>
      </c>
      <c r="H449" s="3" t="s">
        <v>125</v>
      </c>
      <c r="I449" s="3" t="s">
        <v>234</v>
      </c>
      <c r="J449" s="3" t="s">
        <v>49</v>
      </c>
      <c r="K449" s="3" t="s">
        <v>84</v>
      </c>
      <c r="L449" s="3" t="s">
        <v>39</v>
      </c>
      <c r="M449" s="3" t="s">
        <v>1153</v>
      </c>
      <c r="N449" s="2">
        <v>59.52</v>
      </c>
      <c r="O449" s="2">
        <v>15.475199999999999</v>
      </c>
      <c r="P449" s="2">
        <v>7</v>
      </c>
      <c r="Q449" s="4">
        <f>Table1[[#This Row],[Amount]]*Table1[[#This Row],[Quantity]]</f>
        <v>416.64000000000004</v>
      </c>
    </row>
    <row r="450" spans="1:17" x14ac:dyDescent="0.3">
      <c r="A450" s="1">
        <v>449</v>
      </c>
      <c r="B450" s="2" t="s">
        <v>639</v>
      </c>
      <c r="C450" s="2" t="s">
        <v>8</v>
      </c>
      <c r="D450" s="2" t="s">
        <v>20</v>
      </c>
      <c r="E450" s="3">
        <v>43330</v>
      </c>
      <c r="F450" s="3" t="s">
        <v>218</v>
      </c>
      <c r="G450" s="2">
        <v>2018</v>
      </c>
      <c r="H450" s="3" t="s">
        <v>125</v>
      </c>
      <c r="I450" s="3" t="s">
        <v>234</v>
      </c>
      <c r="J450" s="3" t="s">
        <v>49</v>
      </c>
      <c r="K450" s="3" t="s">
        <v>84</v>
      </c>
      <c r="L450" s="3" t="s">
        <v>39</v>
      </c>
      <c r="M450" s="3" t="s">
        <v>1153</v>
      </c>
      <c r="N450" s="2">
        <v>161.94</v>
      </c>
      <c r="O450" s="2">
        <v>9.7164000000000001</v>
      </c>
      <c r="P450" s="2">
        <v>5</v>
      </c>
      <c r="Q450" s="4">
        <f>Table1[[#This Row],[Amount]]*Table1[[#This Row],[Quantity]]</f>
        <v>809.7</v>
      </c>
    </row>
    <row r="451" spans="1:17" x14ac:dyDescent="0.3">
      <c r="A451" s="1">
        <v>450</v>
      </c>
      <c r="B451" s="2" t="s">
        <v>639</v>
      </c>
      <c r="C451" s="2" t="s">
        <v>8</v>
      </c>
      <c r="D451" s="2" t="s">
        <v>14</v>
      </c>
      <c r="E451" s="3">
        <v>43330</v>
      </c>
      <c r="F451" s="3" t="s">
        <v>218</v>
      </c>
      <c r="G451" s="2">
        <v>2018</v>
      </c>
      <c r="H451" s="3" t="s">
        <v>125</v>
      </c>
      <c r="I451" s="3" t="s">
        <v>234</v>
      </c>
      <c r="J451" s="3" t="s">
        <v>49</v>
      </c>
      <c r="K451" s="3" t="s">
        <v>84</v>
      </c>
      <c r="L451" s="3" t="s">
        <v>39</v>
      </c>
      <c r="M451" s="3" t="s">
        <v>1153</v>
      </c>
      <c r="N451" s="2">
        <v>263.88</v>
      </c>
      <c r="O451" s="2">
        <v>71.247600000000006</v>
      </c>
      <c r="P451" s="2">
        <v>2</v>
      </c>
      <c r="Q451" s="4">
        <f>Table1[[#This Row],[Amount]]*Table1[[#This Row],[Quantity]]</f>
        <v>527.76</v>
      </c>
    </row>
    <row r="452" spans="1:17" x14ac:dyDescent="0.3">
      <c r="A452" s="1">
        <v>451</v>
      </c>
      <c r="B452" s="2" t="s">
        <v>639</v>
      </c>
      <c r="C452" s="2" t="s">
        <v>8</v>
      </c>
      <c r="D452" s="2" t="s">
        <v>9</v>
      </c>
      <c r="E452" s="3">
        <v>43330</v>
      </c>
      <c r="F452" s="3" t="s">
        <v>218</v>
      </c>
      <c r="G452" s="2">
        <v>2018</v>
      </c>
      <c r="H452" s="3" t="s">
        <v>125</v>
      </c>
      <c r="I452" s="3" t="s">
        <v>234</v>
      </c>
      <c r="J452" s="3" t="s">
        <v>49</v>
      </c>
      <c r="K452" s="3" t="s">
        <v>84</v>
      </c>
      <c r="L452" s="3" t="s">
        <v>39</v>
      </c>
      <c r="M452" s="3" t="s">
        <v>1153</v>
      </c>
      <c r="N452" s="2">
        <v>30.48</v>
      </c>
      <c r="O452" s="2">
        <v>7.9248000000000003</v>
      </c>
      <c r="P452" s="2">
        <v>4</v>
      </c>
      <c r="Q452" s="4">
        <f>Table1[[#This Row],[Amount]]*Table1[[#This Row],[Quantity]]</f>
        <v>121.92</v>
      </c>
    </row>
    <row r="453" spans="1:17" x14ac:dyDescent="0.3">
      <c r="A453" s="1">
        <v>452</v>
      </c>
      <c r="B453" s="2" t="s">
        <v>639</v>
      </c>
      <c r="C453" s="2" t="s">
        <v>8</v>
      </c>
      <c r="D453" s="2" t="s">
        <v>25</v>
      </c>
      <c r="E453" s="3">
        <v>43330</v>
      </c>
      <c r="F453" s="3" t="s">
        <v>218</v>
      </c>
      <c r="G453" s="2">
        <v>2018</v>
      </c>
      <c r="H453" s="3" t="s">
        <v>125</v>
      </c>
      <c r="I453" s="3" t="s">
        <v>234</v>
      </c>
      <c r="J453" s="3" t="s">
        <v>49</v>
      </c>
      <c r="K453" s="3" t="s">
        <v>84</v>
      </c>
      <c r="L453" s="3" t="s">
        <v>39</v>
      </c>
      <c r="M453" s="3" t="s">
        <v>1153</v>
      </c>
      <c r="N453" s="2">
        <v>9.84</v>
      </c>
      <c r="O453" s="2">
        <v>2.8536000000000001</v>
      </c>
      <c r="P453" s="2">
        <v>3</v>
      </c>
      <c r="Q453" s="4">
        <f>Table1[[#This Row],[Amount]]*Table1[[#This Row],[Quantity]]</f>
        <v>29.52</v>
      </c>
    </row>
    <row r="454" spans="1:17" x14ac:dyDescent="0.3">
      <c r="A454" s="1">
        <v>453</v>
      </c>
      <c r="B454" s="2" t="s">
        <v>639</v>
      </c>
      <c r="C454" s="2" t="s">
        <v>8</v>
      </c>
      <c r="D454" s="2" t="s">
        <v>25</v>
      </c>
      <c r="E454" s="3">
        <v>43330</v>
      </c>
      <c r="F454" s="3" t="s">
        <v>218</v>
      </c>
      <c r="G454" s="2">
        <v>2018</v>
      </c>
      <c r="H454" s="3" t="s">
        <v>125</v>
      </c>
      <c r="I454" s="3" t="s">
        <v>234</v>
      </c>
      <c r="J454" s="3" t="s">
        <v>49</v>
      </c>
      <c r="K454" s="3" t="s">
        <v>84</v>
      </c>
      <c r="L454" s="3" t="s">
        <v>39</v>
      </c>
      <c r="M454" s="3" t="s">
        <v>1153</v>
      </c>
      <c r="N454" s="2">
        <v>35.119999999999997</v>
      </c>
      <c r="O454" s="2">
        <v>9.1311999999999998</v>
      </c>
      <c r="P454" s="2">
        <v>3</v>
      </c>
      <c r="Q454" s="4">
        <f>Table1[[#This Row],[Amount]]*Table1[[#This Row],[Quantity]]</f>
        <v>105.35999999999999</v>
      </c>
    </row>
    <row r="455" spans="1:17" x14ac:dyDescent="0.3">
      <c r="A455" s="1">
        <v>454</v>
      </c>
      <c r="B455" s="2" t="s">
        <v>640</v>
      </c>
      <c r="C455" s="2" t="s">
        <v>8</v>
      </c>
      <c r="D455" s="2" t="s">
        <v>14</v>
      </c>
      <c r="E455" s="3">
        <v>43330</v>
      </c>
      <c r="F455" s="3" t="s">
        <v>218</v>
      </c>
      <c r="G455" s="2">
        <v>2018</v>
      </c>
      <c r="H455" s="3" t="s">
        <v>125</v>
      </c>
      <c r="I455" s="3" t="s">
        <v>234</v>
      </c>
      <c r="J455" s="3" t="s">
        <v>49</v>
      </c>
      <c r="K455" s="3" t="s">
        <v>84</v>
      </c>
      <c r="L455" s="3" t="s">
        <v>39</v>
      </c>
      <c r="M455" s="3" t="s">
        <v>1154</v>
      </c>
      <c r="N455" s="2">
        <v>284.36399999999998</v>
      </c>
      <c r="O455" s="2">
        <v>-75.830399999999997</v>
      </c>
      <c r="P455" s="2">
        <v>5</v>
      </c>
      <c r="Q455" s="4">
        <f>Table1[[#This Row],[Amount]]*Table1[[#This Row],[Quantity]]</f>
        <v>1421.82</v>
      </c>
    </row>
    <row r="456" spans="1:17" x14ac:dyDescent="0.3">
      <c r="A456" s="1">
        <v>455</v>
      </c>
      <c r="B456" s="2" t="s">
        <v>640</v>
      </c>
      <c r="C456" s="2" t="s">
        <v>11</v>
      </c>
      <c r="D456" s="2" t="s">
        <v>22</v>
      </c>
      <c r="E456" s="3">
        <v>43330</v>
      </c>
      <c r="F456" s="3" t="s">
        <v>218</v>
      </c>
      <c r="G456" s="2">
        <v>2018</v>
      </c>
      <c r="H456" s="3" t="s">
        <v>125</v>
      </c>
      <c r="I456" s="3" t="s">
        <v>234</v>
      </c>
      <c r="J456" s="3" t="s">
        <v>49</v>
      </c>
      <c r="K456" s="3" t="s">
        <v>84</v>
      </c>
      <c r="L456" s="3" t="s">
        <v>39</v>
      </c>
      <c r="M456" s="3" t="s">
        <v>1154</v>
      </c>
      <c r="N456" s="2">
        <v>665.40800000000002</v>
      </c>
      <c r="O456" s="2">
        <v>66.540800000000004</v>
      </c>
      <c r="P456" s="2">
        <v>2</v>
      </c>
      <c r="Q456" s="4">
        <f>Table1[[#This Row],[Amount]]*Table1[[#This Row],[Quantity]]</f>
        <v>1330.816</v>
      </c>
    </row>
    <row r="457" spans="1:17" x14ac:dyDescent="0.3">
      <c r="A457" s="1">
        <v>456</v>
      </c>
      <c r="B457" s="2" t="s">
        <v>641</v>
      </c>
      <c r="C457" s="2" t="s">
        <v>8</v>
      </c>
      <c r="D457" s="2" t="s">
        <v>14</v>
      </c>
      <c r="E457" s="3">
        <v>43331</v>
      </c>
      <c r="F457" s="3" t="s">
        <v>218</v>
      </c>
      <c r="G457" s="2">
        <v>2018</v>
      </c>
      <c r="H457" s="3" t="s">
        <v>60</v>
      </c>
      <c r="I457" s="3" t="s">
        <v>235</v>
      </c>
      <c r="J457" s="3" t="s">
        <v>87</v>
      </c>
      <c r="K457" s="3" t="s">
        <v>88</v>
      </c>
      <c r="L457" s="3" t="s">
        <v>36</v>
      </c>
      <c r="M457" s="3" t="s">
        <v>1154</v>
      </c>
      <c r="N457" s="2">
        <v>63.88</v>
      </c>
      <c r="O457" s="2">
        <v>24.9132</v>
      </c>
      <c r="P457" s="2">
        <v>3</v>
      </c>
      <c r="Q457" s="4">
        <f>Table1[[#This Row],[Amount]]*Table1[[#This Row],[Quantity]]</f>
        <v>191.64000000000001</v>
      </c>
    </row>
    <row r="458" spans="1:17" x14ac:dyDescent="0.3">
      <c r="A458" s="1">
        <v>457</v>
      </c>
      <c r="B458" s="2" t="s">
        <v>642</v>
      </c>
      <c r="C458" s="2" t="s">
        <v>6</v>
      </c>
      <c r="D458" s="2" t="s">
        <v>7</v>
      </c>
      <c r="E458" s="3">
        <v>43331</v>
      </c>
      <c r="F458" s="3" t="s">
        <v>218</v>
      </c>
      <c r="G458" s="2">
        <v>2018</v>
      </c>
      <c r="H458" s="3" t="s">
        <v>60</v>
      </c>
      <c r="I458" s="3" t="s">
        <v>235</v>
      </c>
      <c r="J458" s="3" t="s">
        <v>87</v>
      </c>
      <c r="K458" s="3" t="s">
        <v>88</v>
      </c>
      <c r="L458" s="3" t="s">
        <v>36</v>
      </c>
      <c r="M458" s="3" t="s">
        <v>1153</v>
      </c>
      <c r="N458" s="2">
        <v>129.56800000000001</v>
      </c>
      <c r="O458" s="2">
        <v>-24.294</v>
      </c>
      <c r="P458" s="2">
        <v>2</v>
      </c>
      <c r="Q458" s="4">
        <f>Table1[[#This Row],[Amount]]*Table1[[#This Row],[Quantity]]</f>
        <v>259.13600000000002</v>
      </c>
    </row>
    <row r="459" spans="1:17" x14ac:dyDescent="0.3">
      <c r="A459" s="1">
        <v>458</v>
      </c>
      <c r="B459" s="2" t="s">
        <v>643</v>
      </c>
      <c r="C459" s="2" t="s">
        <v>8</v>
      </c>
      <c r="D459" s="2" t="s">
        <v>9</v>
      </c>
      <c r="E459" s="3">
        <v>43331</v>
      </c>
      <c r="F459" s="3" t="s">
        <v>218</v>
      </c>
      <c r="G459" s="2">
        <v>2018</v>
      </c>
      <c r="H459" s="3" t="s">
        <v>60</v>
      </c>
      <c r="I459" s="3" t="s">
        <v>235</v>
      </c>
      <c r="J459" s="3" t="s">
        <v>87</v>
      </c>
      <c r="K459" s="3" t="s">
        <v>88</v>
      </c>
      <c r="L459" s="3" t="s">
        <v>36</v>
      </c>
      <c r="M459" s="3" t="s">
        <v>1153</v>
      </c>
      <c r="N459" s="2">
        <v>747.55799999999999</v>
      </c>
      <c r="O459" s="2">
        <v>-96.114599999999996</v>
      </c>
      <c r="P459" s="2">
        <v>5</v>
      </c>
      <c r="Q459" s="4">
        <f>Table1[[#This Row],[Amount]]*Table1[[#This Row],[Quantity]]</f>
        <v>3737.79</v>
      </c>
    </row>
    <row r="460" spans="1:17" x14ac:dyDescent="0.3">
      <c r="A460" s="1">
        <v>459</v>
      </c>
      <c r="B460" s="2" t="s">
        <v>643</v>
      </c>
      <c r="C460" s="2" t="s">
        <v>8</v>
      </c>
      <c r="D460" s="2" t="s">
        <v>14</v>
      </c>
      <c r="E460" s="3">
        <v>43331</v>
      </c>
      <c r="F460" s="3" t="s">
        <v>218</v>
      </c>
      <c r="G460" s="2">
        <v>2018</v>
      </c>
      <c r="H460" s="3" t="s">
        <v>60</v>
      </c>
      <c r="I460" s="3" t="s">
        <v>235</v>
      </c>
      <c r="J460" s="3" t="s">
        <v>87</v>
      </c>
      <c r="K460" s="3" t="s">
        <v>88</v>
      </c>
      <c r="L460" s="3" t="s">
        <v>36</v>
      </c>
      <c r="M460" s="3" t="s">
        <v>1153</v>
      </c>
      <c r="N460" s="2">
        <v>8.9280000000000008</v>
      </c>
      <c r="O460" s="2">
        <v>3.3479999999999999</v>
      </c>
      <c r="P460" s="2">
        <v>5</v>
      </c>
      <c r="Q460" s="4">
        <f>Table1[[#This Row],[Amount]]*Table1[[#This Row],[Quantity]]</f>
        <v>44.64</v>
      </c>
    </row>
    <row r="461" spans="1:17" x14ac:dyDescent="0.3">
      <c r="A461" s="1">
        <v>460</v>
      </c>
      <c r="B461" s="2" t="s">
        <v>644</v>
      </c>
      <c r="C461" s="2" t="s">
        <v>8</v>
      </c>
      <c r="D461" s="2" t="s">
        <v>9</v>
      </c>
      <c r="E461" s="3">
        <v>43331</v>
      </c>
      <c r="F461" s="3" t="s">
        <v>218</v>
      </c>
      <c r="G461" s="2">
        <v>2018</v>
      </c>
      <c r="H461" s="3" t="s">
        <v>60</v>
      </c>
      <c r="I461" s="3" t="s">
        <v>235</v>
      </c>
      <c r="J461" s="3" t="s">
        <v>87</v>
      </c>
      <c r="K461" s="3" t="s">
        <v>88</v>
      </c>
      <c r="L461" s="3" t="s">
        <v>36</v>
      </c>
      <c r="M461" s="3" t="s">
        <v>1153</v>
      </c>
      <c r="N461" s="2">
        <v>103.92</v>
      </c>
      <c r="O461" s="2">
        <v>36.372</v>
      </c>
      <c r="P461" s="2">
        <v>2</v>
      </c>
      <c r="Q461" s="4">
        <f>Table1[[#This Row],[Amount]]*Table1[[#This Row],[Quantity]]</f>
        <v>207.84</v>
      </c>
    </row>
    <row r="462" spans="1:17" x14ac:dyDescent="0.3">
      <c r="A462" s="1">
        <v>461</v>
      </c>
      <c r="B462" s="2" t="s">
        <v>644</v>
      </c>
      <c r="C462" s="2" t="s">
        <v>6</v>
      </c>
      <c r="D462" s="2" t="s">
        <v>7</v>
      </c>
      <c r="E462" s="3">
        <v>43331</v>
      </c>
      <c r="F462" s="3" t="s">
        <v>218</v>
      </c>
      <c r="G462" s="2">
        <v>2018</v>
      </c>
      <c r="H462" s="3" t="s">
        <v>60</v>
      </c>
      <c r="I462" s="3" t="s">
        <v>235</v>
      </c>
      <c r="J462" s="3" t="s">
        <v>87</v>
      </c>
      <c r="K462" s="3" t="s">
        <v>88</v>
      </c>
      <c r="L462" s="3" t="s">
        <v>36</v>
      </c>
      <c r="M462" s="3" t="s">
        <v>1153</v>
      </c>
      <c r="N462" s="2">
        <v>899.91</v>
      </c>
      <c r="O462" s="2">
        <v>377.9622</v>
      </c>
      <c r="P462" s="2">
        <v>4</v>
      </c>
      <c r="Q462" s="4">
        <f>Table1[[#This Row],[Amount]]*Table1[[#This Row],[Quantity]]</f>
        <v>3599.64</v>
      </c>
    </row>
    <row r="463" spans="1:17" x14ac:dyDescent="0.3">
      <c r="A463" s="1">
        <v>462</v>
      </c>
      <c r="B463" s="2" t="s">
        <v>644</v>
      </c>
      <c r="C463" s="2" t="s">
        <v>6</v>
      </c>
      <c r="D463" s="2" t="s">
        <v>16</v>
      </c>
      <c r="E463" s="3">
        <v>43331</v>
      </c>
      <c r="F463" s="3" t="s">
        <v>218</v>
      </c>
      <c r="G463" s="2">
        <v>2018</v>
      </c>
      <c r="H463" s="3" t="s">
        <v>60</v>
      </c>
      <c r="I463" s="3" t="s">
        <v>235</v>
      </c>
      <c r="J463" s="3" t="s">
        <v>87</v>
      </c>
      <c r="K463" s="3" t="s">
        <v>88</v>
      </c>
      <c r="L463" s="3" t="s">
        <v>36</v>
      </c>
      <c r="M463" s="3" t="s">
        <v>1153</v>
      </c>
      <c r="N463" s="2">
        <v>51.311999999999998</v>
      </c>
      <c r="O463" s="2">
        <v>18.6006</v>
      </c>
      <c r="P463" s="2">
        <v>2</v>
      </c>
      <c r="Q463" s="4">
        <f>Table1[[#This Row],[Amount]]*Table1[[#This Row],[Quantity]]</f>
        <v>102.624</v>
      </c>
    </row>
    <row r="464" spans="1:17" x14ac:dyDescent="0.3">
      <c r="A464" s="1">
        <v>463</v>
      </c>
      <c r="B464" s="2" t="s">
        <v>645</v>
      </c>
      <c r="C464" s="2" t="s">
        <v>8</v>
      </c>
      <c r="D464" s="2" t="s">
        <v>15</v>
      </c>
      <c r="E464" s="3">
        <v>43331</v>
      </c>
      <c r="F464" s="3" t="s">
        <v>218</v>
      </c>
      <c r="G464" s="2">
        <v>2018</v>
      </c>
      <c r="H464" s="3" t="s">
        <v>60</v>
      </c>
      <c r="I464" s="3" t="s">
        <v>235</v>
      </c>
      <c r="J464" s="3" t="s">
        <v>87</v>
      </c>
      <c r="K464" s="3" t="s">
        <v>88</v>
      </c>
      <c r="L464" s="3" t="s">
        <v>36</v>
      </c>
      <c r="M464" s="3" t="s">
        <v>1155</v>
      </c>
      <c r="N464" s="2">
        <v>23.56</v>
      </c>
      <c r="O464" s="2">
        <v>7.0679999999999996</v>
      </c>
      <c r="P464" s="2">
        <v>3</v>
      </c>
      <c r="Q464" s="4">
        <f>Table1[[#This Row],[Amount]]*Table1[[#This Row],[Quantity]]</f>
        <v>70.679999999999993</v>
      </c>
    </row>
    <row r="465" spans="1:17" x14ac:dyDescent="0.3">
      <c r="A465" s="1">
        <v>464</v>
      </c>
      <c r="B465" s="2" t="s">
        <v>645</v>
      </c>
      <c r="C465" s="2" t="s">
        <v>8</v>
      </c>
      <c r="D465" s="2" t="s">
        <v>14</v>
      </c>
      <c r="E465" s="3">
        <v>43331</v>
      </c>
      <c r="F465" s="3" t="s">
        <v>218</v>
      </c>
      <c r="G465" s="2">
        <v>2018</v>
      </c>
      <c r="H465" s="3" t="s">
        <v>60</v>
      </c>
      <c r="I465" s="3" t="s">
        <v>235</v>
      </c>
      <c r="J465" s="3" t="s">
        <v>87</v>
      </c>
      <c r="K465" s="3" t="s">
        <v>88</v>
      </c>
      <c r="L465" s="3" t="s">
        <v>36</v>
      </c>
      <c r="M465" s="3" t="s">
        <v>1155</v>
      </c>
      <c r="N465" s="2">
        <v>1272.6300000000001</v>
      </c>
      <c r="O465" s="2">
        <v>-814.48320000000001</v>
      </c>
      <c r="P465" s="2">
        <v>2</v>
      </c>
      <c r="Q465" s="4">
        <f>Table1[[#This Row],[Amount]]*Table1[[#This Row],[Quantity]]</f>
        <v>2545.2600000000002</v>
      </c>
    </row>
    <row r="466" spans="1:17" x14ac:dyDescent="0.3">
      <c r="A466" s="1">
        <v>465</v>
      </c>
      <c r="B466" s="2" t="s">
        <v>645</v>
      </c>
      <c r="C466" s="2" t="s">
        <v>11</v>
      </c>
      <c r="D466" s="2" t="s">
        <v>13</v>
      </c>
      <c r="E466" s="3">
        <v>43332</v>
      </c>
      <c r="F466" s="3" t="s">
        <v>218</v>
      </c>
      <c r="G466" s="2">
        <v>2018</v>
      </c>
      <c r="H466" s="3" t="s">
        <v>80</v>
      </c>
      <c r="I466" s="3" t="s">
        <v>236</v>
      </c>
      <c r="J466" s="3" t="s">
        <v>43</v>
      </c>
      <c r="K466" s="3" t="s">
        <v>108</v>
      </c>
      <c r="L466" s="3" t="s">
        <v>37</v>
      </c>
      <c r="M466" s="3" t="s">
        <v>1155</v>
      </c>
      <c r="N466" s="2">
        <v>28.484999999999999</v>
      </c>
      <c r="O466" s="2">
        <v>-20.888999999999999</v>
      </c>
      <c r="P466" s="2">
        <v>4</v>
      </c>
      <c r="Q466" s="4">
        <f>Table1[[#This Row],[Amount]]*Table1[[#This Row],[Quantity]]</f>
        <v>113.94</v>
      </c>
    </row>
    <row r="467" spans="1:17" x14ac:dyDescent="0.3">
      <c r="A467" s="1">
        <v>466</v>
      </c>
      <c r="B467" s="2" t="s">
        <v>645</v>
      </c>
      <c r="C467" s="2" t="s">
        <v>11</v>
      </c>
      <c r="D467" s="2" t="s">
        <v>22</v>
      </c>
      <c r="E467" s="3">
        <v>43332</v>
      </c>
      <c r="F467" s="3" t="s">
        <v>218</v>
      </c>
      <c r="G467" s="2">
        <v>2018</v>
      </c>
      <c r="H467" s="3" t="s">
        <v>80</v>
      </c>
      <c r="I467" s="3" t="s">
        <v>236</v>
      </c>
      <c r="J467" s="3" t="s">
        <v>43</v>
      </c>
      <c r="K467" s="3" t="s">
        <v>108</v>
      </c>
      <c r="L467" s="3" t="s">
        <v>37</v>
      </c>
      <c r="M467" s="3" t="s">
        <v>1155</v>
      </c>
      <c r="N467" s="2">
        <v>185.376</v>
      </c>
      <c r="O467" s="2">
        <v>-34.758000000000003</v>
      </c>
      <c r="P467" s="2">
        <v>2</v>
      </c>
      <c r="Q467" s="4">
        <f>Table1[[#This Row],[Amount]]*Table1[[#This Row],[Quantity]]</f>
        <v>370.75200000000001</v>
      </c>
    </row>
    <row r="468" spans="1:17" x14ac:dyDescent="0.3">
      <c r="A468" s="1">
        <v>467</v>
      </c>
      <c r="B468" s="2" t="s">
        <v>645</v>
      </c>
      <c r="C468" s="2" t="s">
        <v>6</v>
      </c>
      <c r="D468" s="2" t="s">
        <v>7</v>
      </c>
      <c r="E468" s="3">
        <v>43332</v>
      </c>
      <c r="F468" s="3" t="s">
        <v>218</v>
      </c>
      <c r="G468" s="2">
        <v>2018</v>
      </c>
      <c r="H468" s="3" t="s">
        <v>80</v>
      </c>
      <c r="I468" s="3" t="s">
        <v>236</v>
      </c>
      <c r="J468" s="3" t="s">
        <v>43</v>
      </c>
      <c r="K468" s="3" t="s">
        <v>108</v>
      </c>
      <c r="L468" s="3" t="s">
        <v>37</v>
      </c>
      <c r="M468" s="3" t="s">
        <v>1155</v>
      </c>
      <c r="N468" s="2">
        <v>78.272000000000006</v>
      </c>
      <c r="O468" s="2">
        <v>5.8704000000000001</v>
      </c>
      <c r="P468" s="2">
        <v>3</v>
      </c>
      <c r="Q468" s="4">
        <f>Table1[[#This Row],[Amount]]*Table1[[#This Row],[Quantity]]</f>
        <v>234.81600000000003</v>
      </c>
    </row>
    <row r="469" spans="1:17" x14ac:dyDescent="0.3">
      <c r="A469" s="1">
        <v>468</v>
      </c>
      <c r="B469" s="2" t="s">
        <v>646</v>
      </c>
      <c r="C469" s="2" t="s">
        <v>6</v>
      </c>
      <c r="D469" s="2" t="s">
        <v>7</v>
      </c>
      <c r="E469" s="3">
        <v>43332</v>
      </c>
      <c r="F469" s="3" t="s">
        <v>218</v>
      </c>
      <c r="G469" s="2">
        <v>2018</v>
      </c>
      <c r="H469" s="3" t="s">
        <v>80</v>
      </c>
      <c r="I469" s="3" t="s">
        <v>236</v>
      </c>
      <c r="J469" s="3" t="s">
        <v>43</v>
      </c>
      <c r="K469" s="3" t="s">
        <v>108</v>
      </c>
      <c r="L469" s="3" t="s">
        <v>37</v>
      </c>
      <c r="M469" s="3" t="s">
        <v>1155</v>
      </c>
      <c r="N469" s="2">
        <v>254.744</v>
      </c>
      <c r="O469" s="2">
        <v>-312.06139999999999</v>
      </c>
      <c r="P469" s="2">
        <v>5</v>
      </c>
      <c r="Q469" s="4">
        <f>Table1[[#This Row],[Amount]]*Table1[[#This Row],[Quantity]]</f>
        <v>1273.72</v>
      </c>
    </row>
    <row r="470" spans="1:17" x14ac:dyDescent="0.3">
      <c r="A470" s="1">
        <v>469</v>
      </c>
      <c r="B470" s="2" t="s">
        <v>647</v>
      </c>
      <c r="C470" s="2" t="s">
        <v>8</v>
      </c>
      <c r="D470" s="2" t="s">
        <v>20</v>
      </c>
      <c r="E470" s="3">
        <v>43332</v>
      </c>
      <c r="F470" s="3" t="s">
        <v>218</v>
      </c>
      <c r="G470" s="2">
        <v>2018</v>
      </c>
      <c r="H470" s="3" t="s">
        <v>80</v>
      </c>
      <c r="I470" s="3" t="s">
        <v>236</v>
      </c>
      <c r="J470" s="3" t="s">
        <v>43</v>
      </c>
      <c r="K470" s="3" t="s">
        <v>108</v>
      </c>
      <c r="L470" s="3" t="s">
        <v>37</v>
      </c>
      <c r="M470" s="3" t="s">
        <v>1154</v>
      </c>
      <c r="N470" s="2">
        <v>205.33279999999999</v>
      </c>
      <c r="O470" s="2">
        <v>-36.235199999999999</v>
      </c>
      <c r="P470" s="2">
        <v>4</v>
      </c>
      <c r="Q470" s="4">
        <f>Table1[[#This Row],[Amount]]*Table1[[#This Row],[Quantity]]</f>
        <v>821.33119999999997</v>
      </c>
    </row>
    <row r="471" spans="1:17" x14ac:dyDescent="0.3">
      <c r="A471" s="1">
        <v>470</v>
      </c>
      <c r="B471" s="2" t="s">
        <v>648</v>
      </c>
      <c r="C471" s="2" t="s">
        <v>8</v>
      </c>
      <c r="D471" s="2" t="s">
        <v>25</v>
      </c>
      <c r="E471" s="3">
        <v>43333</v>
      </c>
      <c r="F471" s="3" t="s">
        <v>218</v>
      </c>
      <c r="G471" s="2">
        <v>2018</v>
      </c>
      <c r="H471" s="3" t="s">
        <v>65</v>
      </c>
      <c r="I471" s="3" t="s">
        <v>237</v>
      </c>
      <c r="J471" s="3" t="s">
        <v>42</v>
      </c>
      <c r="K471" s="3" t="s">
        <v>110</v>
      </c>
      <c r="L471" s="3" t="s">
        <v>38</v>
      </c>
      <c r="M471" s="3" t="s">
        <v>1153</v>
      </c>
      <c r="N471" s="2">
        <v>4.7880000000000003</v>
      </c>
      <c r="O471" s="2">
        <v>-7.9001999999999999</v>
      </c>
      <c r="P471" s="2">
        <v>4</v>
      </c>
      <c r="Q471" s="4">
        <f>Table1[[#This Row],[Amount]]*Table1[[#This Row],[Quantity]]</f>
        <v>19.152000000000001</v>
      </c>
    </row>
    <row r="472" spans="1:17" x14ac:dyDescent="0.3">
      <c r="A472" s="1">
        <v>471</v>
      </c>
      <c r="B472" s="2" t="s">
        <v>649</v>
      </c>
      <c r="C472" s="2" t="s">
        <v>8</v>
      </c>
      <c r="D472" s="2" t="s">
        <v>18</v>
      </c>
      <c r="E472" s="3">
        <v>43333</v>
      </c>
      <c r="F472" s="3" t="s">
        <v>218</v>
      </c>
      <c r="G472" s="2">
        <v>2018</v>
      </c>
      <c r="H472" s="3" t="s">
        <v>65</v>
      </c>
      <c r="I472" s="3" t="s">
        <v>237</v>
      </c>
      <c r="J472" s="3" t="s">
        <v>42</v>
      </c>
      <c r="K472" s="3" t="s">
        <v>110</v>
      </c>
      <c r="L472" s="3" t="s">
        <v>38</v>
      </c>
      <c r="M472" s="3" t="s">
        <v>1154</v>
      </c>
      <c r="N472" s="2">
        <v>55.48</v>
      </c>
      <c r="O472" s="2">
        <v>26.630400000000002</v>
      </c>
      <c r="P472" s="2">
        <v>5</v>
      </c>
      <c r="Q472" s="4">
        <f>Table1[[#This Row],[Amount]]*Table1[[#This Row],[Quantity]]</f>
        <v>277.39999999999998</v>
      </c>
    </row>
    <row r="473" spans="1:17" x14ac:dyDescent="0.3">
      <c r="A473" s="1">
        <v>472</v>
      </c>
      <c r="B473" s="2" t="s">
        <v>650</v>
      </c>
      <c r="C473" s="2" t="s">
        <v>6</v>
      </c>
      <c r="D473" s="2" t="s">
        <v>24</v>
      </c>
      <c r="E473" s="3">
        <v>43333</v>
      </c>
      <c r="F473" s="3" t="s">
        <v>218</v>
      </c>
      <c r="G473" s="2">
        <v>2018</v>
      </c>
      <c r="H473" s="3" t="s">
        <v>65</v>
      </c>
      <c r="I473" s="3" t="s">
        <v>237</v>
      </c>
      <c r="J473" s="3" t="s">
        <v>42</v>
      </c>
      <c r="K473" s="3" t="s">
        <v>110</v>
      </c>
      <c r="L473" s="3" t="s">
        <v>38</v>
      </c>
      <c r="M473" s="3" t="s">
        <v>1153</v>
      </c>
      <c r="N473" s="2">
        <v>340.92</v>
      </c>
      <c r="O473" s="2">
        <v>3.4091999999999998</v>
      </c>
      <c r="P473" s="2">
        <v>2</v>
      </c>
      <c r="Q473" s="4">
        <f>Table1[[#This Row],[Amount]]*Table1[[#This Row],[Quantity]]</f>
        <v>681.84</v>
      </c>
    </row>
    <row r="474" spans="1:17" x14ac:dyDescent="0.3">
      <c r="A474" s="1">
        <v>473</v>
      </c>
      <c r="B474" s="2" t="s">
        <v>650</v>
      </c>
      <c r="C474" s="2" t="s">
        <v>8</v>
      </c>
      <c r="D474" s="2" t="s">
        <v>15</v>
      </c>
      <c r="E474" s="3">
        <v>43333</v>
      </c>
      <c r="F474" s="3" t="s">
        <v>218</v>
      </c>
      <c r="G474" s="2">
        <v>2018</v>
      </c>
      <c r="H474" s="3" t="s">
        <v>65</v>
      </c>
      <c r="I474" s="3" t="s">
        <v>237</v>
      </c>
      <c r="J474" s="3" t="s">
        <v>42</v>
      </c>
      <c r="K474" s="3" t="s">
        <v>110</v>
      </c>
      <c r="L474" s="3" t="s">
        <v>38</v>
      </c>
      <c r="M474" s="3" t="s">
        <v>1153</v>
      </c>
      <c r="N474" s="2">
        <v>222.666</v>
      </c>
      <c r="O474" s="2">
        <v>10.478400000000001</v>
      </c>
      <c r="P474" s="2">
        <v>7</v>
      </c>
      <c r="Q474" s="4">
        <f>Table1[[#This Row],[Amount]]*Table1[[#This Row],[Quantity]]</f>
        <v>1558.662</v>
      </c>
    </row>
    <row r="475" spans="1:17" x14ac:dyDescent="0.3">
      <c r="A475" s="1">
        <v>474</v>
      </c>
      <c r="B475" s="2" t="s">
        <v>650</v>
      </c>
      <c r="C475" s="2" t="s">
        <v>8</v>
      </c>
      <c r="D475" s="2" t="s">
        <v>9</v>
      </c>
      <c r="E475" s="3">
        <v>43333</v>
      </c>
      <c r="F475" s="3" t="s">
        <v>218</v>
      </c>
      <c r="G475" s="2">
        <v>2018</v>
      </c>
      <c r="H475" s="3" t="s">
        <v>65</v>
      </c>
      <c r="I475" s="3" t="s">
        <v>237</v>
      </c>
      <c r="J475" s="3" t="s">
        <v>42</v>
      </c>
      <c r="K475" s="3" t="s">
        <v>110</v>
      </c>
      <c r="L475" s="3" t="s">
        <v>38</v>
      </c>
      <c r="M475" s="3" t="s">
        <v>1153</v>
      </c>
      <c r="N475" s="2">
        <v>703.96799999999996</v>
      </c>
      <c r="O475" s="2">
        <v>87.995999999999995</v>
      </c>
      <c r="P475" s="2">
        <v>2</v>
      </c>
      <c r="Q475" s="4">
        <f>Table1[[#This Row],[Amount]]*Table1[[#This Row],[Quantity]]</f>
        <v>1407.9359999999999</v>
      </c>
    </row>
    <row r="476" spans="1:17" x14ac:dyDescent="0.3">
      <c r="A476" s="1">
        <v>475</v>
      </c>
      <c r="B476" s="2" t="s">
        <v>650</v>
      </c>
      <c r="C476" s="2" t="s">
        <v>8</v>
      </c>
      <c r="D476" s="2" t="s">
        <v>9</v>
      </c>
      <c r="E476" s="3">
        <v>43333</v>
      </c>
      <c r="F476" s="3" t="s">
        <v>218</v>
      </c>
      <c r="G476" s="2">
        <v>2018</v>
      </c>
      <c r="H476" s="3" t="s">
        <v>65</v>
      </c>
      <c r="I476" s="3" t="s">
        <v>237</v>
      </c>
      <c r="J476" s="3" t="s">
        <v>42</v>
      </c>
      <c r="K476" s="3" t="s">
        <v>110</v>
      </c>
      <c r="L476" s="3" t="s">
        <v>38</v>
      </c>
      <c r="M476" s="3" t="s">
        <v>1153</v>
      </c>
      <c r="N476" s="2">
        <v>92.52</v>
      </c>
      <c r="O476" s="2">
        <v>24.980399999999999</v>
      </c>
      <c r="P476" s="2">
        <v>3</v>
      </c>
      <c r="Q476" s="4">
        <f>Table1[[#This Row],[Amount]]*Table1[[#This Row],[Quantity]]</f>
        <v>277.56</v>
      </c>
    </row>
    <row r="477" spans="1:17" x14ac:dyDescent="0.3">
      <c r="A477" s="1">
        <v>476</v>
      </c>
      <c r="B477" s="2" t="s">
        <v>650</v>
      </c>
      <c r="C477" s="2" t="s">
        <v>8</v>
      </c>
      <c r="D477" s="2" t="s">
        <v>9</v>
      </c>
      <c r="E477" s="3">
        <v>43333</v>
      </c>
      <c r="F477" s="3" t="s">
        <v>218</v>
      </c>
      <c r="G477" s="2">
        <v>2018</v>
      </c>
      <c r="H477" s="3" t="s">
        <v>65</v>
      </c>
      <c r="I477" s="3" t="s">
        <v>237</v>
      </c>
      <c r="J477" s="3" t="s">
        <v>42</v>
      </c>
      <c r="K477" s="3" t="s">
        <v>110</v>
      </c>
      <c r="L477" s="3" t="s">
        <v>38</v>
      </c>
      <c r="M477" s="3" t="s">
        <v>1153</v>
      </c>
      <c r="N477" s="2">
        <v>62.65</v>
      </c>
      <c r="O477" s="2">
        <v>28.818999999999999</v>
      </c>
      <c r="P477" s="2">
        <v>8</v>
      </c>
      <c r="Q477" s="4">
        <f>Table1[[#This Row],[Amount]]*Table1[[#This Row],[Quantity]]</f>
        <v>501.2</v>
      </c>
    </row>
    <row r="478" spans="1:17" x14ac:dyDescent="0.3">
      <c r="A478" s="1">
        <v>477</v>
      </c>
      <c r="B478" s="2" t="s">
        <v>650</v>
      </c>
      <c r="C478" s="2" t="s">
        <v>8</v>
      </c>
      <c r="D478" s="2" t="s">
        <v>10</v>
      </c>
      <c r="E478" s="3">
        <v>43333</v>
      </c>
      <c r="F478" s="3" t="s">
        <v>218</v>
      </c>
      <c r="G478" s="2">
        <v>2018</v>
      </c>
      <c r="H478" s="3" t="s">
        <v>65</v>
      </c>
      <c r="I478" s="3" t="s">
        <v>237</v>
      </c>
      <c r="J478" s="3" t="s">
        <v>42</v>
      </c>
      <c r="K478" s="3" t="s">
        <v>110</v>
      </c>
      <c r="L478" s="3" t="s">
        <v>38</v>
      </c>
      <c r="M478" s="3" t="s">
        <v>1153</v>
      </c>
      <c r="N478" s="2">
        <v>94.85</v>
      </c>
      <c r="O478" s="2">
        <v>45.527999999999999</v>
      </c>
      <c r="P478" s="2">
        <v>7</v>
      </c>
      <c r="Q478" s="4">
        <f>Table1[[#This Row],[Amount]]*Table1[[#This Row],[Quantity]]</f>
        <v>663.94999999999993</v>
      </c>
    </row>
    <row r="479" spans="1:17" x14ac:dyDescent="0.3">
      <c r="A479" s="1">
        <v>478</v>
      </c>
      <c r="B479" s="2" t="s">
        <v>651</v>
      </c>
      <c r="C479" s="2" t="s">
        <v>8</v>
      </c>
      <c r="D479" s="2" t="s">
        <v>10</v>
      </c>
      <c r="E479" s="3">
        <v>43333</v>
      </c>
      <c r="F479" s="3" t="s">
        <v>218</v>
      </c>
      <c r="G479" s="2">
        <v>2018</v>
      </c>
      <c r="H479" s="3" t="s">
        <v>65</v>
      </c>
      <c r="I479" s="3" t="s">
        <v>237</v>
      </c>
      <c r="J479" s="3" t="s">
        <v>42</v>
      </c>
      <c r="K479" s="3" t="s">
        <v>110</v>
      </c>
      <c r="L479" s="3" t="s">
        <v>38</v>
      </c>
      <c r="M479" s="3" t="s">
        <v>1154</v>
      </c>
      <c r="N479" s="2">
        <v>95.76</v>
      </c>
      <c r="O479" s="2">
        <v>7.1820000000000004</v>
      </c>
      <c r="P479" s="2">
        <v>1</v>
      </c>
      <c r="Q479" s="4">
        <f>Table1[[#This Row],[Amount]]*Table1[[#This Row],[Quantity]]</f>
        <v>95.76</v>
      </c>
    </row>
    <row r="480" spans="1:17" x14ac:dyDescent="0.3">
      <c r="A480" s="1">
        <v>479</v>
      </c>
      <c r="B480" s="2" t="s">
        <v>652</v>
      </c>
      <c r="C480" s="2" t="s">
        <v>8</v>
      </c>
      <c r="D480" s="2" t="s">
        <v>10</v>
      </c>
      <c r="E480" s="3">
        <v>43333</v>
      </c>
      <c r="F480" s="3" t="s">
        <v>218</v>
      </c>
      <c r="G480" s="2">
        <v>2018</v>
      </c>
      <c r="H480" s="3" t="s">
        <v>65</v>
      </c>
      <c r="I480" s="3" t="s">
        <v>237</v>
      </c>
      <c r="J480" s="3" t="s">
        <v>42</v>
      </c>
      <c r="K480" s="3" t="s">
        <v>110</v>
      </c>
      <c r="L480" s="3" t="s">
        <v>38</v>
      </c>
      <c r="M480" s="3" t="s">
        <v>1153</v>
      </c>
      <c r="N480" s="2">
        <v>40.200000000000003</v>
      </c>
      <c r="O480" s="2">
        <v>19.295999999999999</v>
      </c>
      <c r="P480" s="2">
        <v>3</v>
      </c>
      <c r="Q480" s="4">
        <f>Table1[[#This Row],[Amount]]*Table1[[#This Row],[Quantity]]</f>
        <v>120.60000000000001</v>
      </c>
    </row>
    <row r="481" spans="1:17" x14ac:dyDescent="0.3">
      <c r="A481" s="1">
        <v>480</v>
      </c>
      <c r="B481" s="2" t="s">
        <v>653</v>
      </c>
      <c r="C481" s="2" t="s">
        <v>8</v>
      </c>
      <c r="D481" s="2" t="s">
        <v>25</v>
      </c>
      <c r="E481" s="3">
        <v>43333</v>
      </c>
      <c r="F481" s="3" t="s">
        <v>218</v>
      </c>
      <c r="G481" s="2">
        <v>2018</v>
      </c>
      <c r="H481" s="3" t="s">
        <v>65</v>
      </c>
      <c r="I481" s="3" t="s">
        <v>237</v>
      </c>
      <c r="J481" s="3" t="s">
        <v>42</v>
      </c>
      <c r="K481" s="3" t="s">
        <v>110</v>
      </c>
      <c r="L481" s="3" t="s">
        <v>38</v>
      </c>
      <c r="M481" s="3" t="s">
        <v>1154</v>
      </c>
      <c r="N481" s="2">
        <v>14.7</v>
      </c>
      <c r="O481" s="2">
        <v>6.6150000000000002</v>
      </c>
      <c r="P481" s="2">
        <v>5</v>
      </c>
      <c r="Q481" s="4">
        <f>Table1[[#This Row],[Amount]]*Table1[[#This Row],[Quantity]]</f>
        <v>73.5</v>
      </c>
    </row>
    <row r="482" spans="1:17" x14ac:dyDescent="0.3">
      <c r="A482" s="1">
        <v>481</v>
      </c>
      <c r="B482" s="2" t="s">
        <v>653</v>
      </c>
      <c r="C482" s="2" t="s">
        <v>8</v>
      </c>
      <c r="D482" s="2" t="s">
        <v>9</v>
      </c>
      <c r="E482" s="3">
        <v>43334</v>
      </c>
      <c r="F482" s="3" t="s">
        <v>218</v>
      </c>
      <c r="G482" s="2">
        <v>2018</v>
      </c>
      <c r="H482" s="3" t="s">
        <v>85</v>
      </c>
      <c r="I482" s="3" t="s">
        <v>219</v>
      </c>
      <c r="J482" s="3" t="s">
        <v>51</v>
      </c>
      <c r="K482" s="3" t="s">
        <v>92</v>
      </c>
      <c r="L482" s="3" t="s">
        <v>40</v>
      </c>
      <c r="M482" s="3" t="s">
        <v>1154</v>
      </c>
      <c r="N482" s="2">
        <v>704.25</v>
      </c>
      <c r="O482" s="2">
        <v>84.51</v>
      </c>
      <c r="P482" s="2">
        <v>1</v>
      </c>
      <c r="Q482" s="4">
        <f>Table1[[#This Row],[Amount]]*Table1[[#This Row],[Quantity]]</f>
        <v>704.25</v>
      </c>
    </row>
    <row r="483" spans="1:17" x14ac:dyDescent="0.3">
      <c r="A483" s="1">
        <v>482</v>
      </c>
      <c r="B483" s="2" t="s">
        <v>654</v>
      </c>
      <c r="C483" s="2" t="s">
        <v>8</v>
      </c>
      <c r="D483" s="2" t="s">
        <v>10</v>
      </c>
      <c r="E483" s="3">
        <v>43335</v>
      </c>
      <c r="F483" s="3" t="s">
        <v>218</v>
      </c>
      <c r="G483" s="2">
        <v>2018</v>
      </c>
      <c r="H483" s="3" t="s">
        <v>70</v>
      </c>
      <c r="I483" s="3" t="s">
        <v>238</v>
      </c>
      <c r="J483" s="3" t="s">
        <v>56</v>
      </c>
      <c r="K483" s="3" t="s">
        <v>94</v>
      </c>
      <c r="L483" s="3" t="s">
        <v>40</v>
      </c>
      <c r="M483" s="3" t="s">
        <v>1153</v>
      </c>
      <c r="N483" s="2">
        <v>9.09</v>
      </c>
      <c r="O483" s="2">
        <v>1.9089</v>
      </c>
      <c r="P483" s="2">
        <v>6</v>
      </c>
      <c r="Q483" s="4">
        <f>Table1[[#This Row],[Amount]]*Table1[[#This Row],[Quantity]]</f>
        <v>54.54</v>
      </c>
    </row>
    <row r="484" spans="1:17" x14ac:dyDescent="0.3">
      <c r="A484" s="1">
        <v>483</v>
      </c>
      <c r="B484" s="2" t="s">
        <v>655</v>
      </c>
      <c r="C484" s="2" t="s">
        <v>11</v>
      </c>
      <c r="D484" s="2" t="s">
        <v>22</v>
      </c>
      <c r="E484" s="3">
        <v>43336</v>
      </c>
      <c r="F484" s="3" t="s">
        <v>218</v>
      </c>
      <c r="G484" s="2">
        <v>2018</v>
      </c>
      <c r="H484" s="3" t="s">
        <v>73</v>
      </c>
      <c r="I484" s="3" t="s">
        <v>111</v>
      </c>
      <c r="J484" s="3" t="s">
        <v>57</v>
      </c>
      <c r="K484" s="3" t="s">
        <v>57</v>
      </c>
      <c r="L484" s="3" t="s">
        <v>37</v>
      </c>
      <c r="M484" s="3" t="s">
        <v>1153</v>
      </c>
      <c r="N484" s="2">
        <v>5.96</v>
      </c>
      <c r="O484" s="2">
        <v>1.6688000000000001</v>
      </c>
      <c r="P484" s="2">
        <v>5</v>
      </c>
      <c r="Q484" s="4">
        <f>Table1[[#This Row],[Amount]]*Table1[[#This Row],[Quantity]]</f>
        <v>29.8</v>
      </c>
    </row>
    <row r="485" spans="1:17" x14ac:dyDescent="0.3">
      <c r="A485" s="1">
        <v>484</v>
      </c>
      <c r="B485" s="2" t="s">
        <v>655</v>
      </c>
      <c r="C485" s="2" t="s">
        <v>6</v>
      </c>
      <c r="D485" s="2" t="s">
        <v>7</v>
      </c>
      <c r="E485" s="3">
        <v>43337</v>
      </c>
      <c r="F485" s="3" t="s">
        <v>218</v>
      </c>
      <c r="G485" s="2">
        <v>2018</v>
      </c>
      <c r="H485" s="3" t="s">
        <v>125</v>
      </c>
      <c r="I485" s="3" t="s">
        <v>200</v>
      </c>
      <c r="J485" s="3" t="s">
        <v>43</v>
      </c>
      <c r="K485" s="3" t="s">
        <v>108</v>
      </c>
      <c r="L485" s="3" t="s">
        <v>37</v>
      </c>
      <c r="M485" s="3" t="s">
        <v>1153</v>
      </c>
      <c r="N485" s="2">
        <v>159.97999999999999</v>
      </c>
      <c r="O485" s="2">
        <v>57.592799999999997</v>
      </c>
      <c r="P485" s="2">
        <v>5</v>
      </c>
      <c r="Q485" s="4">
        <f>Table1[[#This Row],[Amount]]*Table1[[#This Row],[Quantity]]</f>
        <v>799.9</v>
      </c>
    </row>
    <row r="486" spans="1:17" x14ac:dyDescent="0.3">
      <c r="A486" s="1">
        <v>485</v>
      </c>
      <c r="B486" s="2" t="s">
        <v>656</v>
      </c>
      <c r="C486" s="2" t="s">
        <v>11</v>
      </c>
      <c r="D486" s="2" t="s">
        <v>12</v>
      </c>
      <c r="E486" s="3">
        <v>43337</v>
      </c>
      <c r="F486" s="3" t="s">
        <v>218</v>
      </c>
      <c r="G486" s="2">
        <v>2018</v>
      </c>
      <c r="H486" s="3" t="s">
        <v>125</v>
      </c>
      <c r="I486" s="3" t="s">
        <v>200</v>
      </c>
      <c r="J486" s="3" t="s">
        <v>43</v>
      </c>
      <c r="K486" s="3" t="s">
        <v>108</v>
      </c>
      <c r="L486" s="3" t="s">
        <v>37</v>
      </c>
      <c r="M486" s="3" t="s">
        <v>1155</v>
      </c>
      <c r="N486" s="2">
        <v>29.6</v>
      </c>
      <c r="O486" s="2">
        <v>14.8</v>
      </c>
      <c r="P486" s="2">
        <v>3</v>
      </c>
      <c r="Q486" s="4">
        <f>Table1[[#This Row],[Amount]]*Table1[[#This Row],[Quantity]]</f>
        <v>88.800000000000011</v>
      </c>
    </row>
    <row r="487" spans="1:17" x14ac:dyDescent="0.3">
      <c r="A487" s="1">
        <v>486</v>
      </c>
      <c r="B487" s="2" t="s">
        <v>656</v>
      </c>
      <c r="C487" s="2" t="s">
        <v>11</v>
      </c>
      <c r="D487" s="2" t="s">
        <v>13</v>
      </c>
      <c r="E487" s="3">
        <v>43337</v>
      </c>
      <c r="F487" s="3" t="s">
        <v>218</v>
      </c>
      <c r="G487" s="2">
        <v>2018</v>
      </c>
      <c r="H487" s="3" t="s">
        <v>125</v>
      </c>
      <c r="I487" s="3" t="s">
        <v>200</v>
      </c>
      <c r="J487" s="3" t="s">
        <v>43</v>
      </c>
      <c r="K487" s="3" t="s">
        <v>108</v>
      </c>
      <c r="L487" s="3" t="s">
        <v>37</v>
      </c>
      <c r="M487" s="3" t="s">
        <v>1155</v>
      </c>
      <c r="N487" s="2">
        <v>514.16499999999996</v>
      </c>
      <c r="O487" s="2">
        <v>-30.245000000000001</v>
      </c>
      <c r="P487" s="2">
        <v>7</v>
      </c>
      <c r="Q487" s="4">
        <f>Table1[[#This Row],[Amount]]*Table1[[#This Row],[Quantity]]</f>
        <v>3599.1549999999997</v>
      </c>
    </row>
    <row r="488" spans="1:17" x14ac:dyDescent="0.3">
      <c r="A488" s="1">
        <v>487</v>
      </c>
      <c r="B488" s="2" t="s">
        <v>656</v>
      </c>
      <c r="C488" s="2" t="s">
        <v>8</v>
      </c>
      <c r="D488" s="2" t="s">
        <v>14</v>
      </c>
      <c r="E488" s="3">
        <v>43337</v>
      </c>
      <c r="F488" s="3" t="s">
        <v>218</v>
      </c>
      <c r="G488" s="2">
        <v>2018</v>
      </c>
      <c r="H488" s="3" t="s">
        <v>125</v>
      </c>
      <c r="I488" s="3" t="s">
        <v>200</v>
      </c>
      <c r="J488" s="3" t="s">
        <v>43</v>
      </c>
      <c r="K488" s="3" t="s">
        <v>108</v>
      </c>
      <c r="L488" s="3" t="s">
        <v>37</v>
      </c>
      <c r="M488" s="3" t="s">
        <v>1155</v>
      </c>
      <c r="N488" s="2">
        <v>279.95999999999998</v>
      </c>
      <c r="O488" s="2">
        <v>17.497499999999999</v>
      </c>
      <c r="P488" s="2">
        <v>3</v>
      </c>
      <c r="Q488" s="4">
        <f>Table1[[#This Row],[Amount]]*Table1[[#This Row],[Quantity]]</f>
        <v>839.87999999999988</v>
      </c>
    </row>
    <row r="489" spans="1:17" x14ac:dyDescent="0.3">
      <c r="A489" s="1">
        <v>488</v>
      </c>
      <c r="B489" s="2" t="s">
        <v>657</v>
      </c>
      <c r="C489" s="2" t="s">
        <v>8</v>
      </c>
      <c r="D489" s="2" t="s">
        <v>14</v>
      </c>
      <c r="E489" s="3">
        <v>43337</v>
      </c>
      <c r="F489" s="3" t="s">
        <v>218</v>
      </c>
      <c r="G489" s="2">
        <v>2018</v>
      </c>
      <c r="H489" s="3" t="s">
        <v>125</v>
      </c>
      <c r="I489" s="3" t="s">
        <v>200</v>
      </c>
      <c r="J489" s="3" t="s">
        <v>43</v>
      </c>
      <c r="K489" s="3" t="s">
        <v>108</v>
      </c>
      <c r="L489" s="3" t="s">
        <v>37</v>
      </c>
      <c r="M489" s="3" t="s">
        <v>1153</v>
      </c>
      <c r="N489" s="2">
        <v>2735.9520000000002</v>
      </c>
      <c r="O489" s="2">
        <v>341.99400000000003</v>
      </c>
      <c r="P489" s="2">
        <v>1</v>
      </c>
      <c r="Q489" s="4">
        <f>Table1[[#This Row],[Amount]]*Table1[[#This Row],[Quantity]]</f>
        <v>2735.9520000000002</v>
      </c>
    </row>
    <row r="490" spans="1:17" x14ac:dyDescent="0.3">
      <c r="A490" s="1">
        <v>489</v>
      </c>
      <c r="B490" s="2" t="s">
        <v>658</v>
      </c>
      <c r="C490" s="2" t="s">
        <v>11</v>
      </c>
      <c r="D490" s="2" t="s">
        <v>12</v>
      </c>
      <c r="E490" s="3">
        <v>43337</v>
      </c>
      <c r="F490" s="3" t="s">
        <v>218</v>
      </c>
      <c r="G490" s="2">
        <v>2018</v>
      </c>
      <c r="H490" s="3" t="s">
        <v>125</v>
      </c>
      <c r="I490" s="3" t="s">
        <v>200</v>
      </c>
      <c r="J490" s="3" t="s">
        <v>43</v>
      </c>
      <c r="K490" s="3" t="s">
        <v>108</v>
      </c>
      <c r="L490" s="3" t="s">
        <v>37</v>
      </c>
      <c r="M490" s="3" t="s">
        <v>1155</v>
      </c>
      <c r="N490" s="2">
        <v>7.992</v>
      </c>
      <c r="O490" s="2">
        <v>0.59940000000000004</v>
      </c>
      <c r="P490" s="2">
        <v>9</v>
      </c>
      <c r="Q490" s="4">
        <f>Table1[[#This Row],[Amount]]*Table1[[#This Row],[Quantity]]</f>
        <v>71.927999999999997</v>
      </c>
    </row>
    <row r="491" spans="1:17" x14ac:dyDescent="0.3">
      <c r="A491" s="1">
        <v>490</v>
      </c>
      <c r="B491" s="2" t="s">
        <v>658</v>
      </c>
      <c r="C491" s="2" t="s">
        <v>11</v>
      </c>
      <c r="D491" s="2" t="s">
        <v>12</v>
      </c>
      <c r="E491" s="3">
        <v>43338</v>
      </c>
      <c r="F491" s="3" t="s">
        <v>218</v>
      </c>
      <c r="G491" s="2">
        <v>2018</v>
      </c>
      <c r="H491" s="3" t="s">
        <v>60</v>
      </c>
      <c r="I491" s="3" t="s">
        <v>239</v>
      </c>
      <c r="J491" s="3" t="s">
        <v>42</v>
      </c>
      <c r="K491" s="3" t="s">
        <v>110</v>
      </c>
      <c r="L491" s="3" t="s">
        <v>38</v>
      </c>
      <c r="M491" s="3" t="s">
        <v>1155</v>
      </c>
      <c r="N491" s="2">
        <v>63.984000000000002</v>
      </c>
      <c r="O491" s="2">
        <v>10.397399999999999</v>
      </c>
      <c r="P491" s="2">
        <v>7</v>
      </c>
      <c r="Q491" s="4">
        <f>Table1[[#This Row],[Amount]]*Table1[[#This Row],[Quantity]]</f>
        <v>447.88800000000003</v>
      </c>
    </row>
    <row r="492" spans="1:17" x14ac:dyDescent="0.3">
      <c r="A492" s="1">
        <v>491</v>
      </c>
      <c r="B492" s="2" t="s">
        <v>658</v>
      </c>
      <c r="C492" s="2" t="s">
        <v>8</v>
      </c>
      <c r="D492" s="2" t="s">
        <v>25</v>
      </c>
      <c r="E492" s="3">
        <v>43338</v>
      </c>
      <c r="F492" s="3" t="s">
        <v>218</v>
      </c>
      <c r="G492" s="2">
        <v>2018</v>
      </c>
      <c r="H492" s="3" t="s">
        <v>60</v>
      </c>
      <c r="I492" s="3" t="s">
        <v>239</v>
      </c>
      <c r="J492" s="3" t="s">
        <v>42</v>
      </c>
      <c r="K492" s="3" t="s">
        <v>110</v>
      </c>
      <c r="L492" s="3" t="s">
        <v>38</v>
      </c>
      <c r="M492" s="3" t="s">
        <v>1155</v>
      </c>
      <c r="N492" s="2">
        <v>70.367999999999995</v>
      </c>
      <c r="O492" s="2">
        <v>6.1571999999999996</v>
      </c>
      <c r="P492" s="2">
        <v>3</v>
      </c>
      <c r="Q492" s="4">
        <f>Table1[[#This Row],[Amount]]*Table1[[#This Row],[Quantity]]</f>
        <v>211.10399999999998</v>
      </c>
    </row>
    <row r="493" spans="1:17" x14ac:dyDescent="0.3">
      <c r="A493" s="1">
        <v>492</v>
      </c>
      <c r="B493" s="2" t="s">
        <v>659</v>
      </c>
      <c r="C493" s="2" t="s">
        <v>8</v>
      </c>
      <c r="D493" s="2" t="s">
        <v>14</v>
      </c>
      <c r="E493" s="3">
        <v>43338</v>
      </c>
      <c r="F493" s="3" t="s">
        <v>218</v>
      </c>
      <c r="G493" s="2">
        <v>2018</v>
      </c>
      <c r="H493" s="3" t="s">
        <v>60</v>
      </c>
      <c r="I493" s="3" t="s">
        <v>239</v>
      </c>
      <c r="J493" s="3" t="s">
        <v>42</v>
      </c>
      <c r="K493" s="3" t="s">
        <v>110</v>
      </c>
      <c r="L493" s="3" t="s">
        <v>38</v>
      </c>
      <c r="M493" s="3" t="s">
        <v>1153</v>
      </c>
      <c r="N493" s="2">
        <v>449.15</v>
      </c>
      <c r="O493" s="2">
        <v>8.9830000000000005</v>
      </c>
      <c r="P493" s="2">
        <v>2</v>
      </c>
      <c r="Q493" s="4">
        <f>Table1[[#This Row],[Amount]]*Table1[[#This Row],[Quantity]]</f>
        <v>898.3</v>
      </c>
    </row>
    <row r="494" spans="1:17" x14ac:dyDescent="0.3">
      <c r="A494" s="1">
        <v>493</v>
      </c>
      <c r="B494" s="2" t="s">
        <v>659</v>
      </c>
      <c r="C494" s="2" t="s">
        <v>6</v>
      </c>
      <c r="D494" s="2" t="s">
        <v>16</v>
      </c>
      <c r="E494" s="3">
        <v>43339</v>
      </c>
      <c r="F494" s="3" t="s">
        <v>218</v>
      </c>
      <c r="G494" s="2">
        <v>2018</v>
      </c>
      <c r="H494" s="3" t="s">
        <v>80</v>
      </c>
      <c r="I494" s="3" t="s">
        <v>240</v>
      </c>
      <c r="J494" s="3" t="s">
        <v>45</v>
      </c>
      <c r="K494" s="3" t="s">
        <v>62</v>
      </c>
      <c r="L494" s="3" t="s">
        <v>37</v>
      </c>
      <c r="M494" s="3" t="s">
        <v>1153</v>
      </c>
      <c r="N494" s="2">
        <v>11.07</v>
      </c>
      <c r="O494" s="2">
        <v>5.0922000000000001</v>
      </c>
      <c r="P494" s="2">
        <v>3</v>
      </c>
      <c r="Q494" s="4">
        <f>Table1[[#This Row],[Amount]]*Table1[[#This Row],[Quantity]]</f>
        <v>33.21</v>
      </c>
    </row>
    <row r="495" spans="1:17" x14ac:dyDescent="0.3">
      <c r="A495" s="1">
        <v>494</v>
      </c>
      <c r="B495" s="2" t="s">
        <v>660</v>
      </c>
      <c r="C495" s="2" t="s">
        <v>8</v>
      </c>
      <c r="D495" s="2" t="s">
        <v>18</v>
      </c>
      <c r="E495" s="3">
        <v>43340</v>
      </c>
      <c r="F495" s="3" t="s">
        <v>218</v>
      </c>
      <c r="G495" s="2">
        <v>2018</v>
      </c>
      <c r="H495" s="3" t="s">
        <v>65</v>
      </c>
      <c r="I495" s="3" t="s">
        <v>241</v>
      </c>
      <c r="J495" s="3" t="s">
        <v>43</v>
      </c>
      <c r="K495" s="3" t="s">
        <v>64</v>
      </c>
      <c r="L495" s="3" t="s">
        <v>37</v>
      </c>
      <c r="M495" s="3" t="s">
        <v>1153</v>
      </c>
      <c r="N495" s="2">
        <v>93.98</v>
      </c>
      <c r="O495" s="2">
        <v>13.1572</v>
      </c>
      <c r="P495" s="2">
        <v>5</v>
      </c>
      <c r="Q495" s="4">
        <f>Table1[[#This Row],[Amount]]*Table1[[#This Row],[Quantity]]</f>
        <v>469.90000000000003</v>
      </c>
    </row>
    <row r="496" spans="1:17" x14ac:dyDescent="0.3">
      <c r="A496" s="1">
        <v>495</v>
      </c>
      <c r="B496" s="2" t="s">
        <v>661</v>
      </c>
      <c r="C496" s="2" t="s">
        <v>11</v>
      </c>
      <c r="D496" s="2" t="s">
        <v>13</v>
      </c>
      <c r="E496" s="3">
        <v>43340</v>
      </c>
      <c r="F496" s="3" t="s">
        <v>218</v>
      </c>
      <c r="G496" s="2">
        <v>2018</v>
      </c>
      <c r="H496" s="3" t="s">
        <v>65</v>
      </c>
      <c r="I496" s="3" t="s">
        <v>241</v>
      </c>
      <c r="J496" s="3" t="s">
        <v>43</v>
      </c>
      <c r="K496" s="3" t="s">
        <v>64</v>
      </c>
      <c r="L496" s="3" t="s">
        <v>37</v>
      </c>
      <c r="M496" s="3" t="s">
        <v>1153</v>
      </c>
      <c r="N496" s="2">
        <v>189.88200000000001</v>
      </c>
      <c r="O496" s="2">
        <v>-94.941000000000003</v>
      </c>
      <c r="P496" s="2">
        <v>2</v>
      </c>
      <c r="Q496" s="4">
        <f>Table1[[#This Row],[Amount]]*Table1[[#This Row],[Quantity]]</f>
        <v>379.76400000000001</v>
      </c>
    </row>
    <row r="497" spans="1:17" x14ac:dyDescent="0.3">
      <c r="A497" s="1">
        <v>496</v>
      </c>
      <c r="B497" s="2" t="s">
        <v>662</v>
      </c>
      <c r="C497" s="2" t="s">
        <v>8</v>
      </c>
      <c r="D497" s="2" t="s">
        <v>17</v>
      </c>
      <c r="E497" s="3">
        <v>43340</v>
      </c>
      <c r="F497" s="3" t="s">
        <v>218</v>
      </c>
      <c r="G497" s="2">
        <v>2018</v>
      </c>
      <c r="H497" s="3" t="s">
        <v>65</v>
      </c>
      <c r="I497" s="3" t="s">
        <v>241</v>
      </c>
      <c r="J497" s="3" t="s">
        <v>43</v>
      </c>
      <c r="K497" s="3" t="s">
        <v>64</v>
      </c>
      <c r="L497" s="3" t="s">
        <v>37</v>
      </c>
      <c r="M497" s="3" t="s">
        <v>1153</v>
      </c>
      <c r="N497" s="2">
        <v>105.42</v>
      </c>
      <c r="O497" s="2">
        <v>51.655799999999999</v>
      </c>
      <c r="P497" s="2">
        <v>2</v>
      </c>
      <c r="Q497" s="4">
        <f>Table1[[#This Row],[Amount]]*Table1[[#This Row],[Quantity]]</f>
        <v>210.84</v>
      </c>
    </row>
    <row r="498" spans="1:17" x14ac:dyDescent="0.3">
      <c r="A498" s="1">
        <v>497</v>
      </c>
      <c r="B498" s="2" t="s">
        <v>663</v>
      </c>
      <c r="C498" s="2" t="s">
        <v>8</v>
      </c>
      <c r="D498" s="2" t="s">
        <v>14</v>
      </c>
      <c r="E498" s="3">
        <v>43340</v>
      </c>
      <c r="F498" s="3" t="s">
        <v>218</v>
      </c>
      <c r="G498" s="2">
        <v>2018</v>
      </c>
      <c r="H498" s="3" t="s">
        <v>65</v>
      </c>
      <c r="I498" s="3" t="s">
        <v>241</v>
      </c>
      <c r="J498" s="3" t="s">
        <v>43</v>
      </c>
      <c r="K498" s="3" t="s">
        <v>64</v>
      </c>
      <c r="L498" s="3" t="s">
        <v>37</v>
      </c>
      <c r="M498" s="3" t="s">
        <v>1153</v>
      </c>
      <c r="N498" s="2">
        <v>119.616</v>
      </c>
      <c r="O498" s="2">
        <v>40.370399999999997</v>
      </c>
      <c r="P498" s="2">
        <v>2</v>
      </c>
      <c r="Q498" s="4">
        <f>Table1[[#This Row],[Amount]]*Table1[[#This Row],[Quantity]]</f>
        <v>239.232</v>
      </c>
    </row>
    <row r="499" spans="1:17" x14ac:dyDescent="0.3">
      <c r="A499" s="1">
        <v>498</v>
      </c>
      <c r="B499" s="2" t="s">
        <v>663</v>
      </c>
      <c r="C499" s="2" t="s">
        <v>8</v>
      </c>
      <c r="D499" s="2" t="s">
        <v>9</v>
      </c>
      <c r="E499" s="3">
        <v>43341</v>
      </c>
      <c r="F499" s="3" t="s">
        <v>218</v>
      </c>
      <c r="G499" s="2">
        <v>2018</v>
      </c>
      <c r="H499" s="3" t="s">
        <v>85</v>
      </c>
      <c r="I499" s="3" t="s">
        <v>242</v>
      </c>
      <c r="J499" s="3" t="s">
        <v>42</v>
      </c>
      <c r="K499" s="3" t="s">
        <v>67</v>
      </c>
      <c r="L499" s="3" t="s">
        <v>38</v>
      </c>
      <c r="M499" s="3" t="s">
        <v>1153</v>
      </c>
      <c r="N499" s="2">
        <v>255.76</v>
      </c>
      <c r="O499" s="2">
        <v>81.843199999999996</v>
      </c>
      <c r="P499" s="2">
        <v>3</v>
      </c>
      <c r="Q499" s="4">
        <f>Table1[[#This Row],[Amount]]*Table1[[#This Row],[Quantity]]</f>
        <v>767.28</v>
      </c>
    </row>
    <row r="500" spans="1:17" x14ac:dyDescent="0.3">
      <c r="A500" s="1">
        <v>499</v>
      </c>
      <c r="B500" s="2" t="s">
        <v>663</v>
      </c>
      <c r="C500" s="2" t="s">
        <v>8</v>
      </c>
      <c r="D500" s="2" t="s">
        <v>14</v>
      </c>
      <c r="E500" s="3">
        <v>43342</v>
      </c>
      <c r="F500" s="3" t="s">
        <v>218</v>
      </c>
      <c r="G500" s="2">
        <v>2018</v>
      </c>
      <c r="H500" s="3" t="s">
        <v>70</v>
      </c>
      <c r="I500" s="3" t="s">
        <v>200</v>
      </c>
      <c r="J500" s="3" t="s">
        <v>41</v>
      </c>
      <c r="K500" s="3" t="s">
        <v>69</v>
      </c>
      <c r="L500" s="3" t="s">
        <v>37</v>
      </c>
      <c r="M500" s="3" t="s">
        <v>1153</v>
      </c>
      <c r="N500" s="2">
        <v>241.56800000000001</v>
      </c>
      <c r="O500" s="2">
        <v>18.117599999999999</v>
      </c>
      <c r="P500" s="2">
        <v>2</v>
      </c>
      <c r="Q500" s="4">
        <f>Table1[[#This Row],[Amount]]*Table1[[#This Row],[Quantity]]</f>
        <v>483.13600000000002</v>
      </c>
    </row>
    <row r="501" spans="1:17" x14ac:dyDescent="0.3">
      <c r="A501" s="1">
        <v>500</v>
      </c>
      <c r="B501" s="2" t="s">
        <v>663</v>
      </c>
      <c r="C501" s="2" t="s">
        <v>11</v>
      </c>
      <c r="D501" s="2" t="s">
        <v>12</v>
      </c>
      <c r="E501" s="3">
        <v>43343</v>
      </c>
      <c r="F501" s="3" t="s">
        <v>218</v>
      </c>
      <c r="G501" s="2">
        <v>2018</v>
      </c>
      <c r="H501" s="3" t="s">
        <v>73</v>
      </c>
      <c r="I501" s="3" t="s">
        <v>243</v>
      </c>
      <c r="J501" s="3" t="s">
        <v>50</v>
      </c>
      <c r="K501" s="3" t="s">
        <v>72</v>
      </c>
      <c r="L501" s="3" t="s">
        <v>39</v>
      </c>
      <c r="M501" s="3" t="s">
        <v>1153</v>
      </c>
      <c r="N501" s="2">
        <v>69.3</v>
      </c>
      <c r="O501" s="2">
        <v>22.869</v>
      </c>
      <c r="P501" s="2">
        <v>3</v>
      </c>
      <c r="Q501" s="4">
        <f>Table1[[#This Row],[Amount]]*Table1[[#This Row],[Quantity]]</f>
        <v>207.89999999999998</v>
      </c>
    </row>
    <row r="502" spans="1:17" x14ac:dyDescent="0.3">
      <c r="A502" s="1">
        <v>501</v>
      </c>
      <c r="B502" s="2" t="s">
        <v>664</v>
      </c>
      <c r="C502" s="2" t="s">
        <v>8</v>
      </c>
      <c r="D502" s="2" t="s">
        <v>17</v>
      </c>
      <c r="E502" s="3">
        <v>43343</v>
      </c>
      <c r="F502" s="3" t="s">
        <v>218</v>
      </c>
      <c r="G502" s="2">
        <v>2018</v>
      </c>
      <c r="H502" s="3" t="s">
        <v>73</v>
      </c>
      <c r="I502" s="3" t="s">
        <v>243</v>
      </c>
      <c r="J502" s="3" t="s">
        <v>50</v>
      </c>
      <c r="K502" s="3" t="s">
        <v>72</v>
      </c>
      <c r="L502" s="3" t="s">
        <v>39</v>
      </c>
      <c r="M502" s="3" t="s">
        <v>1154</v>
      </c>
      <c r="N502" s="2">
        <v>22.62</v>
      </c>
      <c r="O502" s="2">
        <v>-15.08</v>
      </c>
      <c r="P502" s="2">
        <v>2</v>
      </c>
      <c r="Q502" s="4">
        <f>Table1[[#This Row],[Amount]]*Table1[[#This Row],[Quantity]]</f>
        <v>45.24</v>
      </c>
    </row>
    <row r="503" spans="1:17" x14ac:dyDescent="0.3">
      <c r="A503" s="1">
        <v>502</v>
      </c>
      <c r="B503" s="2" t="s">
        <v>664</v>
      </c>
      <c r="C503" s="2" t="s">
        <v>11</v>
      </c>
      <c r="D503" s="2" t="s">
        <v>23</v>
      </c>
      <c r="E503" s="3">
        <v>43343</v>
      </c>
      <c r="F503" s="3" t="s">
        <v>218</v>
      </c>
      <c r="G503" s="2">
        <v>2018</v>
      </c>
      <c r="H503" s="3" t="s">
        <v>73</v>
      </c>
      <c r="I503" s="3" t="s">
        <v>243</v>
      </c>
      <c r="J503" s="3" t="s">
        <v>50</v>
      </c>
      <c r="K503" s="3" t="s">
        <v>72</v>
      </c>
      <c r="L503" s="3" t="s">
        <v>39</v>
      </c>
      <c r="M503" s="3" t="s">
        <v>1154</v>
      </c>
      <c r="N503" s="2">
        <v>14.952</v>
      </c>
      <c r="O503" s="2">
        <v>-11.961600000000001</v>
      </c>
      <c r="P503" s="2">
        <v>2</v>
      </c>
      <c r="Q503" s="4">
        <f>Table1[[#This Row],[Amount]]*Table1[[#This Row],[Quantity]]</f>
        <v>29.904</v>
      </c>
    </row>
    <row r="504" spans="1:17" x14ac:dyDescent="0.3">
      <c r="A504" s="1">
        <v>503</v>
      </c>
      <c r="B504" s="2" t="s">
        <v>664</v>
      </c>
      <c r="C504" s="2" t="s">
        <v>8</v>
      </c>
      <c r="D504" s="2" t="s">
        <v>14</v>
      </c>
      <c r="E504" s="3">
        <v>43343</v>
      </c>
      <c r="F504" s="3" t="s">
        <v>218</v>
      </c>
      <c r="G504" s="2">
        <v>2018</v>
      </c>
      <c r="H504" s="3" t="s">
        <v>73</v>
      </c>
      <c r="I504" s="3" t="s">
        <v>243</v>
      </c>
      <c r="J504" s="3" t="s">
        <v>50</v>
      </c>
      <c r="K504" s="3" t="s">
        <v>72</v>
      </c>
      <c r="L504" s="3" t="s">
        <v>39</v>
      </c>
      <c r="M504" s="3" t="s">
        <v>1154</v>
      </c>
      <c r="N504" s="2">
        <v>801.56799999999998</v>
      </c>
      <c r="O504" s="2">
        <v>50.097999999999999</v>
      </c>
      <c r="P504" s="2">
        <v>3</v>
      </c>
      <c r="Q504" s="4">
        <f>Table1[[#This Row],[Amount]]*Table1[[#This Row],[Quantity]]</f>
        <v>2404.7039999999997</v>
      </c>
    </row>
    <row r="505" spans="1:17" x14ac:dyDescent="0.3">
      <c r="A505" s="1">
        <v>504</v>
      </c>
      <c r="B505" s="2" t="s">
        <v>664</v>
      </c>
      <c r="C505" s="2" t="s">
        <v>8</v>
      </c>
      <c r="D505" s="2" t="s">
        <v>14</v>
      </c>
      <c r="E505" s="3">
        <v>43343</v>
      </c>
      <c r="F505" s="3" t="s">
        <v>218</v>
      </c>
      <c r="G505" s="2">
        <v>2018</v>
      </c>
      <c r="H505" s="3" t="s">
        <v>73</v>
      </c>
      <c r="I505" s="3" t="s">
        <v>243</v>
      </c>
      <c r="J505" s="3" t="s">
        <v>50</v>
      </c>
      <c r="K505" s="3" t="s">
        <v>72</v>
      </c>
      <c r="L505" s="3" t="s">
        <v>39</v>
      </c>
      <c r="M505" s="3" t="s">
        <v>1154</v>
      </c>
      <c r="N505" s="2">
        <v>2.3759999999999999</v>
      </c>
      <c r="O505" s="2">
        <v>-1.9008</v>
      </c>
      <c r="P505" s="2">
        <v>2</v>
      </c>
      <c r="Q505" s="4">
        <f>Table1[[#This Row],[Amount]]*Table1[[#This Row],[Quantity]]</f>
        <v>4.7519999999999998</v>
      </c>
    </row>
    <row r="506" spans="1:17" x14ac:dyDescent="0.3">
      <c r="A506" s="1">
        <v>505</v>
      </c>
      <c r="B506" s="2" t="s">
        <v>664</v>
      </c>
      <c r="C506" s="2" t="s">
        <v>8</v>
      </c>
      <c r="D506" s="2" t="s">
        <v>15</v>
      </c>
      <c r="E506" s="3">
        <v>43344</v>
      </c>
      <c r="F506" s="3" t="s">
        <v>244</v>
      </c>
      <c r="G506" s="2">
        <v>2018</v>
      </c>
      <c r="H506" s="3" t="s">
        <v>125</v>
      </c>
      <c r="I506" s="3" t="s">
        <v>245</v>
      </c>
      <c r="J506" s="3" t="s">
        <v>46</v>
      </c>
      <c r="K506" s="3" t="s">
        <v>75</v>
      </c>
      <c r="L506" s="3" t="s">
        <v>36</v>
      </c>
      <c r="M506" s="3" t="s">
        <v>1154</v>
      </c>
      <c r="N506" s="2">
        <v>32.792000000000002</v>
      </c>
      <c r="O506" s="2">
        <v>11.8871</v>
      </c>
      <c r="P506" s="2">
        <v>6</v>
      </c>
      <c r="Q506" s="4">
        <f>Table1[[#This Row],[Amount]]*Table1[[#This Row],[Quantity]]</f>
        <v>196.75200000000001</v>
      </c>
    </row>
    <row r="507" spans="1:17" x14ac:dyDescent="0.3">
      <c r="A507" s="1">
        <v>506</v>
      </c>
      <c r="B507" s="2" t="s">
        <v>665</v>
      </c>
      <c r="C507" s="2" t="s">
        <v>8</v>
      </c>
      <c r="D507" s="2" t="s">
        <v>14</v>
      </c>
      <c r="E507" s="3">
        <v>43345</v>
      </c>
      <c r="F507" s="3" t="s">
        <v>244</v>
      </c>
      <c r="G507" s="2">
        <v>2018</v>
      </c>
      <c r="H507" s="3" t="s">
        <v>60</v>
      </c>
      <c r="I507" s="3" t="s">
        <v>246</v>
      </c>
      <c r="J507" s="3" t="s">
        <v>43</v>
      </c>
      <c r="K507" s="3" t="s">
        <v>108</v>
      </c>
      <c r="L507" s="3" t="s">
        <v>37</v>
      </c>
      <c r="M507" s="3" t="s">
        <v>1154</v>
      </c>
      <c r="N507" s="2">
        <v>15.92</v>
      </c>
      <c r="O507" s="2">
        <v>5.3730000000000002</v>
      </c>
      <c r="P507" s="2">
        <v>2</v>
      </c>
      <c r="Q507" s="4">
        <f>Table1[[#This Row],[Amount]]*Table1[[#This Row],[Quantity]]</f>
        <v>31.84</v>
      </c>
    </row>
    <row r="508" spans="1:17" x14ac:dyDescent="0.3">
      <c r="A508" s="1">
        <v>507</v>
      </c>
      <c r="B508" s="2" t="s">
        <v>666</v>
      </c>
      <c r="C508" s="2" t="s">
        <v>6</v>
      </c>
      <c r="D508" s="2" t="s">
        <v>7</v>
      </c>
      <c r="E508" s="3">
        <v>43345</v>
      </c>
      <c r="F508" s="3" t="s">
        <v>244</v>
      </c>
      <c r="G508" s="2">
        <v>2018</v>
      </c>
      <c r="H508" s="3" t="s">
        <v>60</v>
      </c>
      <c r="I508" s="3" t="s">
        <v>195</v>
      </c>
      <c r="J508" s="3" t="s">
        <v>42</v>
      </c>
      <c r="K508" s="3" t="s">
        <v>110</v>
      </c>
      <c r="L508" s="3" t="s">
        <v>38</v>
      </c>
      <c r="M508" s="3" t="s">
        <v>1153</v>
      </c>
      <c r="N508" s="2">
        <v>2.74</v>
      </c>
      <c r="O508" s="2">
        <v>0.73980000000000001</v>
      </c>
      <c r="P508" s="2">
        <v>3</v>
      </c>
      <c r="Q508" s="4">
        <f>Table1[[#This Row],[Amount]]*Table1[[#This Row],[Quantity]]</f>
        <v>8.2200000000000006</v>
      </c>
    </row>
    <row r="509" spans="1:17" x14ac:dyDescent="0.3">
      <c r="A509" s="1">
        <v>508</v>
      </c>
      <c r="B509" s="2" t="s">
        <v>666</v>
      </c>
      <c r="C509" s="2" t="s">
        <v>6</v>
      </c>
      <c r="D509" s="2" t="s">
        <v>7</v>
      </c>
      <c r="E509" s="3">
        <v>43345</v>
      </c>
      <c r="F509" s="3" t="s">
        <v>244</v>
      </c>
      <c r="G509" s="2">
        <v>2018</v>
      </c>
      <c r="H509" s="3" t="s">
        <v>60</v>
      </c>
      <c r="I509" s="3" t="s">
        <v>195</v>
      </c>
      <c r="J509" s="3" t="s">
        <v>42</v>
      </c>
      <c r="K509" s="3" t="s">
        <v>110</v>
      </c>
      <c r="L509" s="3" t="s">
        <v>38</v>
      </c>
      <c r="M509" s="3" t="s">
        <v>1153</v>
      </c>
      <c r="N509" s="2">
        <v>8.34</v>
      </c>
      <c r="O509" s="2">
        <v>2.1684000000000001</v>
      </c>
      <c r="P509" s="2">
        <v>2</v>
      </c>
      <c r="Q509" s="4">
        <f>Table1[[#This Row],[Amount]]*Table1[[#This Row],[Quantity]]</f>
        <v>16.68</v>
      </c>
    </row>
    <row r="510" spans="1:17" x14ac:dyDescent="0.3">
      <c r="A510" s="1">
        <v>509</v>
      </c>
      <c r="B510" s="2" t="s">
        <v>666</v>
      </c>
      <c r="C510" s="2" t="s">
        <v>6</v>
      </c>
      <c r="D510" s="2" t="s">
        <v>16</v>
      </c>
      <c r="E510" s="3">
        <v>43345</v>
      </c>
      <c r="F510" s="3" t="s">
        <v>244</v>
      </c>
      <c r="G510" s="2">
        <v>2018</v>
      </c>
      <c r="H510" s="3" t="s">
        <v>60</v>
      </c>
      <c r="I510" s="3" t="s">
        <v>195</v>
      </c>
      <c r="J510" s="3" t="s">
        <v>42</v>
      </c>
      <c r="K510" s="3" t="s">
        <v>110</v>
      </c>
      <c r="L510" s="3" t="s">
        <v>38</v>
      </c>
      <c r="M510" s="3" t="s">
        <v>1153</v>
      </c>
      <c r="N510" s="2">
        <v>46.74</v>
      </c>
      <c r="O510" s="2">
        <v>11.685</v>
      </c>
      <c r="P510" s="2">
        <v>12</v>
      </c>
      <c r="Q510" s="4">
        <f>Table1[[#This Row],[Amount]]*Table1[[#This Row],[Quantity]]</f>
        <v>560.88</v>
      </c>
    </row>
    <row r="511" spans="1:17" x14ac:dyDescent="0.3">
      <c r="A511" s="1">
        <v>510</v>
      </c>
      <c r="B511" s="2" t="s">
        <v>666</v>
      </c>
      <c r="C511" s="2" t="s">
        <v>6</v>
      </c>
      <c r="D511" s="2" t="s">
        <v>24</v>
      </c>
      <c r="E511" s="3">
        <v>43345</v>
      </c>
      <c r="F511" s="3" t="s">
        <v>244</v>
      </c>
      <c r="G511" s="2">
        <v>2018</v>
      </c>
      <c r="H511" s="3" t="s">
        <v>60</v>
      </c>
      <c r="I511" s="3" t="s">
        <v>195</v>
      </c>
      <c r="J511" s="3" t="s">
        <v>42</v>
      </c>
      <c r="K511" s="3" t="s">
        <v>110</v>
      </c>
      <c r="L511" s="3" t="s">
        <v>38</v>
      </c>
      <c r="M511" s="3" t="s">
        <v>1153</v>
      </c>
      <c r="N511" s="2">
        <v>6354.95</v>
      </c>
      <c r="O511" s="2">
        <v>3177.4749999999999</v>
      </c>
      <c r="P511" s="2">
        <v>1</v>
      </c>
      <c r="Q511" s="4">
        <f>Table1[[#This Row],[Amount]]*Table1[[#This Row],[Quantity]]</f>
        <v>6354.95</v>
      </c>
    </row>
    <row r="512" spans="1:17" x14ac:dyDescent="0.3">
      <c r="A512" s="1">
        <v>511</v>
      </c>
      <c r="B512" s="2" t="s">
        <v>667</v>
      </c>
      <c r="C512" s="2" t="s">
        <v>8</v>
      </c>
      <c r="D512" s="2" t="s">
        <v>10</v>
      </c>
      <c r="E512" s="3">
        <v>43345</v>
      </c>
      <c r="F512" s="3" t="s">
        <v>244</v>
      </c>
      <c r="G512" s="2">
        <v>2018</v>
      </c>
      <c r="H512" s="3" t="s">
        <v>60</v>
      </c>
      <c r="I512" s="3" t="s">
        <v>247</v>
      </c>
      <c r="J512" s="3" t="s">
        <v>44</v>
      </c>
      <c r="K512" s="3" t="s">
        <v>82</v>
      </c>
      <c r="L512" s="3" t="s">
        <v>38</v>
      </c>
      <c r="M512" s="3" t="s">
        <v>1153</v>
      </c>
      <c r="N512" s="2">
        <v>126.3</v>
      </c>
      <c r="O512" s="2">
        <v>40.415999999999997</v>
      </c>
      <c r="P512" s="2">
        <v>3</v>
      </c>
      <c r="Q512" s="4">
        <f>Table1[[#This Row],[Amount]]*Table1[[#This Row],[Quantity]]</f>
        <v>378.9</v>
      </c>
    </row>
    <row r="513" spans="1:17" x14ac:dyDescent="0.3">
      <c r="A513" s="1">
        <v>512</v>
      </c>
      <c r="B513" s="2" t="s">
        <v>667</v>
      </c>
      <c r="C513" s="2" t="s">
        <v>11</v>
      </c>
      <c r="D513" s="2" t="s">
        <v>22</v>
      </c>
      <c r="E513" s="3">
        <v>43345</v>
      </c>
      <c r="F513" s="3" t="s">
        <v>244</v>
      </c>
      <c r="G513" s="2">
        <v>2018</v>
      </c>
      <c r="H513" s="3" t="s">
        <v>60</v>
      </c>
      <c r="I513" s="3" t="s">
        <v>248</v>
      </c>
      <c r="J513" s="3" t="s">
        <v>49</v>
      </c>
      <c r="K513" s="3" t="s">
        <v>84</v>
      </c>
      <c r="L513" s="3" t="s">
        <v>39</v>
      </c>
      <c r="M513" s="3" t="s">
        <v>1153</v>
      </c>
      <c r="N513" s="2">
        <v>38.04</v>
      </c>
      <c r="O513" s="2">
        <v>12.172800000000001</v>
      </c>
      <c r="P513" s="2">
        <v>4</v>
      </c>
      <c r="Q513" s="4">
        <f>Table1[[#This Row],[Amount]]*Table1[[#This Row],[Quantity]]</f>
        <v>152.16</v>
      </c>
    </row>
    <row r="514" spans="1:17" x14ac:dyDescent="0.3">
      <c r="A514" s="1">
        <v>513</v>
      </c>
      <c r="B514" s="2" t="s">
        <v>668</v>
      </c>
      <c r="C514" s="2" t="s">
        <v>6</v>
      </c>
      <c r="D514" s="2" t="s">
        <v>16</v>
      </c>
      <c r="E514" s="3">
        <v>43349</v>
      </c>
      <c r="F514" s="3" t="s">
        <v>244</v>
      </c>
      <c r="G514" s="2">
        <v>2018</v>
      </c>
      <c r="H514" s="3" t="s">
        <v>70</v>
      </c>
      <c r="I514" s="3" t="s">
        <v>160</v>
      </c>
      <c r="J514" s="3" t="s">
        <v>87</v>
      </c>
      <c r="K514" s="3" t="s">
        <v>88</v>
      </c>
      <c r="L514" s="3" t="s">
        <v>36</v>
      </c>
      <c r="M514" s="3" t="s">
        <v>1153</v>
      </c>
      <c r="N514" s="2">
        <v>7.1520000000000001</v>
      </c>
      <c r="O514" s="2">
        <v>0.71519999999999995</v>
      </c>
      <c r="P514" s="2">
        <v>3</v>
      </c>
      <c r="Q514" s="4">
        <f>Table1[[#This Row],[Amount]]*Table1[[#This Row],[Quantity]]</f>
        <v>21.456</v>
      </c>
    </row>
    <row r="515" spans="1:17" x14ac:dyDescent="0.3">
      <c r="A515" s="1">
        <v>514</v>
      </c>
      <c r="B515" s="2" t="s">
        <v>669</v>
      </c>
      <c r="C515" s="2" t="s">
        <v>8</v>
      </c>
      <c r="D515" s="2" t="s">
        <v>14</v>
      </c>
      <c r="E515" s="3">
        <v>43349</v>
      </c>
      <c r="F515" s="3" t="s">
        <v>244</v>
      </c>
      <c r="G515" s="2">
        <v>2018</v>
      </c>
      <c r="H515" s="3" t="s">
        <v>70</v>
      </c>
      <c r="I515" s="3" t="s">
        <v>160</v>
      </c>
      <c r="J515" s="3" t="s">
        <v>87</v>
      </c>
      <c r="K515" s="3" t="s">
        <v>88</v>
      </c>
      <c r="L515" s="3" t="s">
        <v>36</v>
      </c>
      <c r="M515" s="3" t="s">
        <v>1153</v>
      </c>
      <c r="N515" s="2">
        <v>6.63</v>
      </c>
      <c r="O515" s="2">
        <v>1.7901</v>
      </c>
      <c r="P515" s="2">
        <v>4</v>
      </c>
      <c r="Q515" s="4">
        <f>Table1[[#This Row],[Amount]]*Table1[[#This Row],[Quantity]]</f>
        <v>26.52</v>
      </c>
    </row>
    <row r="516" spans="1:17" x14ac:dyDescent="0.3">
      <c r="A516" s="1">
        <v>515</v>
      </c>
      <c r="B516" s="2" t="s">
        <v>669</v>
      </c>
      <c r="C516" s="2" t="s">
        <v>8</v>
      </c>
      <c r="D516" s="2" t="s">
        <v>14</v>
      </c>
      <c r="E516" s="3">
        <v>43349</v>
      </c>
      <c r="F516" s="3" t="s">
        <v>244</v>
      </c>
      <c r="G516" s="2">
        <v>2018</v>
      </c>
      <c r="H516" s="3" t="s">
        <v>70</v>
      </c>
      <c r="I516" s="3" t="s">
        <v>160</v>
      </c>
      <c r="J516" s="3" t="s">
        <v>87</v>
      </c>
      <c r="K516" s="3" t="s">
        <v>88</v>
      </c>
      <c r="L516" s="3" t="s">
        <v>36</v>
      </c>
      <c r="M516" s="3" t="s">
        <v>1153</v>
      </c>
      <c r="N516" s="2">
        <v>5.88</v>
      </c>
      <c r="O516" s="2">
        <v>1.7052</v>
      </c>
      <c r="P516" s="2">
        <v>2</v>
      </c>
      <c r="Q516" s="4">
        <f>Table1[[#This Row],[Amount]]*Table1[[#This Row],[Quantity]]</f>
        <v>11.76</v>
      </c>
    </row>
    <row r="517" spans="1:17" x14ac:dyDescent="0.3">
      <c r="A517" s="1">
        <v>516</v>
      </c>
      <c r="B517" s="2" t="s">
        <v>670</v>
      </c>
      <c r="C517" s="2" t="s">
        <v>11</v>
      </c>
      <c r="D517" s="2" t="s">
        <v>12</v>
      </c>
      <c r="E517" s="3">
        <v>43349</v>
      </c>
      <c r="F517" s="3" t="s">
        <v>244</v>
      </c>
      <c r="G517" s="2">
        <v>2018</v>
      </c>
      <c r="H517" s="3" t="s">
        <v>70</v>
      </c>
      <c r="I517" s="3" t="s">
        <v>160</v>
      </c>
      <c r="J517" s="3" t="s">
        <v>87</v>
      </c>
      <c r="K517" s="3" t="s">
        <v>88</v>
      </c>
      <c r="L517" s="3" t="s">
        <v>36</v>
      </c>
      <c r="M517" s="3" t="s">
        <v>1155</v>
      </c>
      <c r="N517" s="2">
        <v>2999.95</v>
      </c>
      <c r="O517" s="2">
        <v>1379.9770000000001</v>
      </c>
      <c r="P517" s="2">
        <v>2</v>
      </c>
      <c r="Q517" s="4">
        <f>Table1[[#This Row],[Amount]]*Table1[[#This Row],[Quantity]]</f>
        <v>5999.9</v>
      </c>
    </row>
    <row r="518" spans="1:17" x14ac:dyDescent="0.3">
      <c r="A518" s="1">
        <v>517</v>
      </c>
      <c r="B518" s="2" t="s">
        <v>670</v>
      </c>
      <c r="C518" s="2" t="s">
        <v>6</v>
      </c>
      <c r="D518" s="2" t="s">
        <v>16</v>
      </c>
      <c r="E518" s="3">
        <v>43349</v>
      </c>
      <c r="F518" s="3" t="s">
        <v>244</v>
      </c>
      <c r="G518" s="2">
        <v>2018</v>
      </c>
      <c r="H518" s="3" t="s">
        <v>70</v>
      </c>
      <c r="I518" s="3" t="s">
        <v>160</v>
      </c>
      <c r="J518" s="3" t="s">
        <v>87</v>
      </c>
      <c r="K518" s="3" t="s">
        <v>88</v>
      </c>
      <c r="L518" s="3" t="s">
        <v>36</v>
      </c>
      <c r="M518" s="3" t="s">
        <v>1155</v>
      </c>
      <c r="N518" s="2">
        <v>51.45</v>
      </c>
      <c r="O518" s="2">
        <v>13.891500000000001</v>
      </c>
      <c r="P518" s="2">
        <v>3</v>
      </c>
      <c r="Q518" s="4">
        <f>Table1[[#This Row],[Amount]]*Table1[[#This Row],[Quantity]]</f>
        <v>154.35000000000002</v>
      </c>
    </row>
    <row r="519" spans="1:17" x14ac:dyDescent="0.3">
      <c r="A519" s="1">
        <v>518</v>
      </c>
      <c r="B519" s="2" t="s">
        <v>670</v>
      </c>
      <c r="C519" s="2" t="s">
        <v>6</v>
      </c>
      <c r="D519" s="2" t="s">
        <v>24</v>
      </c>
      <c r="E519" s="3">
        <v>43350</v>
      </c>
      <c r="F519" s="3" t="s">
        <v>244</v>
      </c>
      <c r="G519" s="2">
        <v>2018</v>
      </c>
      <c r="H519" s="3" t="s">
        <v>73</v>
      </c>
      <c r="I519" s="3" t="s">
        <v>249</v>
      </c>
      <c r="J519" s="3" t="s">
        <v>52</v>
      </c>
      <c r="K519" s="3" t="s">
        <v>58</v>
      </c>
      <c r="L519" s="3" t="s">
        <v>40</v>
      </c>
      <c r="M519" s="3" t="s">
        <v>1155</v>
      </c>
      <c r="N519" s="2">
        <v>11.96</v>
      </c>
      <c r="O519" s="2">
        <v>5.3819999999999997</v>
      </c>
      <c r="P519" s="2">
        <v>2</v>
      </c>
      <c r="Q519" s="4">
        <f>Table1[[#This Row],[Amount]]*Table1[[#This Row],[Quantity]]</f>
        <v>23.92</v>
      </c>
    </row>
    <row r="520" spans="1:17" x14ac:dyDescent="0.3">
      <c r="A520" s="1">
        <v>519</v>
      </c>
      <c r="B520" s="2" t="s">
        <v>670</v>
      </c>
      <c r="C520" s="2" t="s">
        <v>8</v>
      </c>
      <c r="D520" s="2" t="s">
        <v>9</v>
      </c>
      <c r="E520" s="3">
        <v>43351</v>
      </c>
      <c r="F520" s="3" t="s">
        <v>244</v>
      </c>
      <c r="G520" s="2">
        <v>2018</v>
      </c>
      <c r="H520" s="3" t="s">
        <v>125</v>
      </c>
      <c r="I520" s="3" t="s">
        <v>250</v>
      </c>
      <c r="J520" s="3" t="s">
        <v>53</v>
      </c>
      <c r="K520" s="3" t="s">
        <v>58</v>
      </c>
      <c r="L520" s="3" t="s">
        <v>40</v>
      </c>
      <c r="M520" s="3" t="s">
        <v>1155</v>
      </c>
      <c r="N520" s="2">
        <v>1126.02</v>
      </c>
      <c r="O520" s="2">
        <v>56.301000000000002</v>
      </c>
      <c r="P520" s="2">
        <v>2</v>
      </c>
      <c r="Q520" s="4">
        <f>Table1[[#This Row],[Amount]]*Table1[[#This Row],[Quantity]]</f>
        <v>2252.04</v>
      </c>
    </row>
    <row r="521" spans="1:17" x14ac:dyDescent="0.3">
      <c r="A521" s="1">
        <v>520</v>
      </c>
      <c r="B521" s="2" t="s">
        <v>671</v>
      </c>
      <c r="C521" s="2" t="s">
        <v>8</v>
      </c>
      <c r="D521" s="2" t="s">
        <v>17</v>
      </c>
      <c r="E521" s="3">
        <v>43352</v>
      </c>
      <c r="F521" s="3" t="s">
        <v>244</v>
      </c>
      <c r="G521" s="2">
        <v>2018</v>
      </c>
      <c r="H521" s="3" t="s">
        <v>60</v>
      </c>
      <c r="I521" s="3" t="s">
        <v>251</v>
      </c>
      <c r="J521" s="3" t="s">
        <v>43</v>
      </c>
      <c r="K521" s="3" t="s">
        <v>108</v>
      </c>
      <c r="L521" s="3" t="s">
        <v>37</v>
      </c>
      <c r="M521" s="3" t="s">
        <v>1153</v>
      </c>
      <c r="N521" s="2">
        <v>18.391999999999999</v>
      </c>
      <c r="O521" s="2">
        <v>5.2877000000000001</v>
      </c>
      <c r="P521" s="2">
        <v>2</v>
      </c>
      <c r="Q521" s="4">
        <f>Table1[[#This Row],[Amount]]*Table1[[#This Row],[Quantity]]</f>
        <v>36.783999999999999</v>
      </c>
    </row>
    <row r="522" spans="1:17" x14ac:dyDescent="0.3">
      <c r="A522" s="1">
        <v>521</v>
      </c>
      <c r="B522" s="2" t="s">
        <v>671</v>
      </c>
      <c r="C522" s="2" t="s">
        <v>11</v>
      </c>
      <c r="D522" s="2" t="s">
        <v>23</v>
      </c>
      <c r="E522" s="3">
        <v>43353</v>
      </c>
      <c r="F522" s="3" t="s">
        <v>244</v>
      </c>
      <c r="G522" s="2">
        <v>2018</v>
      </c>
      <c r="H522" s="3" t="s">
        <v>80</v>
      </c>
      <c r="I522" s="3" t="s">
        <v>252</v>
      </c>
      <c r="J522" s="3" t="s">
        <v>42</v>
      </c>
      <c r="K522" s="3" t="s">
        <v>110</v>
      </c>
      <c r="L522" s="3" t="s">
        <v>38</v>
      </c>
      <c r="M522" s="3" t="s">
        <v>1153</v>
      </c>
      <c r="N522" s="2">
        <v>129.56800000000001</v>
      </c>
      <c r="O522" s="2">
        <v>-25.913599999999999</v>
      </c>
      <c r="P522" s="2">
        <v>4</v>
      </c>
      <c r="Q522" s="4">
        <f>Table1[[#This Row],[Amount]]*Table1[[#This Row],[Quantity]]</f>
        <v>518.27200000000005</v>
      </c>
    </row>
    <row r="523" spans="1:17" x14ac:dyDescent="0.3">
      <c r="A523" s="1">
        <v>522</v>
      </c>
      <c r="B523" s="2" t="s">
        <v>671</v>
      </c>
      <c r="C523" s="2" t="s">
        <v>8</v>
      </c>
      <c r="D523" s="2" t="s">
        <v>17</v>
      </c>
      <c r="E523" s="3">
        <v>43353</v>
      </c>
      <c r="F523" s="3" t="s">
        <v>244</v>
      </c>
      <c r="G523" s="2">
        <v>2018</v>
      </c>
      <c r="H523" s="3" t="s">
        <v>80</v>
      </c>
      <c r="I523" s="3" t="s">
        <v>252</v>
      </c>
      <c r="J523" s="3" t="s">
        <v>42</v>
      </c>
      <c r="K523" s="3" t="s">
        <v>110</v>
      </c>
      <c r="L523" s="3" t="s">
        <v>38</v>
      </c>
      <c r="M523" s="3" t="s">
        <v>1153</v>
      </c>
      <c r="N523" s="2">
        <v>14.112</v>
      </c>
      <c r="O523" s="2">
        <v>-21.167999999999999</v>
      </c>
      <c r="P523" s="2">
        <v>4</v>
      </c>
      <c r="Q523" s="4">
        <f>Table1[[#This Row],[Amount]]*Table1[[#This Row],[Quantity]]</f>
        <v>56.448</v>
      </c>
    </row>
    <row r="524" spans="1:17" x14ac:dyDescent="0.3">
      <c r="A524" s="1">
        <v>523</v>
      </c>
      <c r="B524" s="2" t="s">
        <v>672</v>
      </c>
      <c r="C524" s="2" t="s">
        <v>8</v>
      </c>
      <c r="D524" s="2" t="s">
        <v>18</v>
      </c>
      <c r="E524" s="3">
        <v>43353</v>
      </c>
      <c r="F524" s="3" t="s">
        <v>244</v>
      </c>
      <c r="G524" s="2">
        <v>2018</v>
      </c>
      <c r="H524" s="3" t="s">
        <v>80</v>
      </c>
      <c r="I524" s="3" t="s">
        <v>252</v>
      </c>
      <c r="J524" s="3" t="s">
        <v>42</v>
      </c>
      <c r="K524" s="3" t="s">
        <v>110</v>
      </c>
      <c r="L524" s="3" t="s">
        <v>38</v>
      </c>
      <c r="M524" s="3" t="s">
        <v>1154</v>
      </c>
      <c r="N524" s="2">
        <v>210.98</v>
      </c>
      <c r="O524" s="2">
        <v>21.097999999999999</v>
      </c>
      <c r="P524" s="2">
        <v>7</v>
      </c>
      <c r="Q524" s="4">
        <f>Table1[[#This Row],[Amount]]*Table1[[#This Row],[Quantity]]</f>
        <v>1476.86</v>
      </c>
    </row>
    <row r="525" spans="1:17" x14ac:dyDescent="0.3">
      <c r="A525" s="1">
        <v>524</v>
      </c>
      <c r="B525" s="2" t="s">
        <v>673</v>
      </c>
      <c r="C525" s="2" t="s">
        <v>8</v>
      </c>
      <c r="D525" s="2" t="s">
        <v>17</v>
      </c>
      <c r="E525" s="3">
        <v>43353</v>
      </c>
      <c r="F525" s="3" t="s">
        <v>244</v>
      </c>
      <c r="G525" s="2">
        <v>2018</v>
      </c>
      <c r="H525" s="3" t="s">
        <v>80</v>
      </c>
      <c r="I525" s="3" t="s">
        <v>252</v>
      </c>
      <c r="J525" s="3" t="s">
        <v>42</v>
      </c>
      <c r="K525" s="3" t="s">
        <v>110</v>
      </c>
      <c r="L525" s="3" t="s">
        <v>38</v>
      </c>
      <c r="M525" s="3" t="s">
        <v>1153</v>
      </c>
      <c r="N525" s="2">
        <v>55.176000000000002</v>
      </c>
      <c r="O525" s="2">
        <v>-12.4146</v>
      </c>
      <c r="P525" s="2">
        <v>6</v>
      </c>
      <c r="Q525" s="4">
        <f>Table1[[#This Row],[Amount]]*Table1[[#This Row],[Quantity]]</f>
        <v>331.05600000000004</v>
      </c>
    </row>
    <row r="526" spans="1:17" x14ac:dyDescent="0.3">
      <c r="A526" s="1">
        <v>525</v>
      </c>
      <c r="B526" s="2" t="s">
        <v>673</v>
      </c>
      <c r="C526" s="2" t="s">
        <v>11</v>
      </c>
      <c r="D526" s="2" t="s">
        <v>22</v>
      </c>
      <c r="E526" s="3">
        <v>43353</v>
      </c>
      <c r="F526" s="3" t="s">
        <v>244</v>
      </c>
      <c r="G526" s="2">
        <v>2018</v>
      </c>
      <c r="H526" s="3" t="s">
        <v>80</v>
      </c>
      <c r="I526" s="3" t="s">
        <v>252</v>
      </c>
      <c r="J526" s="3" t="s">
        <v>42</v>
      </c>
      <c r="K526" s="3" t="s">
        <v>110</v>
      </c>
      <c r="L526" s="3" t="s">
        <v>38</v>
      </c>
      <c r="M526" s="3" t="s">
        <v>1153</v>
      </c>
      <c r="N526" s="2">
        <v>66.260000000000005</v>
      </c>
      <c r="O526" s="2">
        <v>27.166599999999999</v>
      </c>
      <c r="P526" s="2">
        <v>4</v>
      </c>
      <c r="Q526" s="4">
        <f>Table1[[#This Row],[Amount]]*Table1[[#This Row],[Quantity]]</f>
        <v>265.04000000000002</v>
      </c>
    </row>
    <row r="527" spans="1:17" x14ac:dyDescent="0.3">
      <c r="A527" s="1">
        <v>526</v>
      </c>
      <c r="B527" s="2" t="s">
        <v>674</v>
      </c>
      <c r="C527" s="2" t="s">
        <v>11</v>
      </c>
      <c r="D527" s="2" t="s">
        <v>22</v>
      </c>
      <c r="E527" s="3">
        <v>43354</v>
      </c>
      <c r="F527" s="3" t="s">
        <v>244</v>
      </c>
      <c r="G527" s="2">
        <v>2018</v>
      </c>
      <c r="H527" s="3" t="s">
        <v>65</v>
      </c>
      <c r="I527" s="3" t="s">
        <v>200</v>
      </c>
      <c r="J527" s="3" t="s">
        <v>43</v>
      </c>
      <c r="K527" s="3" t="s">
        <v>108</v>
      </c>
      <c r="L527" s="3" t="s">
        <v>37</v>
      </c>
      <c r="M527" s="3" t="s">
        <v>1153</v>
      </c>
      <c r="N527" s="2">
        <v>22.2</v>
      </c>
      <c r="O527" s="2">
        <v>10.433999999999999</v>
      </c>
      <c r="P527" s="2">
        <v>6</v>
      </c>
      <c r="Q527" s="4">
        <f>Table1[[#This Row],[Amount]]*Table1[[#This Row],[Quantity]]</f>
        <v>133.19999999999999</v>
      </c>
    </row>
    <row r="528" spans="1:17" x14ac:dyDescent="0.3">
      <c r="A528" s="1">
        <v>527</v>
      </c>
      <c r="B528" s="2" t="s">
        <v>675</v>
      </c>
      <c r="C528" s="2" t="s">
        <v>8</v>
      </c>
      <c r="D528" s="2" t="s">
        <v>14</v>
      </c>
      <c r="E528" s="3">
        <v>43354</v>
      </c>
      <c r="F528" s="3" t="s">
        <v>244</v>
      </c>
      <c r="G528" s="2">
        <v>2018</v>
      </c>
      <c r="H528" s="3" t="s">
        <v>65</v>
      </c>
      <c r="I528" s="3" t="s">
        <v>200</v>
      </c>
      <c r="J528" s="3" t="s">
        <v>43</v>
      </c>
      <c r="K528" s="3" t="s">
        <v>108</v>
      </c>
      <c r="L528" s="3" t="s">
        <v>37</v>
      </c>
      <c r="M528" s="3" t="s">
        <v>1155</v>
      </c>
      <c r="N528" s="2">
        <v>683.952</v>
      </c>
      <c r="O528" s="2">
        <v>42.747</v>
      </c>
      <c r="P528" s="2">
        <v>6</v>
      </c>
      <c r="Q528" s="4">
        <f>Table1[[#This Row],[Amount]]*Table1[[#This Row],[Quantity]]</f>
        <v>4103.7119999999995</v>
      </c>
    </row>
    <row r="529" spans="1:17" x14ac:dyDescent="0.3">
      <c r="A529" s="1">
        <v>528</v>
      </c>
      <c r="B529" s="2" t="s">
        <v>675</v>
      </c>
      <c r="C529" s="2" t="s">
        <v>8</v>
      </c>
      <c r="D529" s="2" t="s">
        <v>14</v>
      </c>
      <c r="E529" s="3">
        <v>43354</v>
      </c>
      <c r="F529" s="3" t="s">
        <v>244</v>
      </c>
      <c r="G529" s="2">
        <v>2018</v>
      </c>
      <c r="H529" s="3" t="s">
        <v>65</v>
      </c>
      <c r="I529" s="3" t="s">
        <v>200</v>
      </c>
      <c r="J529" s="3" t="s">
        <v>43</v>
      </c>
      <c r="K529" s="3" t="s">
        <v>108</v>
      </c>
      <c r="L529" s="3" t="s">
        <v>37</v>
      </c>
      <c r="M529" s="3" t="s">
        <v>1155</v>
      </c>
      <c r="N529" s="2">
        <v>45.695999999999998</v>
      </c>
      <c r="O529" s="2">
        <v>5.1407999999999996</v>
      </c>
      <c r="P529" s="2">
        <v>5</v>
      </c>
      <c r="Q529" s="4">
        <f>Table1[[#This Row],[Amount]]*Table1[[#This Row],[Quantity]]</f>
        <v>228.48</v>
      </c>
    </row>
    <row r="530" spans="1:17" x14ac:dyDescent="0.3">
      <c r="A530" s="1">
        <v>529</v>
      </c>
      <c r="B530" s="2" t="s">
        <v>676</v>
      </c>
      <c r="C530" s="2" t="s">
        <v>11</v>
      </c>
      <c r="D530" s="2" t="s">
        <v>12</v>
      </c>
      <c r="E530" s="3">
        <v>43354</v>
      </c>
      <c r="F530" s="3" t="s">
        <v>244</v>
      </c>
      <c r="G530" s="2">
        <v>2018</v>
      </c>
      <c r="H530" s="3" t="s">
        <v>65</v>
      </c>
      <c r="I530" s="3" t="s">
        <v>200</v>
      </c>
      <c r="J530" s="3" t="s">
        <v>43</v>
      </c>
      <c r="K530" s="3" t="s">
        <v>108</v>
      </c>
      <c r="L530" s="3" t="s">
        <v>37</v>
      </c>
      <c r="M530" s="3" t="s">
        <v>1153</v>
      </c>
      <c r="N530" s="2">
        <v>36.335999999999999</v>
      </c>
      <c r="O530" s="2">
        <v>-7.2671999999999999</v>
      </c>
      <c r="P530" s="2">
        <v>4</v>
      </c>
      <c r="Q530" s="4">
        <f>Table1[[#This Row],[Amount]]*Table1[[#This Row],[Quantity]]</f>
        <v>145.34399999999999</v>
      </c>
    </row>
    <row r="531" spans="1:17" x14ac:dyDescent="0.3">
      <c r="A531" s="1">
        <v>530</v>
      </c>
      <c r="B531" s="2" t="s">
        <v>676</v>
      </c>
      <c r="C531" s="2" t="s">
        <v>6</v>
      </c>
      <c r="D531" s="2" t="s">
        <v>21</v>
      </c>
      <c r="E531" s="3">
        <v>43355</v>
      </c>
      <c r="F531" s="3" t="s">
        <v>244</v>
      </c>
      <c r="G531" s="2">
        <v>2018</v>
      </c>
      <c r="H531" s="3" t="s">
        <v>85</v>
      </c>
      <c r="I531" s="3" t="s">
        <v>253</v>
      </c>
      <c r="J531" s="3" t="s">
        <v>42</v>
      </c>
      <c r="K531" s="3" t="s">
        <v>110</v>
      </c>
      <c r="L531" s="3" t="s">
        <v>38</v>
      </c>
      <c r="M531" s="3" t="s">
        <v>1153</v>
      </c>
      <c r="N531" s="2">
        <v>666.24800000000005</v>
      </c>
      <c r="O531" s="2">
        <v>-149.9058</v>
      </c>
      <c r="P531" s="2">
        <v>3</v>
      </c>
      <c r="Q531" s="4">
        <f>Table1[[#This Row],[Amount]]*Table1[[#This Row],[Quantity]]</f>
        <v>1998.7440000000001</v>
      </c>
    </row>
    <row r="532" spans="1:17" x14ac:dyDescent="0.3">
      <c r="A532" s="1">
        <v>531</v>
      </c>
      <c r="B532" s="2" t="s">
        <v>676</v>
      </c>
      <c r="C532" s="2" t="s">
        <v>11</v>
      </c>
      <c r="D532" s="2" t="s">
        <v>13</v>
      </c>
      <c r="E532" s="3">
        <v>43356</v>
      </c>
      <c r="F532" s="3" t="s">
        <v>244</v>
      </c>
      <c r="G532" s="2">
        <v>2018</v>
      </c>
      <c r="H532" s="3" t="s">
        <v>70</v>
      </c>
      <c r="I532" s="3" t="s">
        <v>254</v>
      </c>
      <c r="J532" s="3" t="s">
        <v>47</v>
      </c>
      <c r="K532" s="3" t="s">
        <v>99</v>
      </c>
      <c r="L532" s="3" t="s">
        <v>36</v>
      </c>
      <c r="M532" s="3" t="s">
        <v>1153</v>
      </c>
      <c r="N532" s="2">
        <v>52.512</v>
      </c>
      <c r="O532" s="2">
        <v>19.692</v>
      </c>
      <c r="P532" s="2">
        <v>3</v>
      </c>
      <c r="Q532" s="4">
        <f>Table1[[#This Row],[Amount]]*Table1[[#This Row],[Quantity]]</f>
        <v>157.536</v>
      </c>
    </row>
    <row r="533" spans="1:17" x14ac:dyDescent="0.3">
      <c r="A533" s="1">
        <v>532</v>
      </c>
      <c r="B533" s="2" t="s">
        <v>677</v>
      </c>
      <c r="C533" s="2" t="s">
        <v>8</v>
      </c>
      <c r="D533" s="2" t="s">
        <v>10</v>
      </c>
      <c r="E533" s="3">
        <v>43357</v>
      </c>
      <c r="F533" s="3" t="s">
        <v>244</v>
      </c>
      <c r="G533" s="2">
        <v>2018</v>
      </c>
      <c r="H533" s="3" t="s">
        <v>73</v>
      </c>
      <c r="I533" s="3" t="s">
        <v>255</v>
      </c>
      <c r="J533" s="3" t="s">
        <v>45</v>
      </c>
      <c r="K533" s="3" t="s">
        <v>62</v>
      </c>
      <c r="L533" s="3" t="s">
        <v>37</v>
      </c>
      <c r="M533" s="3" t="s">
        <v>1154</v>
      </c>
      <c r="N533" s="2">
        <v>190.72</v>
      </c>
      <c r="O533" s="2">
        <v>11.92</v>
      </c>
      <c r="P533" s="2">
        <v>8</v>
      </c>
      <c r="Q533" s="4">
        <f>Table1[[#This Row],[Amount]]*Table1[[#This Row],[Quantity]]</f>
        <v>1525.76</v>
      </c>
    </row>
    <row r="534" spans="1:17" x14ac:dyDescent="0.3">
      <c r="A534" s="1">
        <v>533</v>
      </c>
      <c r="B534" s="2" t="s">
        <v>678</v>
      </c>
      <c r="C534" s="2" t="s">
        <v>8</v>
      </c>
      <c r="D534" s="2" t="s">
        <v>18</v>
      </c>
      <c r="E534" s="3">
        <v>43357</v>
      </c>
      <c r="F534" s="3" t="s">
        <v>244</v>
      </c>
      <c r="G534" s="2">
        <v>2018</v>
      </c>
      <c r="H534" s="3" t="s">
        <v>73</v>
      </c>
      <c r="I534" s="3" t="s">
        <v>255</v>
      </c>
      <c r="J534" s="3" t="s">
        <v>45</v>
      </c>
      <c r="K534" s="3" t="s">
        <v>62</v>
      </c>
      <c r="L534" s="3" t="s">
        <v>37</v>
      </c>
      <c r="M534" s="3" t="s">
        <v>1153</v>
      </c>
      <c r="N534" s="2">
        <v>47.94</v>
      </c>
      <c r="O534" s="2">
        <v>2.3969999999999998</v>
      </c>
      <c r="P534" s="2">
        <v>2</v>
      </c>
      <c r="Q534" s="4">
        <f>Table1[[#This Row],[Amount]]*Table1[[#This Row],[Quantity]]</f>
        <v>95.88</v>
      </c>
    </row>
    <row r="535" spans="1:17" x14ac:dyDescent="0.3">
      <c r="A535" s="1">
        <v>534</v>
      </c>
      <c r="B535" s="2" t="s">
        <v>679</v>
      </c>
      <c r="C535" s="2" t="s">
        <v>8</v>
      </c>
      <c r="D535" s="2" t="s">
        <v>15</v>
      </c>
      <c r="E535" s="3">
        <v>43357</v>
      </c>
      <c r="F535" s="3" t="s">
        <v>244</v>
      </c>
      <c r="G535" s="2">
        <v>2018</v>
      </c>
      <c r="H535" s="3" t="s">
        <v>73</v>
      </c>
      <c r="I535" s="3" t="s">
        <v>255</v>
      </c>
      <c r="J535" s="3" t="s">
        <v>45</v>
      </c>
      <c r="K535" s="3" t="s">
        <v>62</v>
      </c>
      <c r="L535" s="3" t="s">
        <v>37</v>
      </c>
      <c r="M535" s="3" t="s">
        <v>1153</v>
      </c>
      <c r="N535" s="2">
        <v>979.95</v>
      </c>
      <c r="O535" s="2">
        <v>274.38600000000002</v>
      </c>
      <c r="P535" s="2">
        <v>5</v>
      </c>
      <c r="Q535" s="4">
        <f>Table1[[#This Row],[Amount]]*Table1[[#This Row],[Quantity]]</f>
        <v>4899.75</v>
      </c>
    </row>
    <row r="536" spans="1:17" x14ac:dyDescent="0.3">
      <c r="A536" s="1">
        <v>535</v>
      </c>
      <c r="B536" s="2" t="s">
        <v>679</v>
      </c>
      <c r="C536" s="2" t="s">
        <v>8</v>
      </c>
      <c r="D536" s="2" t="s">
        <v>9</v>
      </c>
      <c r="E536" s="3">
        <v>43357</v>
      </c>
      <c r="F536" s="3" t="s">
        <v>244</v>
      </c>
      <c r="G536" s="2">
        <v>2018</v>
      </c>
      <c r="H536" s="3" t="s">
        <v>73</v>
      </c>
      <c r="I536" s="3" t="s">
        <v>255</v>
      </c>
      <c r="J536" s="3" t="s">
        <v>45</v>
      </c>
      <c r="K536" s="3" t="s">
        <v>62</v>
      </c>
      <c r="L536" s="3" t="s">
        <v>37</v>
      </c>
      <c r="M536" s="3" t="s">
        <v>1153</v>
      </c>
      <c r="N536" s="2">
        <v>22.75</v>
      </c>
      <c r="O536" s="2">
        <v>11.375</v>
      </c>
      <c r="P536" s="2">
        <v>2</v>
      </c>
      <c r="Q536" s="4">
        <f>Table1[[#This Row],[Amount]]*Table1[[#This Row],[Quantity]]</f>
        <v>45.5</v>
      </c>
    </row>
    <row r="537" spans="1:17" x14ac:dyDescent="0.3">
      <c r="A537" s="1">
        <v>536</v>
      </c>
      <c r="B537" s="2" t="s">
        <v>680</v>
      </c>
      <c r="C537" s="2" t="s">
        <v>8</v>
      </c>
      <c r="D537" s="2" t="s">
        <v>17</v>
      </c>
      <c r="E537" s="3">
        <v>43357</v>
      </c>
      <c r="F537" s="3" t="s">
        <v>244</v>
      </c>
      <c r="G537" s="2">
        <v>2018</v>
      </c>
      <c r="H537" s="3" t="s">
        <v>73</v>
      </c>
      <c r="I537" s="3" t="s">
        <v>255</v>
      </c>
      <c r="J537" s="3" t="s">
        <v>45</v>
      </c>
      <c r="K537" s="3" t="s">
        <v>62</v>
      </c>
      <c r="L537" s="3" t="s">
        <v>37</v>
      </c>
      <c r="M537" s="3" t="s">
        <v>1153</v>
      </c>
      <c r="N537" s="2">
        <v>16.768000000000001</v>
      </c>
      <c r="O537" s="2">
        <v>1.4672000000000001</v>
      </c>
      <c r="P537" s="2">
        <v>4</v>
      </c>
      <c r="Q537" s="4">
        <f>Table1[[#This Row],[Amount]]*Table1[[#This Row],[Quantity]]</f>
        <v>67.072000000000003</v>
      </c>
    </row>
    <row r="538" spans="1:17" x14ac:dyDescent="0.3">
      <c r="A538" s="1">
        <v>537</v>
      </c>
      <c r="B538" s="2" t="s">
        <v>681</v>
      </c>
      <c r="C538" s="2" t="s">
        <v>11</v>
      </c>
      <c r="D538" s="2" t="s">
        <v>22</v>
      </c>
      <c r="E538" s="3">
        <v>43357</v>
      </c>
      <c r="F538" s="3" t="s">
        <v>244</v>
      </c>
      <c r="G538" s="2">
        <v>2018</v>
      </c>
      <c r="H538" s="3" t="s">
        <v>73</v>
      </c>
      <c r="I538" s="3" t="s">
        <v>255</v>
      </c>
      <c r="J538" s="3" t="s">
        <v>45</v>
      </c>
      <c r="K538" s="3" t="s">
        <v>62</v>
      </c>
      <c r="L538" s="3" t="s">
        <v>37</v>
      </c>
      <c r="M538" s="3" t="s">
        <v>1153</v>
      </c>
      <c r="N538" s="2">
        <v>42.616</v>
      </c>
      <c r="O538" s="2">
        <v>-68.185599999999994</v>
      </c>
      <c r="P538" s="2">
        <v>7</v>
      </c>
      <c r="Q538" s="4">
        <f>Table1[[#This Row],[Amount]]*Table1[[#This Row],[Quantity]]</f>
        <v>298.31200000000001</v>
      </c>
    </row>
    <row r="539" spans="1:17" x14ac:dyDescent="0.3">
      <c r="A539" s="1">
        <v>538</v>
      </c>
      <c r="B539" s="2" t="s">
        <v>682</v>
      </c>
      <c r="C539" s="2" t="s">
        <v>6</v>
      </c>
      <c r="D539" s="2" t="s">
        <v>16</v>
      </c>
      <c r="E539" s="3">
        <v>43358</v>
      </c>
      <c r="F539" s="3" t="s">
        <v>244</v>
      </c>
      <c r="G539" s="2">
        <v>2018</v>
      </c>
      <c r="H539" s="3" t="s">
        <v>125</v>
      </c>
      <c r="I539" s="3" t="s">
        <v>166</v>
      </c>
      <c r="J539" s="3" t="s">
        <v>43</v>
      </c>
      <c r="K539" s="3" t="s">
        <v>108</v>
      </c>
      <c r="L539" s="3" t="s">
        <v>37</v>
      </c>
      <c r="M539" s="3" t="s">
        <v>1155</v>
      </c>
      <c r="N539" s="2">
        <v>10.752000000000001</v>
      </c>
      <c r="O539" s="2">
        <v>3.36</v>
      </c>
      <c r="P539" s="2">
        <v>7</v>
      </c>
      <c r="Q539" s="4">
        <f>Table1[[#This Row],[Amount]]*Table1[[#This Row],[Quantity]]</f>
        <v>75.26400000000001</v>
      </c>
    </row>
    <row r="540" spans="1:17" x14ac:dyDescent="0.3">
      <c r="A540" s="1">
        <v>539</v>
      </c>
      <c r="B540" s="2" t="s">
        <v>683</v>
      </c>
      <c r="C540" s="2" t="s">
        <v>8</v>
      </c>
      <c r="D540" s="2" t="s">
        <v>9</v>
      </c>
      <c r="E540" s="3">
        <v>43358</v>
      </c>
      <c r="F540" s="3" t="s">
        <v>244</v>
      </c>
      <c r="G540" s="2">
        <v>2018</v>
      </c>
      <c r="H540" s="3" t="s">
        <v>125</v>
      </c>
      <c r="I540" s="3" t="s">
        <v>256</v>
      </c>
      <c r="J540" s="3" t="s">
        <v>42</v>
      </c>
      <c r="K540" s="3" t="s">
        <v>110</v>
      </c>
      <c r="L540" s="3" t="s">
        <v>38</v>
      </c>
      <c r="M540" s="3" t="s">
        <v>1153</v>
      </c>
      <c r="N540" s="2">
        <v>152.94</v>
      </c>
      <c r="O540" s="2">
        <v>41.293799999999997</v>
      </c>
      <c r="P540" s="2">
        <v>1</v>
      </c>
      <c r="Q540" s="4">
        <f>Table1[[#This Row],[Amount]]*Table1[[#This Row],[Quantity]]</f>
        <v>152.94</v>
      </c>
    </row>
    <row r="541" spans="1:17" x14ac:dyDescent="0.3">
      <c r="A541" s="1">
        <v>540</v>
      </c>
      <c r="B541" s="2" t="s">
        <v>683</v>
      </c>
      <c r="C541" s="2" t="s">
        <v>8</v>
      </c>
      <c r="D541" s="2" t="s">
        <v>10</v>
      </c>
      <c r="E541" s="3">
        <v>43358</v>
      </c>
      <c r="F541" s="3" t="s">
        <v>244</v>
      </c>
      <c r="G541" s="2">
        <v>2018</v>
      </c>
      <c r="H541" s="3" t="s">
        <v>125</v>
      </c>
      <c r="I541" s="3" t="s">
        <v>256</v>
      </c>
      <c r="J541" s="3" t="s">
        <v>42</v>
      </c>
      <c r="K541" s="3" t="s">
        <v>110</v>
      </c>
      <c r="L541" s="3" t="s">
        <v>38</v>
      </c>
      <c r="M541" s="3" t="s">
        <v>1153</v>
      </c>
      <c r="N541" s="2">
        <v>283.92</v>
      </c>
      <c r="O541" s="2">
        <v>70.98</v>
      </c>
      <c r="P541" s="2">
        <v>2</v>
      </c>
      <c r="Q541" s="4">
        <f>Table1[[#This Row],[Amount]]*Table1[[#This Row],[Quantity]]</f>
        <v>567.84</v>
      </c>
    </row>
    <row r="542" spans="1:17" x14ac:dyDescent="0.3">
      <c r="A542" s="1">
        <v>541</v>
      </c>
      <c r="B542" s="2" t="s">
        <v>684</v>
      </c>
      <c r="C542" s="2" t="s">
        <v>8</v>
      </c>
      <c r="D542" s="2" t="s">
        <v>20</v>
      </c>
      <c r="E542" s="3">
        <v>43358</v>
      </c>
      <c r="F542" s="3" t="s">
        <v>244</v>
      </c>
      <c r="G542" s="2">
        <v>2018</v>
      </c>
      <c r="H542" s="3" t="s">
        <v>125</v>
      </c>
      <c r="I542" s="3" t="s">
        <v>256</v>
      </c>
      <c r="J542" s="3" t="s">
        <v>42</v>
      </c>
      <c r="K542" s="3" t="s">
        <v>110</v>
      </c>
      <c r="L542" s="3" t="s">
        <v>38</v>
      </c>
      <c r="M542" s="3" t="s">
        <v>1153</v>
      </c>
      <c r="N542" s="2">
        <v>468.9</v>
      </c>
      <c r="O542" s="2">
        <v>206.316</v>
      </c>
      <c r="P542" s="2">
        <v>6</v>
      </c>
      <c r="Q542" s="4">
        <f>Table1[[#This Row],[Amount]]*Table1[[#This Row],[Quantity]]</f>
        <v>2813.3999999999996</v>
      </c>
    </row>
    <row r="543" spans="1:17" x14ac:dyDescent="0.3">
      <c r="A543" s="1">
        <v>542</v>
      </c>
      <c r="B543" s="2" t="s">
        <v>685</v>
      </c>
      <c r="C543" s="2" t="s">
        <v>8</v>
      </c>
      <c r="D543" s="2" t="s">
        <v>19</v>
      </c>
      <c r="E543" s="3">
        <v>43358</v>
      </c>
      <c r="F543" s="3" t="s">
        <v>244</v>
      </c>
      <c r="G543" s="2">
        <v>2018</v>
      </c>
      <c r="H543" s="3" t="s">
        <v>125</v>
      </c>
      <c r="I543" s="3" t="s">
        <v>256</v>
      </c>
      <c r="J543" s="3" t="s">
        <v>42</v>
      </c>
      <c r="K543" s="3" t="s">
        <v>110</v>
      </c>
      <c r="L543" s="3" t="s">
        <v>38</v>
      </c>
      <c r="M543" s="3" t="s">
        <v>1154</v>
      </c>
      <c r="N543" s="2">
        <v>380.86399999999998</v>
      </c>
      <c r="O543" s="2">
        <v>38.086399999999998</v>
      </c>
      <c r="P543" s="2">
        <v>3</v>
      </c>
      <c r="Q543" s="4">
        <f>Table1[[#This Row],[Amount]]*Table1[[#This Row],[Quantity]]</f>
        <v>1142.5919999999999</v>
      </c>
    </row>
    <row r="544" spans="1:17" x14ac:dyDescent="0.3">
      <c r="A544" s="1">
        <v>543</v>
      </c>
      <c r="B544" s="2" t="s">
        <v>686</v>
      </c>
      <c r="C544" s="2" t="s">
        <v>8</v>
      </c>
      <c r="D544" s="2" t="s">
        <v>10</v>
      </c>
      <c r="E544" s="3">
        <v>43358</v>
      </c>
      <c r="F544" s="3" t="s">
        <v>244</v>
      </c>
      <c r="G544" s="2">
        <v>2018</v>
      </c>
      <c r="H544" s="3" t="s">
        <v>125</v>
      </c>
      <c r="I544" s="3" t="s">
        <v>256</v>
      </c>
      <c r="J544" s="3" t="s">
        <v>42</v>
      </c>
      <c r="K544" s="3" t="s">
        <v>110</v>
      </c>
      <c r="L544" s="3" t="s">
        <v>38</v>
      </c>
      <c r="M544" s="3" t="s">
        <v>1153</v>
      </c>
      <c r="N544" s="2">
        <v>646.77599999999995</v>
      </c>
      <c r="O544" s="2">
        <v>-145.52459999999999</v>
      </c>
      <c r="P544" s="2">
        <v>2</v>
      </c>
      <c r="Q544" s="4">
        <f>Table1[[#This Row],[Amount]]*Table1[[#This Row],[Quantity]]</f>
        <v>1293.5519999999999</v>
      </c>
    </row>
    <row r="545" spans="1:17" x14ac:dyDescent="0.3">
      <c r="A545" s="1">
        <v>544</v>
      </c>
      <c r="B545" s="2" t="s">
        <v>687</v>
      </c>
      <c r="C545" s="2" t="s">
        <v>8</v>
      </c>
      <c r="D545" s="2" t="s">
        <v>10</v>
      </c>
      <c r="E545" s="3">
        <v>43358</v>
      </c>
      <c r="F545" s="3" t="s">
        <v>244</v>
      </c>
      <c r="G545" s="2">
        <v>2018</v>
      </c>
      <c r="H545" s="3" t="s">
        <v>125</v>
      </c>
      <c r="I545" s="3" t="s">
        <v>257</v>
      </c>
      <c r="J545" s="3" t="s">
        <v>41</v>
      </c>
      <c r="K545" s="3" t="s">
        <v>69</v>
      </c>
      <c r="L545" s="3" t="s">
        <v>37</v>
      </c>
      <c r="M545" s="3" t="s">
        <v>1153</v>
      </c>
      <c r="N545" s="2">
        <v>58.112000000000002</v>
      </c>
      <c r="O545" s="2">
        <v>7.2640000000000002</v>
      </c>
      <c r="P545" s="2">
        <v>1</v>
      </c>
      <c r="Q545" s="4">
        <f>Table1[[#This Row],[Amount]]*Table1[[#This Row],[Quantity]]</f>
        <v>58.112000000000002</v>
      </c>
    </row>
    <row r="546" spans="1:17" x14ac:dyDescent="0.3">
      <c r="A546" s="1">
        <v>545</v>
      </c>
      <c r="B546" s="2" t="s">
        <v>687</v>
      </c>
      <c r="C546" s="2" t="s">
        <v>8</v>
      </c>
      <c r="D546" s="2" t="s">
        <v>14</v>
      </c>
      <c r="E546" s="3">
        <v>43358</v>
      </c>
      <c r="F546" s="3" t="s">
        <v>244</v>
      </c>
      <c r="G546" s="2">
        <v>2018</v>
      </c>
      <c r="H546" s="3" t="s">
        <v>125</v>
      </c>
      <c r="I546" s="3" t="s">
        <v>220</v>
      </c>
      <c r="J546" s="3" t="s">
        <v>50</v>
      </c>
      <c r="K546" s="3" t="s">
        <v>72</v>
      </c>
      <c r="L546" s="3" t="s">
        <v>39</v>
      </c>
      <c r="M546" s="3" t="s">
        <v>1153</v>
      </c>
      <c r="N546" s="2">
        <v>100.792</v>
      </c>
      <c r="O546" s="2">
        <v>6.2995000000000001</v>
      </c>
      <c r="P546" s="2">
        <v>3</v>
      </c>
      <c r="Q546" s="4">
        <f>Table1[[#This Row],[Amount]]*Table1[[#This Row],[Quantity]]</f>
        <v>302.37599999999998</v>
      </c>
    </row>
    <row r="547" spans="1:17" x14ac:dyDescent="0.3">
      <c r="A547" s="1">
        <v>546</v>
      </c>
      <c r="B547" s="2" t="s">
        <v>687</v>
      </c>
      <c r="C547" s="2" t="s">
        <v>8</v>
      </c>
      <c r="D547" s="2" t="s">
        <v>18</v>
      </c>
      <c r="E547" s="3">
        <v>43358</v>
      </c>
      <c r="F547" s="3" t="s">
        <v>244</v>
      </c>
      <c r="G547" s="2">
        <v>2018</v>
      </c>
      <c r="H547" s="3" t="s">
        <v>125</v>
      </c>
      <c r="I547" s="3" t="s">
        <v>220</v>
      </c>
      <c r="J547" s="3" t="s">
        <v>50</v>
      </c>
      <c r="K547" s="3" t="s">
        <v>72</v>
      </c>
      <c r="L547" s="3" t="s">
        <v>39</v>
      </c>
      <c r="M547" s="3" t="s">
        <v>1153</v>
      </c>
      <c r="N547" s="2">
        <v>66.111999999999995</v>
      </c>
      <c r="O547" s="2">
        <v>-84.2928</v>
      </c>
      <c r="P547" s="2">
        <v>2</v>
      </c>
      <c r="Q547" s="4">
        <f>Table1[[#This Row],[Amount]]*Table1[[#This Row],[Quantity]]</f>
        <v>132.22399999999999</v>
      </c>
    </row>
    <row r="548" spans="1:17" x14ac:dyDescent="0.3">
      <c r="A548" s="1">
        <v>547</v>
      </c>
      <c r="B548" s="2" t="s">
        <v>688</v>
      </c>
      <c r="C548" s="2" t="s">
        <v>8</v>
      </c>
      <c r="D548" s="2" t="s">
        <v>14</v>
      </c>
      <c r="E548" s="3">
        <v>43358</v>
      </c>
      <c r="F548" s="3" t="s">
        <v>244</v>
      </c>
      <c r="G548" s="2">
        <v>2018</v>
      </c>
      <c r="H548" s="3" t="s">
        <v>125</v>
      </c>
      <c r="I548" s="3" t="s">
        <v>220</v>
      </c>
      <c r="J548" s="3" t="s">
        <v>50</v>
      </c>
      <c r="K548" s="3" t="s">
        <v>72</v>
      </c>
      <c r="L548" s="3" t="s">
        <v>39</v>
      </c>
      <c r="M548" s="3" t="s">
        <v>1155</v>
      </c>
      <c r="N548" s="2">
        <v>41.28</v>
      </c>
      <c r="O548" s="2">
        <v>13.932</v>
      </c>
      <c r="P548" s="2">
        <v>3</v>
      </c>
      <c r="Q548" s="4">
        <f>Table1[[#This Row],[Amount]]*Table1[[#This Row],[Quantity]]</f>
        <v>123.84</v>
      </c>
    </row>
    <row r="549" spans="1:17" x14ac:dyDescent="0.3">
      <c r="A549" s="1">
        <v>548</v>
      </c>
      <c r="B549" s="2" t="s">
        <v>688</v>
      </c>
      <c r="C549" s="2" t="s">
        <v>8</v>
      </c>
      <c r="D549" s="2" t="s">
        <v>14</v>
      </c>
      <c r="E549" s="3">
        <v>43358</v>
      </c>
      <c r="F549" s="3" t="s">
        <v>244</v>
      </c>
      <c r="G549" s="2">
        <v>2018</v>
      </c>
      <c r="H549" s="3" t="s">
        <v>125</v>
      </c>
      <c r="I549" s="3" t="s">
        <v>220</v>
      </c>
      <c r="J549" s="3" t="s">
        <v>50</v>
      </c>
      <c r="K549" s="3" t="s">
        <v>72</v>
      </c>
      <c r="L549" s="3" t="s">
        <v>39</v>
      </c>
      <c r="M549" s="3" t="s">
        <v>1155</v>
      </c>
      <c r="N549" s="2">
        <v>13.36</v>
      </c>
      <c r="O549" s="2">
        <v>6.4127999999999998</v>
      </c>
      <c r="P549" s="2">
        <v>3</v>
      </c>
      <c r="Q549" s="4">
        <f>Table1[[#This Row],[Amount]]*Table1[[#This Row],[Quantity]]</f>
        <v>40.08</v>
      </c>
    </row>
    <row r="550" spans="1:17" x14ac:dyDescent="0.3">
      <c r="A550" s="1">
        <v>549</v>
      </c>
      <c r="B550" s="2" t="s">
        <v>689</v>
      </c>
      <c r="C550" s="2" t="s">
        <v>6</v>
      </c>
      <c r="D550" s="2" t="s">
        <v>7</v>
      </c>
      <c r="E550" s="3">
        <v>43362</v>
      </c>
      <c r="F550" s="3" t="s">
        <v>244</v>
      </c>
      <c r="G550" s="2">
        <v>2018</v>
      </c>
      <c r="H550" s="3" t="s">
        <v>85</v>
      </c>
      <c r="I550" s="3" t="s">
        <v>258</v>
      </c>
      <c r="J550" s="3" t="s">
        <v>46</v>
      </c>
      <c r="K550" s="3" t="s">
        <v>75</v>
      </c>
      <c r="L550" s="3" t="s">
        <v>36</v>
      </c>
      <c r="M550" s="3" t="s">
        <v>1154</v>
      </c>
      <c r="N550" s="2">
        <v>250.27199999999999</v>
      </c>
      <c r="O550" s="2">
        <v>15.641999999999999</v>
      </c>
      <c r="P550" s="2">
        <v>5</v>
      </c>
      <c r="Q550" s="4">
        <f>Table1[[#This Row],[Amount]]*Table1[[#This Row],[Quantity]]</f>
        <v>1251.3599999999999</v>
      </c>
    </row>
    <row r="551" spans="1:17" x14ac:dyDescent="0.3">
      <c r="A551" s="1">
        <v>550</v>
      </c>
      <c r="B551" s="2" t="s">
        <v>689</v>
      </c>
      <c r="C551" s="2" t="s">
        <v>6</v>
      </c>
      <c r="D551" s="2" t="s">
        <v>21</v>
      </c>
      <c r="E551" s="3">
        <v>43362</v>
      </c>
      <c r="F551" s="3" t="s">
        <v>244</v>
      </c>
      <c r="G551" s="2">
        <v>2018</v>
      </c>
      <c r="H551" s="3" t="s">
        <v>85</v>
      </c>
      <c r="I551" s="3" t="s">
        <v>258</v>
      </c>
      <c r="J551" s="3" t="s">
        <v>46</v>
      </c>
      <c r="K551" s="3" t="s">
        <v>75</v>
      </c>
      <c r="L551" s="3" t="s">
        <v>36</v>
      </c>
      <c r="M551" s="3" t="s">
        <v>1154</v>
      </c>
      <c r="N551" s="2">
        <v>11.364000000000001</v>
      </c>
      <c r="O551" s="2">
        <v>-17.045999999999999</v>
      </c>
      <c r="P551" s="2">
        <v>3</v>
      </c>
      <c r="Q551" s="4">
        <f>Table1[[#This Row],[Amount]]*Table1[[#This Row],[Quantity]]</f>
        <v>34.091999999999999</v>
      </c>
    </row>
    <row r="552" spans="1:17" x14ac:dyDescent="0.3">
      <c r="A552" s="1">
        <v>551</v>
      </c>
      <c r="B552" s="2" t="s">
        <v>689</v>
      </c>
      <c r="C552" s="2" t="s">
        <v>8</v>
      </c>
      <c r="D552" s="2" t="s">
        <v>9</v>
      </c>
      <c r="E552" s="3">
        <v>43362</v>
      </c>
      <c r="F552" s="3" t="s">
        <v>244</v>
      </c>
      <c r="G552" s="2">
        <v>2018</v>
      </c>
      <c r="H552" s="3" t="s">
        <v>85</v>
      </c>
      <c r="I552" s="3" t="s">
        <v>258</v>
      </c>
      <c r="J552" s="3" t="s">
        <v>46</v>
      </c>
      <c r="K552" s="3" t="s">
        <v>75</v>
      </c>
      <c r="L552" s="3" t="s">
        <v>36</v>
      </c>
      <c r="M552" s="3" t="s">
        <v>1154</v>
      </c>
      <c r="N552" s="2">
        <v>8.7200000000000006</v>
      </c>
      <c r="O552" s="2">
        <v>-1.744</v>
      </c>
      <c r="P552" s="2">
        <v>3</v>
      </c>
      <c r="Q552" s="4">
        <f>Table1[[#This Row],[Amount]]*Table1[[#This Row],[Quantity]]</f>
        <v>26.160000000000004</v>
      </c>
    </row>
    <row r="553" spans="1:17" x14ac:dyDescent="0.3">
      <c r="A553" s="1">
        <v>552</v>
      </c>
      <c r="B553" s="2" t="s">
        <v>690</v>
      </c>
      <c r="C553" s="2" t="s">
        <v>8</v>
      </c>
      <c r="D553" s="2" t="s">
        <v>25</v>
      </c>
      <c r="E553" s="3">
        <v>43362</v>
      </c>
      <c r="F553" s="3" t="s">
        <v>244</v>
      </c>
      <c r="G553" s="2">
        <v>2018</v>
      </c>
      <c r="H553" s="3" t="s">
        <v>85</v>
      </c>
      <c r="I553" s="3" t="s">
        <v>258</v>
      </c>
      <c r="J553" s="3" t="s">
        <v>46</v>
      </c>
      <c r="K553" s="3" t="s">
        <v>75</v>
      </c>
      <c r="L553" s="3" t="s">
        <v>36</v>
      </c>
      <c r="M553" s="3" t="s">
        <v>1153</v>
      </c>
      <c r="N553" s="2">
        <v>1121.568</v>
      </c>
      <c r="O553" s="2">
        <v>0</v>
      </c>
      <c r="P553" s="2">
        <v>3</v>
      </c>
      <c r="Q553" s="4">
        <f>Table1[[#This Row],[Amount]]*Table1[[#This Row],[Quantity]]</f>
        <v>3364.7039999999997</v>
      </c>
    </row>
    <row r="554" spans="1:17" x14ac:dyDescent="0.3">
      <c r="A554" s="1">
        <v>553</v>
      </c>
      <c r="B554" s="2" t="s">
        <v>691</v>
      </c>
      <c r="C554" s="2" t="s">
        <v>8</v>
      </c>
      <c r="D554" s="2" t="s">
        <v>14</v>
      </c>
      <c r="E554" s="3">
        <v>43363</v>
      </c>
      <c r="F554" s="3" t="s">
        <v>244</v>
      </c>
      <c r="G554" s="2">
        <v>2018</v>
      </c>
      <c r="H554" s="3" t="s">
        <v>70</v>
      </c>
      <c r="I554" s="3" t="s">
        <v>259</v>
      </c>
      <c r="J554" s="3" t="s">
        <v>54</v>
      </c>
      <c r="K554" s="3" t="s">
        <v>77</v>
      </c>
      <c r="L554" s="3" t="s">
        <v>40</v>
      </c>
      <c r="M554" s="3" t="s">
        <v>1153</v>
      </c>
      <c r="N554" s="2">
        <v>34.503999999999998</v>
      </c>
      <c r="O554" s="2">
        <v>6.0381999999999998</v>
      </c>
      <c r="P554" s="2">
        <v>7</v>
      </c>
      <c r="Q554" s="4">
        <f>Table1[[#This Row],[Amount]]*Table1[[#This Row],[Quantity]]</f>
        <v>241.52799999999999</v>
      </c>
    </row>
    <row r="555" spans="1:17" x14ac:dyDescent="0.3">
      <c r="A555" s="1">
        <v>554</v>
      </c>
      <c r="B555" s="2" t="s">
        <v>692</v>
      </c>
      <c r="C555" s="2" t="s">
        <v>8</v>
      </c>
      <c r="D555" s="2" t="s">
        <v>19</v>
      </c>
      <c r="E555" s="3">
        <v>43363</v>
      </c>
      <c r="F555" s="3" t="s">
        <v>244</v>
      </c>
      <c r="G555" s="2">
        <v>2018</v>
      </c>
      <c r="H555" s="3" t="s">
        <v>70</v>
      </c>
      <c r="I555" s="3" t="s">
        <v>259</v>
      </c>
      <c r="J555" s="3" t="s">
        <v>54</v>
      </c>
      <c r="K555" s="3" t="s">
        <v>77</v>
      </c>
      <c r="L555" s="3" t="s">
        <v>40</v>
      </c>
      <c r="M555" s="3" t="s">
        <v>1153</v>
      </c>
      <c r="N555" s="2">
        <v>10.824</v>
      </c>
      <c r="O555" s="2">
        <v>2.5707</v>
      </c>
      <c r="P555" s="2">
        <v>3</v>
      </c>
      <c r="Q555" s="4">
        <f>Table1[[#This Row],[Amount]]*Table1[[#This Row],[Quantity]]</f>
        <v>32.472000000000001</v>
      </c>
    </row>
    <row r="556" spans="1:17" x14ac:dyDescent="0.3">
      <c r="A556" s="1">
        <v>555</v>
      </c>
      <c r="B556" s="2" t="s">
        <v>693</v>
      </c>
      <c r="C556" s="2" t="s">
        <v>11</v>
      </c>
      <c r="D556" s="2" t="s">
        <v>23</v>
      </c>
      <c r="E556" s="3">
        <v>43363</v>
      </c>
      <c r="F556" s="3" t="s">
        <v>244</v>
      </c>
      <c r="G556" s="2">
        <v>2018</v>
      </c>
      <c r="H556" s="3" t="s">
        <v>70</v>
      </c>
      <c r="I556" s="3" t="s">
        <v>259</v>
      </c>
      <c r="J556" s="3" t="s">
        <v>54</v>
      </c>
      <c r="K556" s="3" t="s">
        <v>77</v>
      </c>
      <c r="L556" s="3" t="s">
        <v>40</v>
      </c>
      <c r="M556" s="3" t="s">
        <v>1154</v>
      </c>
      <c r="N556" s="2">
        <v>1295.78</v>
      </c>
      <c r="O556" s="2">
        <v>310.98719999999997</v>
      </c>
      <c r="P556" s="2">
        <v>8</v>
      </c>
      <c r="Q556" s="4">
        <f>Table1[[#This Row],[Amount]]*Table1[[#This Row],[Quantity]]</f>
        <v>10366.24</v>
      </c>
    </row>
    <row r="557" spans="1:17" x14ac:dyDescent="0.3">
      <c r="A557" s="1">
        <v>556</v>
      </c>
      <c r="B557" s="2" t="s">
        <v>694</v>
      </c>
      <c r="C557" s="2" t="s">
        <v>6</v>
      </c>
      <c r="D557" s="2" t="s">
        <v>24</v>
      </c>
      <c r="E557" s="3">
        <v>43363</v>
      </c>
      <c r="F557" s="3" t="s">
        <v>244</v>
      </c>
      <c r="G557" s="2">
        <v>2018</v>
      </c>
      <c r="H557" s="3" t="s">
        <v>70</v>
      </c>
      <c r="I557" s="3" t="s">
        <v>259</v>
      </c>
      <c r="J557" s="3" t="s">
        <v>54</v>
      </c>
      <c r="K557" s="3" t="s">
        <v>77</v>
      </c>
      <c r="L557" s="3" t="s">
        <v>40</v>
      </c>
      <c r="M557" s="3" t="s">
        <v>1153</v>
      </c>
      <c r="N557" s="2">
        <v>19.456</v>
      </c>
      <c r="O557" s="2">
        <v>3.4047999999999998</v>
      </c>
      <c r="P557" s="2">
        <v>4</v>
      </c>
      <c r="Q557" s="4">
        <f>Table1[[#This Row],[Amount]]*Table1[[#This Row],[Quantity]]</f>
        <v>77.823999999999998</v>
      </c>
    </row>
    <row r="558" spans="1:17" x14ac:dyDescent="0.3">
      <c r="A558" s="1">
        <v>557</v>
      </c>
      <c r="B558" s="2" t="s">
        <v>695</v>
      </c>
      <c r="C558" s="2" t="s">
        <v>8</v>
      </c>
      <c r="D558" s="2" t="s">
        <v>9</v>
      </c>
      <c r="E558" s="3">
        <v>43364</v>
      </c>
      <c r="F558" s="3" t="s">
        <v>244</v>
      </c>
      <c r="G558" s="2">
        <v>2018</v>
      </c>
      <c r="H558" s="3" t="s">
        <v>73</v>
      </c>
      <c r="I558" s="3" t="s">
        <v>260</v>
      </c>
      <c r="J558" s="3" t="s">
        <v>48</v>
      </c>
      <c r="K558" s="3" t="s">
        <v>79</v>
      </c>
      <c r="L558" s="3" t="s">
        <v>36</v>
      </c>
      <c r="M558" s="3" t="s">
        <v>1153</v>
      </c>
      <c r="N558" s="2">
        <v>20.7</v>
      </c>
      <c r="O558" s="2">
        <v>9.9359999999999999</v>
      </c>
      <c r="P558" s="2">
        <v>1</v>
      </c>
      <c r="Q558" s="4">
        <f>Table1[[#This Row],[Amount]]*Table1[[#This Row],[Quantity]]</f>
        <v>20.7</v>
      </c>
    </row>
    <row r="559" spans="1:17" x14ac:dyDescent="0.3">
      <c r="A559" s="1">
        <v>558</v>
      </c>
      <c r="B559" s="2" t="s">
        <v>695</v>
      </c>
      <c r="C559" s="2" t="s">
        <v>8</v>
      </c>
      <c r="D559" s="2" t="s">
        <v>17</v>
      </c>
      <c r="E559" s="3">
        <v>43365</v>
      </c>
      <c r="F559" s="3" t="s">
        <v>244</v>
      </c>
      <c r="G559" s="2">
        <v>2018</v>
      </c>
      <c r="H559" s="3" t="s">
        <v>125</v>
      </c>
      <c r="I559" s="3" t="s">
        <v>234</v>
      </c>
      <c r="J559" s="3" t="s">
        <v>44</v>
      </c>
      <c r="K559" s="3" t="s">
        <v>82</v>
      </c>
      <c r="L559" s="3" t="s">
        <v>38</v>
      </c>
      <c r="M559" s="3" t="s">
        <v>1153</v>
      </c>
      <c r="N559" s="2">
        <v>1335.68</v>
      </c>
      <c r="O559" s="2">
        <v>-217.048</v>
      </c>
      <c r="P559" s="2">
        <v>1</v>
      </c>
      <c r="Q559" s="4">
        <f>Table1[[#This Row],[Amount]]*Table1[[#This Row],[Quantity]]</f>
        <v>1335.68</v>
      </c>
    </row>
    <row r="560" spans="1:17" x14ac:dyDescent="0.3">
      <c r="A560" s="1">
        <v>559</v>
      </c>
      <c r="B560" s="2" t="s">
        <v>695</v>
      </c>
      <c r="C560" s="2" t="s">
        <v>6</v>
      </c>
      <c r="D560" s="2" t="s">
        <v>7</v>
      </c>
      <c r="E560" s="3">
        <v>43365</v>
      </c>
      <c r="F560" s="3" t="s">
        <v>244</v>
      </c>
      <c r="G560" s="2">
        <v>2018</v>
      </c>
      <c r="H560" s="3" t="s">
        <v>125</v>
      </c>
      <c r="I560" s="3" t="s">
        <v>234</v>
      </c>
      <c r="J560" s="3" t="s">
        <v>44</v>
      </c>
      <c r="K560" s="3" t="s">
        <v>82</v>
      </c>
      <c r="L560" s="3" t="s">
        <v>38</v>
      </c>
      <c r="M560" s="3" t="s">
        <v>1153</v>
      </c>
      <c r="N560" s="2">
        <v>32.4</v>
      </c>
      <c r="O560" s="2">
        <v>15.552</v>
      </c>
      <c r="P560" s="2">
        <v>5</v>
      </c>
      <c r="Q560" s="4">
        <f>Table1[[#This Row],[Amount]]*Table1[[#This Row],[Quantity]]</f>
        <v>162</v>
      </c>
    </row>
    <row r="561" spans="1:17" x14ac:dyDescent="0.3">
      <c r="A561" s="1">
        <v>560</v>
      </c>
      <c r="B561" s="2" t="s">
        <v>696</v>
      </c>
      <c r="C561" s="2" t="s">
        <v>6</v>
      </c>
      <c r="D561" s="2" t="s">
        <v>24</v>
      </c>
      <c r="E561" s="3">
        <v>43365</v>
      </c>
      <c r="F561" s="3" t="s">
        <v>244</v>
      </c>
      <c r="G561" s="2">
        <v>2018</v>
      </c>
      <c r="H561" s="3" t="s">
        <v>125</v>
      </c>
      <c r="I561" s="3" t="s">
        <v>234</v>
      </c>
      <c r="J561" s="3" t="s">
        <v>44</v>
      </c>
      <c r="K561" s="3" t="s">
        <v>82</v>
      </c>
      <c r="L561" s="3" t="s">
        <v>38</v>
      </c>
      <c r="M561" s="3" t="s">
        <v>1153</v>
      </c>
      <c r="N561" s="2">
        <v>42.6</v>
      </c>
      <c r="O561" s="2">
        <v>16.614000000000001</v>
      </c>
      <c r="P561" s="2">
        <v>9</v>
      </c>
      <c r="Q561" s="4">
        <f>Table1[[#This Row],[Amount]]*Table1[[#This Row],[Quantity]]</f>
        <v>383.40000000000003</v>
      </c>
    </row>
    <row r="562" spans="1:17" x14ac:dyDescent="0.3">
      <c r="A562" s="1">
        <v>561</v>
      </c>
      <c r="B562" s="2" t="s">
        <v>696</v>
      </c>
      <c r="C562" s="2" t="s">
        <v>11</v>
      </c>
      <c r="D562" s="2" t="s">
        <v>12</v>
      </c>
      <c r="E562" s="3">
        <v>43366</v>
      </c>
      <c r="F562" s="3" t="s">
        <v>244</v>
      </c>
      <c r="G562" s="2">
        <v>2018</v>
      </c>
      <c r="H562" s="3" t="s">
        <v>60</v>
      </c>
      <c r="I562" s="3" t="s">
        <v>261</v>
      </c>
      <c r="J562" s="3" t="s">
        <v>49</v>
      </c>
      <c r="K562" s="3" t="s">
        <v>84</v>
      </c>
      <c r="L562" s="3" t="s">
        <v>39</v>
      </c>
      <c r="M562" s="3" t="s">
        <v>1153</v>
      </c>
      <c r="N562" s="2">
        <v>84.055999999999997</v>
      </c>
      <c r="O562" s="2">
        <v>27.318200000000001</v>
      </c>
      <c r="P562" s="2">
        <v>1</v>
      </c>
      <c r="Q562" s="4">
        <f>Table1[[#This Row],[Amount]]*Table1[[#This Row],[Quantity]]</f>
        <v>84.055999999999997</v>
      </c>
    </row>
    <row r="563" spans="1:17" x14ac:dyDescent="0.3">
      <c r="A563" s="1">
        <v>562</v>
      </c>
      <c r="B563" s="2" t="s">
        <v>697</v>
      </c>
      <c r="C563" s="2" t="s">
        <v>8</v>
      </c>
      <c r="D563" s="2" t="s">
        <v>14</v>
      </c>
      <c r="E563" s="3">
        <v>43367</v>
      </c>
      <c r="F563" s="3" t="s">
        <v>244</v>
      </c>
      <c r="G563" s="2">
        <v>2018</v>
      </c>
      <c r="H563" s="3" t="s">
        <v>80</v>
      </c>
      <c r="I563" s="3" t="s">
        <v>262</v>
      </c>
      <c r="J563" s="3" t="s">
        <v>87</v>
      </c>
      <c r="K563" s="3" t="s">
        <v>88</v>
      </c>
      <c r="L563" s="3" t="s">
        <v>36</v>
      </c>
      <c r="M563" s="3" t="s">
        <v>1153</v>
      </c>
      <c r="N563" s="2">
        <v>13</v>
      </c>
      <c r="O563" s="2">
        <v>1.3</v>
      </c>
      <c r="P563" s="2">
        <v>2</v>
      </c>
      <c r="Q563" s="4">
        <f>Table1[[#This Row],[Amount]]*Table1[[#This Row],[Quantity]]</f>
        <v>26</v>
      </c>
    </row>
    <row r="564" spans="1:17" x14ac:dyDescent="0.3">
      <c r="A564" s="1">
        <v>563</v>
      </c>
      <c r="B564" s="2" t="s">
        <v>697</v>
      </c>
      <c r="C564" s="2" t="s">
        <v>8</v>
      </c>
      <c r="D564" s="2" t="s">
        <v>14</v>
      </c>
      <c r="E564" s="3">
        <v>43367</v>
      </c>
      <c r="F564" s="3" t="s">
        <v>244</v>
      </c>
      <c r="G564" s="2">
        <v>2018</v>
      </c>
      <c r="H564" s="3" t="s">
        <v>80</v>
      </c>
      <c r="I564" s="3" t="s">
        <v>262</v>
      </c>
      <c r="J564" s="3" t="s">
        <v>87</v>
      </c>
      <c r="K564" s="3" t="s">
        <v>88</v>
      </c>
      <c r="L564" s="3" t="s">
        <v>36</v>
      </c>
      <c r="M564" s="3" t="s">
        <v>1153</v>
      </c>
      <c r="N564" s="2">
        <v>13.128</v>
      </c>
      <c r="O564" s="2">
        <v>3.7743000000000002</v>
      </c>
      <c r="P564" s="2">
        <v>7</v>
      </c>
      <c r="Q564" s="4">
        <f>Table1[[#This Row],[Amount]]*Table1[[#This Row],[Quantity]]</f>
        <v>91.896000000000001</v>
      </c>
    </row>
    <row r="565" spans="1:17" x14ac:dyDescent="0.3">
      <c r="A565" s="1">
        <v>564</v>
      </c>
      <c r="B565" s="2" t="s">
        <v>698</v>
      </c>
      <c r="C565" s="2" t="s">
        <v>8</v>
      </c>
      <c r="D565" s="2" t="s">
        <v>14</v>
      </c>
      <c r="E565" s="3">
        <v>43367</v>
      </c>
      <c r="F565" s="3" t="s">
        <v>244</v>
      </c>
      <c r="G565" s="2">
        <v>2018</v>
      </c>
      <c r="H565" s="3" t="s">
        <v>80</v>
      </c>
      <c r="I565" s="3" t="s">
        <v>262</v>
      </c>
      <c r="J565" s="3" t="s">
        <v>87</v>
      </c>
      <c r="K565" s="3" t="s">
        <v>88</v>
      </c>
      <c r="L565" s="3" t="s">
        <v>36</v>
      </c>
      <c r="M565" s="3" t="s">
        <v>1153</v>
      </c>
      <c r="N565" s="2">
        <v>3.96</v>
      </c>
      <c r="O565" s="2">
        <v>0</v>
      </c>
      <c r="P565" s="2">
        <v>3</v>
      </c>
      <c r="Q565" s="4">
        <f>Table1[[#This Row],[Amount]]*Table1[[#This Row],[Quantity]]</f>
        <v>11.879999999999999</v>
      </c>
    </row>
    <row r="566" spans="1:17" x14ac:dyDescent="0.3">
      <c r="A566" s="1">
        <v>565</v>
      </c>
      <c r="B566" s="2" t="s">
        <v>698</v>
      </c>
      <c r="C566" s="2" t="s">
        <v>8</v>
      </c>
      <c r="D566" s="2" t="s">
        <v>9</v>
      </c>
      <c r="E566" s="3">
        <v>43367</v>
      </c>
      <c r="F566" s="3" t="s">
        <v>244</v>
      </c>
      <c r="G566" s="2">
        <v>2018</v>
      </c>
      <c r="H566" s="3" t="s">
        <v>80</v>
      </c>
      <c r="I566" s="3" t="s">
        <v>258</v>
      </c>
      <c r="J566" s="3" t="s">
        <v>43</v>
      </c>
      <c r="K566" s="3" t="s">
        <v>108</v>
      </c>
      <c r="L566" s="3" t="s">
        <v>37</v>
      </c>
      <c r="M566" s="3" t="s">
        <v>1153</v>
      </c>
      <c r="N566" s="2">
        <v>2.61</v>
      </c>
      <c r="O566" s="2">
        <v>1.2005999999999999</v>
      </c>
      <c r="P566" s="2">
        <v>3</v>
      </c>
      <c r="Q566" s="4">
        <f>Table1[[#This Row],[Amount]]*Table1[[#This Row],[Quantity]]</f>
        <v>7.83</v>
      </c>
    </row>
    <row r="567" spans="1:17" x14ac:dyDescent="0.3">
      <c r="A567" s="1">
        <v>566</v>
      </c>
      <c r="B567" s="2" t="s">
        <v>699</v>
      </c>
      <c r="C567" s="2" t="s">
        <v>8</v>
      </c>
      <c r="D567" s="2" t="s">
        <v>10</v>
      </c>
      <c r="E567" s="3">
        <v>43367</v>
      </c>
      <c r="F567" s="3" t="s">
        <v>244</v>
      </c>
      <c r="G567" s="2">
        <v>2018</v>
      </c>
      <c r="H567" s="3" t="s">
        <v>80</v>
      </c>
      <c r="I567" s="3" t="s">
        <v>263</v>
      </c>
      <c r="J567" s="3" t="s">
        <v>42</v>
      </c>
      <c r="K567" s="3" t="s">
        <v>110</v>
      </c>
      <c r="L567" s="3" t="s">
        <v>38</v>
      </c>
      <c r="M567" s="3" t="s">
        <v>1153</v>
      </c>
      <c r="N567" s="2">
        <v>374.37599999999998</v>
      </c>
      <c r="O567" s="2">
        <v>46.796999999999997</v>
      </c>
      <c r="P567" s="2">
        <v>5</v>
      </c>
      <c r="Q567" s="4">
        <f>Table1[[#This Row],[Amount]]*Table1[[#This Row],[Quantity]]</f>
        <v>1871.8799999999999</v>
      </c>
    </row>
    <row r="568" spans="1:17" x14ac:dyDescent="0.3">
      <c r="A568" s="1">
        <v>567</v>
      </c>
      <c r="B568" s="2" t="s">
        <v>700</v>
      </c>
      <c r="C568" s="2" t="s">
        <v>8</v>
      </c>
      <c r="D568" s="2" t="s">
        <v>17</v>
      </c>
      <c r="E568" s="3">
        <v>43367</v>
      </c>
      <c r="F568" s="3" t="s">
        <v>244</v>
      </c>
      <c r="G568" s="2">
        <v>2018</v>
      </c>
      <c r="H568" s="3" t="s">
        <v>80</v>
      </c>
      <c r="I568" s="3" t="s">
        <v>263</v>
      </c>
      <c r="J568" s="3" t="s">
        <v>42</v>
      </c>
      <c r="K568" s="3" t="s">
        <v>110</v>
      </c>
      <c r="L568" s="3" t="s">
        <v>38</v>
      </c>
      <c r="M568" s="3" t="s">
        <v>1154</v>
      </c>
      <c r="N568" s="2">
        <v>91.84</v>
      </c>
      <c r="O568" s="2">
        <v>45.001600000000003</v>
      </c>
      <c r="P568" s="2">
        <v>6</v>
      </c>
      <c r="Q568" s="4">
        <f>Table1[[#This Row],[Amount]]*Table1[[#This Row],[Quantity]]</f>
        <v>551.04</v>
      </c>
    </row>
    <row r="569" spans="1:17" x14ac:dyDescent="0.3">
      <c r="A569" s="1">
        <v>568</v>
      </c>
      <c r="B569" s="2" t="s">
        <v>700</v>
      </c>
      <c r="C569" s="2" t="s">
        <v>8</v>
      </c>
      <c r="D569" s="2" t="s">
        <v>10</v>
      </c>
      <c r="E569" s="3">
        <v>43367</v>
      </c>
      <c r="F569" s="3" t="s">
        <v>244</v>
      </c>
      <c r="G569" s="2">
        <v>2018</v>
      </c>
      <c r="H569" s="3" t="s">
        <v>80</v>
      </c>
      <c r="I569" s="3" t="s">
        <v>263</v>
      </c>
      <c r="J569" s="3" t="s">
        <v>42</v>
      </c>
      <c r="K569" s="3" t="s">
        <v>110</v>
      </c>
      <c r="L569" s="3" t="s">
        <v>38</v>
      </c>
      <c r="M569" s="3" t="s">
        <v>1154</v>
      </c>
      <c r="N569" s="2">
        <v>81.087999999999994</v>
      </c>
      <c r="O569" s="2">
        <v>27.3672</v>
      </c>
      <c r="P569" s="2">
        <v>4</v>
      </c>
      <c r="Q569" s="4">
        <f>Table1[[#This Row],[Amount]]*Table1[[#This Row],[Quantity]]</f>
        <v>324.35199999999998</v>
      </c>
    </row>
    <row r="570" spans="1:17" x14ac:dyDescent="0.3">
      <c r="A570" s="1">
        <v>569</v>
      </c>
      <c r="B570" s="2" t="s">
        <v>700</v>
      </c>
      <c r="C570" s="2" t="s">
        <v>8</v>
      </c>
      <c r="D570" s="2" t="s">
        <v>14</v>
      </c>
      <c r="E570" s="3">
        <v>43367</v>
      </c>
      <c r="F570" s="3" t="s">
        <v>244</v>
      </c>
      <c r="G570" s="2">
        <v>2018</v>
      </c>
      <c r="H570" s="3" t="s">
        <v>80</v>
      </c>
      <c r="I570" s="3" t="s">
        <v>263</v>
      </c>
      <c r="J570" s="3" t="s">
        <v>42</v>
      </c>
      <c r="K570" s="3" t="s">
        <v>110</v>
      </c>
      <c r="L570" s="3" t="s">
        <v>38</v>
      </c>
      <c r="M570" s="3" t="s">
        <v>1154</v>
      </c>
      <c r="N570" s="2">
        <v>19.440000000000001</v>
      </c>
      <c r="O570" s="2">
        <v>9.3312000000000008</v>
      </c>
      <c r="P570" s="2">
        <v>4</v>
      </c>
      <c r="Q570" s="4">
        <f>Table1[[#This Row],[Amount]]*Table1[[#This Row],[Quantity]]</f>
        <v>77.760000000000005</v>
      </c>
    </row>
    <row r="571" spans="1:17" x14ac:dyDescent="0.3">
      <c r="A571" s="1">
        <v>570</v>
      </c>
      <c r="B571" s="2" t="s">
        <v>700</v>
      </c>
      <c r="C571" s="2" t="s">
        <v>8</v>
      </c>
      <c r="D571" s="2" t="s">
        <v>25</v>
      </c>
      <c r="E571" s="3">
        <v>43367</v>
      </c>
      <c r="F571" s="3" t="s">
        <v>244</v>
      </c>
      <c r="G571" s="2">
        <v>2018</v>
      </c>
      <c r="H571" s="3" t="s">
        <v>80</v>
      </c>
      <c r="I571" s="3" t="s">
        <v>263</v>
      </c>
      <c r="J571" s="3" t="s">
        <v>42</v>
      </c>
      <c r="K571" s="3" t="s">
        <v>110</v>
      </c>
      <c r="L571" s="3" t="s">
        <v>38</v>
      </c>
      <c r="M571" s="3" t="s">
        <v>1154</v>
      </c>
      <c r="N571" s="2">
        <v>451.15199999999999</v>
      </c>
      <c r="O571" s="2">
        <v>0</v>
      </c>
      <c r="P571" s="2">
        <v>4</v>
      </c>
      <c r="Q571" s="4">
        <f>Table1[[#This Row],[Amount]]*Table1[[#This Row],[Quantity]]</f>
        <v>1804.6079999999999</v>
      </c>
    </row>
    <row r="572" spans="1:17" x14ac:dyDescent="0.3">
      <c r="A572" s="1">
        <v>571</v>
      </c>
      <c r="B572" s="2" t="s">
        <v>701</v>
      </c>
      <c r="C572" s="2" t="s">
        <v>8</v>
      </c>
      <c r="D572" s="2" t="s">
        <v>10</v>
      </c>
      <c r="E572" s="3">
        <v>43367</v>
      </c>
      <c r="F572" s="3" t="s">
        <v>244</v>
      </c>
      <c r="G572" s="2">
        <v>2018</v>
      </c>
      <c r="H572" s="3" t="s">
        <v>80</v>
      </c>
      <c r="I572" s="3" t="s">
        <v>263</v>
      </c>
      <c r="J572" s="3" t="s">
        <v>42</v>
      </c>
      <c r="K572" s="3" t="s">
        <v>110</v>
      </c>
      <c r="L572" s="3" t="s">
        <v>38</v>
      </c>
      <c r="M572" s="3" t="s">
        <v>1153</v>
      </c>
      <c r="N572" s="2">
        <v>72.45</v>
      </c>
      <c r="O572" s="2">
        <v>34.776000000000003</v>
      </c>
      <c r="P572" s="2">
        <v>3</v>
      </c>
      <c r="Q572" s="4">
        <f>Table1[[#This Row],[Amount]]*Table1[[#This Row],[Quantity]]</f>
        <v>217.35000000000002</v>
      </c>
    </row>
    <row r="573" spans="1:17" x14ac:dyDescent="0.3">
      <c r="A573" s="1">
        <v>572</v>
      </c>
      <c r="B573" s="2" t="s">
        <v>701</v>
      </c>
      <c r="C573" s="2" t="s">
        <v>8</v>
      </c>
      <c r="D573" s="2" t="s">
        <v>14</v>
      </c>
      <c r="E573" s="3">
        <v>43367</v>
      </c>
      <c r="F573" s="3" t="s">
        <v>244</v>
      </c>
      <c r="G573" s="2">
        <v>2018</v>
      </c>
      <c r="H573" s="3" t="s">
        <v>80</v>
      </c>
      <c r="I573" s="3" t="s">
        <v>263</v>
      </c>
      <c r="J573" s="3" t="s">
        <v>42</v>
      </c>
      <c r="K573" s="3" t="s">
        <v>110</v>
      </c>
      <c r="L573" s="3" t="s">
        <v>38</v>
      </c>
      <c r="M573" s="3" t="s">
        <v>1153</v>
      </c>
      <c r="N573" s="2">
        <v>13.96</v>
      </c>
      <c r="O573" s="2">
        <v>6.4215999999999998</v>
      </c>
      <c r="P573" s="2">
        <v>11</v>
      </c>
      <c r="Q573" s="4">
        <f>Table1[[#This Row],[Amount]]*Table1[[#This Row],[Quantity]]</f>
        <v>153.56</v>
      </c>
    </row>
    <row r="574" spans="1:17" x14ac:dyDescent="0.3">
      <c r="A574" s="1">
        <v>573</v>
      </c>
      <c r="B574" s="2" t="s">
        <v>701</v>
      </c>
      <c r="C574" s="2" t="s">
        <v>11</v>
      </c>
      <c r="D574" s="2" t="s">
        <v>23</v>
      </c>
      <c r="E574" s="3">
        <v>43367</v>
      </c>
      <c r="F574" s="3" t="s">
        <v>244</v>
      </c>
      <c r="G574" s="2">
        <v>2018</v>
      </c>
      <c r="H574" s="3" t="s">
        <v>80</v>
      </c>
      <c r="I574" s="3" t="s">
        <v>133</v>
      </c>
      <c r="J574" s="3" t="s">
        <v>51</v>
      </c>
      <c r="K574" s="3" t="s">
        <v>92</v>
      </c>
      <c r="L574" s="3" t="s">
        <v>40</v>
      </c>
      <c r="M574" s="3" t="s">
        <v>1153</v>
      </c>
      <c r="N574" s="2">
        <v>33.264000000000003</v>
      </c>
      <c r="O574" s="2">
        <v>11.226599999999999</v>
      </c>
      <c r="P574" s="2">
        <v>6</v>
      </c>
      <c r="Q574" s="4">
        <f>Table1[[#This Row],[Amount]]*Table1[[#This Row],[Quantity]]</f>
        <v>199.584</v>
      </c>
    </row>
    <row r="575" spans="1:17" x14ac:dyDescent="0.3">
      <c r="A575" s="1">
        <v>574</v>
      </c>
      <c r="B575" s="2" t="s">
        <v>701</v>
      </c>
      <c r="C575" s="2" t="s">
        <v>11</v>
      </c>
      <c r="D575" s="2" t="s">
        <v>13</v>
      </c>
      <c r="E575" s="3">
        <v>43367</v>
      </c>
      <c r="F575" s="3" t="s">
        <v>244</v>
      </c>
      <c r="G575" s="2">
        <v>2018</v>
      </c>
      <c r="H575" s="3" t="s">
        <v>80</v>
      </c>
      <c r="I575" s="3" t="s">
        <v>264</v>
      </c>
      <c r="J575" s="3" t="s">
        <v>56</v>
      </c>
      <c r="K575" s="3" t="s">
        <v>94</v>
      </c>
      <c r="L575" s="3" t="s">
        <v>40</v>
      </c>
      <c r="M575" s="3" t="s">
        <v>1153</v>
      </c>
      <c r="N575" s="2">
        <v>14.85</v>
      </c>
      <c r="O575" s="2">
        <v>4.0095000000000001</v>
      </c>
      <c r="P575" s="2">
        <v>2</v>
      </c>
      <c r="Q575" s="4">
        <f>Table1[[#This Row],[Amount]]*Table1[[#This Row],[Quantity]]</f>
        <v>29.7</v>
      </c>
    </row>
    <row r="576" spans="1:17" x14ac:dyDescent="0.3">
      <c r="A576" s="1">
        <v>575</v>
      </c>
      <c r="B576" s="2" t="s">
        <v>702</v>
      </c>
      <c r="C576" s="2" t="s">
        <v>8</v>
      </c>
      <c r="D576" s="2" t="s">
        <v>14</v>
      </c>
      <c r="E576" s="3">
        <v>43367</v>
      </c>
      <c r="F576" s="3" t="s">
        <v>244</v>
      </c>
      <c r="G576" s="2">
        <v>2018</v>
      </c>
      <c r="H576" s="3" t="s">
        <v>80</v>
      </c>
      <c r="I576" s="3" t="s">
        <v>265</v>
      </c>
      <c r="J576" s="3" t="s">
        <v>43</v>
      </c>
      <c r="K576" s="3" t="s">
        <v>108</v>
      </c>
      <c r="L576" s="3" t="s">
        <v>37</v>
      </c>
      <c r="M576" s="3" t="s">
        <v>1153</v>
      </c>
      <c r="N576" s="2">
        <v>8.82</v>
      </c>
      <c r="O576" s="2">
        <v>2.3814000000000002</v>
      </c>
      <c r="P576" s="2">
        <v>1</v>
      </c>
      <c r="Q576" s="4">
        <f>Table1[[#This Row],[Amount]]*Table1[[#This Row],[Quantity]]</f>
        <v>8.82</v>
      </c>
    </row>
    <row r="577" spans="1:17" x14ac:dyDescent="0.3">
      <c r="A577" s="1">
        <v>576</v>
      </c>
      <c r="B577" s="2" t="s">
        <v>703</v>
      </c>
      <c r="C577" s="2" t="s">
        <v>11</v>
      </c>
      <c r="D577" s="2" t="s">
        <v>23</v>
      </c>
      <c r="E577" s="3">
        <v>43367</v>
      </c>
      <c r="F577" s="3" t="s">
        <v>244</v>
      </c>
      <c r="G577" s="2">
        <v>2018</v>
      </c>
      <c r="H577" s="3" t="s">
        <v>80</v>
      </c>
      <c r="I577" s="3" t="s">
        <v>265</v>
      </c>
      <c r="J577" s="3" t="s">
        <v>43</v>
      </c>
      <c r="K577" s="3" t="s">
        <v>108</v>
      </c>
      <c r="L577" s="3" t="s">
        <v>37</v>
      </c>
      <c r="M577" s="3" t="s">
        <v>1153</v>
      </c>
      <c r="N577" s="2">
        <v>160.72</v>
      </c>
      <c r="O577" s="2">
        <v>78.752799999999993</v>
      </c>
      <c r="P577" s="2">
        <v>1</v>
      </c>
      <c r="Q577" s="4">
        <f>Table1[[#This Row],[Amount]]*Table1[[#This Row],[Quantity]]</f>
        <v>160.72</v>
      </c>
    </row>
    <row r="578" spans="1:17" x14ac:dyDescent="0.3">
      <c r="A578" s="1">
        <v>577</v>
      </c>
      <c r="B578" s="2" t="s">
        <v>703</v>
      </c>
      <c r="C578" s="2" t="s">
        <v>6</v>
      </c>
      <c r="D578" s="2" t="s">
        <v>16</v>
      </c>
      <c r="E578" s="3">
        <v>43367</v>
      </c>
      <c r="F578" s="3" t="s">
        <v>244</v>
      </c>
      <c r="G578" s="2">
        <v>2018</v>
      </c>
      <c r="H578" s="3" t="s">
        <v>80</v>
      </c>
      <c r="I578" s="3" t="s">
        <v>265</v>
      </c>
      <c r="J578" s="3" t="s">
        <v>43</v>
      </c>
      <c r="K578" s="3" t="s">
        <v>108</v>
      </c>
      <c r="L578" s="3" t="s">
        <v>37</v>
      </c>
      <c r="M578" s="3" t="s">
        <v>1153</v>
      </c>
      <c r="N578" s="2">
        <v>19.920000000000002</v>
      </c>
      <c r="O578" s="2">
        <v>9.7607999999999997</v>
      </c>
      <c r="P578" s="2">
        <v>5</v>
      </c>
      <c r="Q578" s="4">
        <f>Table1[[#This Row],[Amount]]*Table1[[#This Row],[Quantity]]</f>
        <v>99.600000000000009</v>
      </c>
    </row>
    <row r="579" spans="1:17" x14ac:dyDescent="0.3">
      <c r="A579" s="1">
        <v>578</v>
      </c>
      <c r="B579" s="2" t="s">
        <v>703</v>
      </c>
      <c r="C579" s="2" t="s">
        <v>8</v>
      </c>
      <c r="D579" s="2" t="s">
        <v>9</v>
      </c>
      <c r="E579" s="3">
        <v>43367</v>
      </c>
      <c r="F579" s="3" t="s">
        <v>244</v>
      </c>
      <c r="G579" s="2">
        <v>2018</v>
      </c>
      <c r="H579" s="3" t="s">
        <v>80</v>
      </c>
      <c r="I579" s="3" t="s">
        <v>265</v>
      </c>
      <c r="J579" s="3" t="s">
        <v>43</v>
      </c>
      <c r="K579" s="3" t="s">
        <v>108</v>
      </c>
      <c r="L579" s="3" t="s">
        <v>37</v>
      </c>
      <c r="M579" s="3" t="s">
        <v>1153</v>
      </c>
      <c r="N579" s="2">
        <v>7.3</v>
      </c>
      <c r="O579" s="2">
        <v>2.19</v>
      </c>
      <c r="P579" s="2">
        <v>7</v>
      </c>
      <c r="Q579" s="4">
        <f>Table1[[#This Row],[Amount]]*Table1[[#This Row],[Quantity]]</f>
        <v>51.1</v>
      </c>
    </row>
    <row r="580" spans="1:17" x14ac:dyDescent="0.3">
      <c r="A580" s="1">
        <v>579</v>
      </c>
      <c r="B580" s="2" t="s">
        <v>704</v>
      </c>
      <c r="C580" s="2" t="s">
        <v>8</v>
      </c>
      <c r="D580" s="2" t="s">
        <v>14</v>
      </c>
      <c r="E580" s="3">
        <v>43367</v>
      </c>
      <c r="F580" s="3" t="s">
        <v>244</v>
      </c>
      <c r="G580" s="2">
        <v>2018</v>
      </c>
      <c r="H580" s="3" t="s">
        <v>80</v>
      </c>
      <c r="I580" s="3" t="s">
        <v>265</v>
      </c>
      <c r="J580" s="3" t="s">
        <v>43</v>
      </c>
      <c r="K580" s="3" t="s">
        <v>108</v>
      </c>
      <c r="L580" s="3" t="s">
        <v>37</v>
      </c>
      <c r="M580" s="3" t="s">
        <v>1153</v>
      </c>
      <c r="N580" s="2">
        <v>69.712000000000003</v>
      </c>
      <c r="O580" s="2">
        <v>8.7140000000000004</v>
      </c>
      <c r="P580" s="2">
        <v>6</v>
      </c>
      <c r="Q580" s="4">
        <f>Table1[[#This Row],[Amount]]*Table1[[#This Row],[Quantity]]</f>
        <v>418.27200000000005</v>
      </c>
    </row>
    <row r="581" spans="1:17" x14ac:dyDescent="0.3">
      <c r="A581" s="1">
        <v>580</v>
      </c>
      <c r="B581" s="2" t="s">
        <v>704</v>
      </c>
      <c r="C581" s="2" t="s">
        <v>8</v>
      </c>
      <c r="D581" s="2" t="s">
        <v>15</v>
      </c>
      <c r="E581" s="3">
        <v>43367</v>
      </c>
      <c r="F581" s="3" t="s">
        <v>244</v>
      </c>
      <c r="G581" s="2">
        <v>2018</v>
      </c>
      <c r="H581" s="3" t="s">
        <v>80</v>
      </c>
      <c r="I581" s="3" t="s">
        <v>265</v>
      </c>
      <c r="J581" s="3" t="s">
        <v>43</v>
      </c>
      <c r="K581" s="3" t="s">
        <v>108</v>
      </c>
      <c r="L581" s="3" t="s">
        <v>37</v>
      </c>
      <c r="M581" s="3" t="s">
        <v>1153</v>
      </c>
      <c r="N581" s="2">
        <v>8.7919999999999998</v>
      </c>
      <c r="O581" s="2">
        <v>-5.7148000000000003</v>
      </c>
      <c r="P581" s="2">
        <v>2</v>
      </c>
      <c r="Q581" s="4">
        <f>Table1[[#This Row],[Amount]]*Table1[[#This Row],[Quantity]]</f>
        <v>17.584</v>
      </c>
    </row>
    <row r="582" spans="1:17" x14ac:dyDescent="0.3">
      <c r="A582" s="1">
        <v>581</v>
      </c>
      <c r="B582" s="2" t="s">
        <v>705</v>
      </c>
      <c r="C582" s="2" t="s">
        <v>8</v>
      </c>
      <c r="D582" s="2" t="s">
        <v>14</v>
      </c>
      <c r="E582" s="3">
        <v>43367</v>
      </c>
      <c r="F582" s="3" t="s">
        <v>244</v>
      </c>
      <c r="G582" s="2">
        <v>2018</v>
      </c>
      <c r="H582" s="3" t="s">
        <v>80</v>
      </c>
      <c r="I582" s="3" t="s">
        <v>265</v>
      </c>
      <c r="J582" s="3" t="s">
        <v>43</v>
      </c>
      <c r="K582" s="3" t="s">
        <v>108</v>
      </c>
      <c r="L582" s="3" t="s">
        <v>37</v>
      </c>
      <c r="M582" s="3" t="s">
        <v>1153</v>
      </c>
      <c r="N582" s="2">
        <v>51.52</v>
      </c>
      <c r="O582" s="2">
        <v>1.5456000000000001</v>
      </c>
      <c r="P582" s="2">
        <v>3</v>
      </c>
      <c r="Q582" s="4">
        <f>Table1[[#This Row],[Amount]]*Table1[[#This Row],[Quantity]]</f>
        <v>154.56</v>
      </c>
    </row>
    <row r="583" spans="1:17" x14ac:dyDescent="0.3">
      <c r="A583" s="1">
        <v>582</v>
      </c>
      <c r="B583" s="2" t="s">
        <v>706</v>
      </c>
      <c r="C583" s="2" t="s">
        <v>11</v>
      </c>
      <c r="D583" s="2" t="s">
        <v>23</v>
      </c>
      <c r="E583" s="3">
        <v>43373</v>
      </c>
      <c r="F583" s="3" t="s">
        <v>244</v>
      </c>
      <c r="G583" s="2">
        <v>2018</v>
      </c>
      <c r="H583" s="3" t="s">
        <v>60</v>
      </c>
      <c r="I583" s="3" t="s">
        <v>266</v>
      </c>
      <c r="J583" s="3" t="s">
        <v>42</v>
      </c>
      <c r="K583" s="3" t="s">
        <v>110</v>
      </c>
      <c r="L583" s="3" t="s">
        <v>38</v>
      </c>
      <c r="M583" s="3" t="s">
        <v>1153</v>
      </c>
      <c r="N583" s="2">
        <v>470.37599999999998</v>
      </c>
      <c r="O583" s="2">
        <v>52.917299999999997</v>
      </c>
      <c r="P583" s="2">
        <v>4</v>
      </c>
      <c r="Q583" s="4">
        <f>Table1[[#This Row],[Amount]]*Table1[[#This Row],[Quantity]]</f>
        <v>1881.5039999999999</v>
      </c>
    </row>
    <row r="584" spans="1:17" x14ac:dyDescent="0.3">
      <c r="A584" s="1">
        <v>583</v>
      </c>
      <c r="B584" s="2" t="s">
        <v>706</v>
      </c>
      <c r="C584" s="2" t="s">
        <v>6</v>
      </c>
      <c r="D584" s="2" t="s">
        <v>7</v>
      </c>
      <c r="E584" s="3">
        <v>43373</v>
      </c>
      <c r="F584" s="3" t="s">
        <v>244</v>
      </c>
      <c r="G584" s="2">
        <v>2018</v>
      </c>
      <c r="H584" s="3" t="s">
        <v>60</v>
      </c>
      <c r="I584" s="3" t="s">
        <v>266</v>
      </c>
      <c r="J584" s="3" t="s">
        <v>42</v>
      </c>
      <c r="K584" s="3" t="s">
        <v>110</v>
      </c>
      <c r="L584" s="3" t="s">
        <v>38</v>
      </c>
      <c r="M584" s="3" t="s">
        <v>1153</v>
      </c>
      <c r="N584" s="2">
        <v>105.584</v>
      </c>
      <c r="O584" s="2">
        <v>9.2385999999999999</v>
      </c>
      <c r="P584" s="2">
        <v>2</v>
      </c>
      <c r="Q584" s="4">
        <f>Table1[[#This Row],[Amount]]*Table1[[#This Row],[Quantity]]</f>
        <v>211.16800000000001</v>
      </c>
    </row>
    <row r="585" spans="1:17" x14ac:dyDescent="0.3">
      <c r="A585" s="1">
        <v>584</v>
      </c>
      <c r="B585" s="2" t="s">
        <v>706</v>
      </c>
      <c r="C585" s="2" t="s">
        <v>6</v>
      </c>
      <c r="D585" s="2" t="s">
        <v>16</v>
      </c>
      <c r="E585" s="3">
        <v>43373</v>
      </c>
      <c r="F585" s="3" t="s">
        <v>244</v>
      </c>
      <c r="G585" s="2">
        <v>2018</v>
      </c>
      <c r="H585" s="3" t="s">
        <v>60</v>
      </c>
      <c r="I585" s="3" t="s">
        <v>266</v>
      </c>
      <c r="J585" s="3" t="s">
        <v>42</v>
      </c>
      <c r="K585" s="3" t="s">
        <v>110</v>
      </c>
      <c r="L585" s="3" t="s">
        <v>38</v>
      </c>
      <c r="M585" s="3" t="s">
        <v>1153</v>
      </c>
      <c r="N585" s="2">
        <v>31.152000000000001</v>
      </c>
      <c r="O585" s="2">
        <v>3.5045999999999999</v>
      </c>
      <c r="P585" s="2">
        <v>9</v>
      </c>
      <c r="Q585" s="4">
        <f>Table1[[#This Row],[Amount]]*Table1[[#This Row],[Quantity]]</f>
        <v>280.36799999999999</v>
      </c>
    </row>
    <row r="586" spans="1:17" x14ac:dyDescent="0.3">
      <c r="A586" s="1">
        <v>585</v>
      </c>
      <c r="B586" s="2" t="s">
        <v>706</v>
      </c>
      <c r="C586" s="2" t="s">
        <v>8</v>
      </c>
      <c r="D586" s="2" t="s">
        <v>14</v>
      </c>
      <c r="E586" s="3">
        <v>43373</v>
      </c>
      <c r="F586" s="3" t="s">
        <v>244</v>
      </c>
      <c r="G586" s="2">
        <v>2018</v>
      </c>
      <c r="H586" s="3" t="s">
        <v>60</v>
      </c>
      <c r="I586" s="3" t="s">
        <v>266</v>
      </c>
      <c r="J586" s="3" t="s">
        <v>42</v>
      </c>
      <c r="K586" s="3" t="s">
        <v>110</v>
      </c>
      <c r="L586" s="3" t="s">
        <v>38</v>
      </c>
      <c r="M586" s="3" t="s">
        <v>1153</v>
      </c>
      <c r="N586" s="2">
        <v>6.7830000000000004</v>
      </c>
      <c r="O586" s="2">
        <v>-4.7481</v>
      </c>
      <c r="P586" s="2">
        <v>5</v>
      </c>
      <c r="Q586" s="4">
        <f>Table1[[#This Row],[Amount]]*Table1[[#This Row],[Quantity]]</f>
        <v>33.914999999999999</v>
      </c>
    </row>
    <row r="587" spans="1:17" x14ac:dyDescent="0.3">
      <c r="A587" s="1">
        <v>586</v>
      </c>
      <c r="B587" s="2" t="s">
        <v>706</v>
      </c>
      <c r="C587" s="2" t="s">
        <v>6</v>
      </c>
      <c r="D587" s="2" t="s">
        <v>21</v>
      </c>
      <c r="E587" s="3">
        <v>43373</v>
      </c>
      <c r="F587" s="3" t="s">
        <v>244</v>
      </c>
      <c r="G587" s="2">
        <v>2018</v>
      </c>
      <c r="H587" s="3" t="s">
        <v>60</v>
      </c>
      <c r="I587" s="3" t="s">
        <v>266</v>
      </c>
      <c r="J587" s="3" t="s">
        <v>42</v>
      </c>
      <c r="K587" s="3" t="s">
        <v>110</v>
      </c>
      <c r="L587" s="3" t="s">
        <v>38</v>
      </c>
      <c r="M587" s="3" t="s">
        <v>1153</v>
      </c>
      <c r="N587" s="2">
        <v>406.36799999999999</v>
      </c>
      <c r="O587" s="2">
        <v>30.477599999999999</v>
      </c>
      <c r="P587" s="2">
        <v>5</v>
      </c>
      <c r="Q587" s="4">
        <f>Table1[[#This Row],[Amount]]*Table1[[#This Row],[Quantity]]</f>
        <v>2031.84</v>
      </c>
    </row>
    <row r="588" spans="1:17" x14ac:dyDescent="0.3">
      <c r="A588" s="1">
        <v>587</v>
      </c>
      <c r="B588" s="2" t="s">
        <v>707</v>
      </c>
      <c r="C588" s="2" t="s">
        <v>8</v>
      </c>
      <c r="D588" s="2" t="s">
        <v>10</v>
      </c>
      <c r="E588" s="3">
        <v>43373</v>
      </c>
      <c r="F588" s="3" t="s">
        <v>244</v>
      </c>
      <c r="G588" s="2">
        <v>2018</v>
      </c>
      <c r="H588" s="3" t="s">
        <v>60</v>
      </c>
      <c r="I588" s="3" t="s">
        <v>266</v>
      </c>
      <c r="J588" s="3" t="s">
        <v>42</v>
      </c>
      <c r="K588" s="3" t="s">
        <v>110</v>
      </c>
      <c r="L588" s="3" t="s">
        <v>38</v>
      </c>
      <c r="M588" s="3" t="s">
        <v>1153</v>
      </c>
      <c r="N588" s="2">
        <v>70.98</v>
      </c>
      <c r="O588" s="2">
        <v>4.9686000000000003</v>
      </c>
      <c r="P588" s="2">
        <v>2</v>
      </c>
      <c r="Q588" s="4">
        <f>Table1[[#This Row],[Amount]]*Table1[[#This Row],[Quantity]]</f>
        <v>141.96</v>
      </c>
    </row>
    <row r="589" spans="1:17" x14ac:dyDescent="0.3">
      <c r="A589" s="1">
        <v>588</v>
      </c>
      <c r="B589" s="2" t="s">
        <v>707</v>
      </c>
      <c r="C589" s="2" t="s">
        <v>8</v>
      </c>
      <c r="D589" s="2" t="s">
        <v>14</v>
      </c>
      <c r="E589" s="3">
        <v>43374</v>
      </c>
      <c r="F589" s="3" t="s">
        <v>267</v>
      </c>
      <c r="G589" s="2">
        <v>2018</v>
      </c>
      <c r="H589" s="3" t="s">
        <v>80</v>
      </c>
      <c r="I589" s="3" t="s">
        <v>268</v>
      </c>
      <c r="J589" s="3" t="s">
        <v>47</v>
      </c>
      <c r="K589" s="3" t="s">
        <v>99</v>
      </c>
      <c r="L589" s="3" t="s">
        <v>36</v>
      </c>
      <c r="M589" s="3" t="s">
        <v>1153</v>
      </c>
      <c r="N589" s="2">
        <v>294.93</v>
      </c>
      <c r="O589" s="2">
        <v>144.51570000000001</v>
      </c>
      <c r="P589" s="2">
        <v>2</v>
      </c>
      <c r="Q589" s="4">
        <f>Table1[[#This Row],[Amount]]*Table1[[#This Row],[Quantity]]</f>
        <v>589.86</v>
      </c>
    </row>
    <row r="590" spans="1:17" x14ac:dyDescent="0.3">
      <c r="A590" s="1">
        <v>589</v>
      </c>
      <c r="B590" s="2" t="s">
        <v>708</v>
      </c>
      <c r="C590" s="2" t="s">
        <v>11</v>
      </c>
      <c r="D590" s="2" t="s">
        <v>22</v>
      </c>
      <c r="E590" s="3">
        <v>43374</v>
      </c>
      <c r="F590" s="3" t="s">
        <v>267</v>
      </c>
      <c r="G590" s="2">
        <v>2018</v>
      </c>
      <c r="H590" s="3" t="s">
        <v>80</v>
      </c>
      <c r="I590" s="3" t="s">
        <v>268</v>
      </c>
      <c r="J590" s="3" t="s">
        <v>47</v>
      </c>
      <c r="K590" s="3" t="s">
        <v>99</v>
      </c>
      <c r="L590" s="3" t="s">
        <v>36</v>
      </c>
      <c r="M590" s="3" t="s">
        <v>1153</v>
      </c>
      <c r="N590" s="2">
        <v>84.784000000000006</v>
      </c>
      <c r="O590" s="2">
        <v>-20.136199999999999</v>
      </c>
      <c r="P590" s="2">
        <v>2</v>
      </c>
      <c r="Q590" s="4">
        <f>Table1[[#This Row],[Amount]]*Table1[[#This Row],[Quantity]]</f>
        <v>169.56800000000001</v>
      </c>
    </row>
    <row r="591" spans="1:17" x14ac:dyDescent="0.3">
      <c r="A591" s="1">
        <v>590</v>
      </c>
      <c r="B591" s="2" t="s">
        <v>708</v>
      </c>
      <c r="C591" s="2" t="s">
        <v>6</v>
      </c>
      <c r="D591" s="2" t="s">
        <v>7</v>
      </c>
      <c r="E591" s="3">
        <v>43374</v>
      </c>
      <c r="F591" s="3" t="s">
        <v>267</v>
      </c>
      <c r="G591" s="2">
        <v>2018</v>
      </c>
      <c r="H591" s="3" t="s">
        <v>80</v>
      </c>
      <c r="I591" s="3" t="s">
        <v>268</v>
      </c>
      <c r="J591" s="3" t="s">
        <v>47</v>
      </c>
      <c r="K591" s="3" t="s">
        <v>99</v>
      </c>
      <c r="L591" s="3" t="s">
        <v>36</v>
      </c>
      <c r="M591" s="3" t="s">
        <v>1153</v>
      </c>
      <c r="N591" s="2">
        <v>20.736000000000001</v>
      </c>
      <c r="O591" s="2">
        <v>7.2576000000000001</v>
      </c>
      <c r="P591" s="2">
        <v>13</v>
      </c>
      <c r="Q591" s="4">
        <f>Table1[[#This Row],[Amount]]*Table1[[#This Row],[Quantity]]</f>
        <v>269.56799999999998</v>
      </c>
    </row>
    <row r="592" spans="1:17" x14ac:dyDescent="0.3">
      <c r="A592" s="1">
        <v>591</v>
      </c>
      <c r="B592" s="2" t="s">
        <v>708</v>
      </c>
      <c r="C592" s="2" t="s">
        <v>8</v>
      </c>
      <c r="D592" s="2" t="s">
        <v>9</v>
      </c>
      <c r="E592" s="3">
        <v>43374</v>
      </c>
      <c r="F592" s="3" t="s">
        <v>267</v>
      </c>
      <c r="G592" s="2">
        <v>2018</v>
      </c>
      <c r="H592" s="3" t="s">
        <v>80</v>
      </c>
      <c r="I592" s="3" t="s">
        <v>268</v>
      </c>
      <c r="J592" s="3" t="s">
        <v>47</v>
      </c>
      <c r="K592" s="3" t="s">
        <v>99</v>
      </c>
      <c r="L592" s="3" t="s">
        <v>36</v>
      </c>
      <c r="M592" s="3" t="s">
        <v>1153</v>
      </c>
      <c r="N592" s="2">
        <v>16.821000000000002</v>
      </c>
      <c r="O592" s="2">
        <v>-12.896100000000001</v>
      </c>
      <c r="P592" s="2">
        <v>2</v>
      </c>
      <c r="Q592" s="4">
        <f>Table1[[#This Row],[Amount]]*Table1[[#This Row],[Quantity]]</f>
        <v>33.642000000000003</v>
      </c>
    </row>
    <row r="593" spans="1:17" x14ac:dyDescent="0.3">
      <c r="A593" s="1">
        <v>592</v>
      </c>
      <c r="B593" s="2" t="s">
        <v>708</v>
      </c>
      <c r="C593" s="2" t="s">
        <v>8</v>
      </c>
      <c r="D593" s="2" t="s">
        <v>9</v>
      </c>
      <c r="E593" s="3">
        <v>43374</v>
      </c>
      <c r="F593" s="3" t="s">
        <v>267</v>
      </c>
      <c r="G593" s="2">
        <v>2018</v>
      </c>
      <c r="H593" s="3" t="s">
        <v>80</v>
      </c>
      <c r="I593" s="3" t="s">
        <v>268</v>
      </c>
      <c r="J593" s="3" t="s">
        <v>47</v>
      </c>
      <c r="K593" s="3" t="s">
        <v>99</v>
      </c>
      <c r="L593" s="3" t="s">
        <v>36</v>
      </c>
      <c r="M593" s="3" t="s">
        <v>1153</v>
      </c>
      <c r="N593" s="2">
        <v>10.368</v>
      </c>
      <c r="O593" s="2">
        <v>3.6288</v>
      </c>
      <c r="P593" s="2">
        <v>3</v>
      </c>
      <c r="Q593" s="4">
        <f>Table1[[#This Row],[Amount]]*Table1[[#This Row],[Quantity]]</f>
        <v>31.103999999999999</v>
      </c>
    </row>
    <row r="594" spans="1:17" x14ac:dyDescent="0.3">
      <c r="A594" s="1">
        <v>593</v>
      </c>
      <c r="B594" s="2" t="s">
        <v>709</v>
      </c>
      <c r="C594" s="2" t="s">
        <v>8</v>
      </c>
      <c r="D594" s="2" t="s">
        <v>10</v>
      </c>
      <c r="E594" s="3">
        <v>43374</v>
      </c>
      <c r="F594" s="3" t="s">
        <v>267</v>
      </c>
      <c r="G594" s="2">
        <v>2018</v>
      </c>
      <c r="H594" s="3" t="s">
        <v>80</v>
      </c>
      <c r="I594" s="3" t="s">
        <v>268</v>
      </c>
      <c r="J594" s="3" t="s">
        <v>47</v>
      </c>
      <c r="K594" s="3" t="s">
        <v>99</v>
      </c>
      <c r="L594" s="3" t="s">
        <v>36</v>
      </c>
      <c r="M594" s="3" t="s">
        <v>1153</v>
      </c>
      <c r="N594" s="2">
        <v>9.3439999999999994</v>
      </c>
      <c r="O594" s="2">
        <v>1.1679999999999999</v>
      </c>
      <c r="P594" s="2">
        <v>4</v>
      </c>
      <c r="Q594" s="4">
        <f>Table1[[#This Row],[Amount]]*Table1[[#This Row],[Quantity]]</f>
        <v>37.375999999999998</v>
      </c>
    </row>
    <row r="595" spans="1:17" x14ac:dyDescent="0.3">
      <c r="A595" s="1">
        <v>594</v>
      </c>
      <c r="B595" s="2" t="s">
        <v>709</v>
      </c>
      <c r="C595" s="2" t="s">
        <v>8</v>
      </c>
      <c r="D595" s="2" t="s">
        <v>14</v>
      </c>
      <c r="E595" s="3">
        <v>43374</v>
      </c>
      <c r="F595" s="3" t="s">
        <v>267</v>
      </c>
      <c r="G595" s="2">
        <v>2018</v>
      </c>
      <c r="H595" s="3" t="s">
        <v>80</v>
      </c>
      <c r="I595" s="3" t="s">
        <v>269</v>
      </c>
      <c r="J595" s="3" t="s">
        <v>45</v>
      </c>
      <c r="K595" s="3" t="s">
        <v>62</v>
      </c>
      <c r="L595" s="3" t="s">
        <v>37</v>
      </c>
      <c r="M595" s="3" t="s">
        <v>1153</v>
      </c>
      <c r="N595" s="2">
        <v>31.2</v>
      </c>
      <c r="O595" s="2">
        <v>9.75</v>
      </c>
      <c r="P595" s="2">
        <v>3</v>
      </c>
      <c r="Q595" s="4">
        <f>Table1[[#This Row],[Amount]]*Table1[[#This Row],[Quantity]]</f>
        <v>93.6</v>
      </c>
    </row>
    <row r="596" spans="1:17" x14ac:dyDescent="0.3">
      <c r="A596" s="1">
        <v>595</v>
      </c>
      <c r="B596" s="2" t="s">
        <v>710</v>
      </c>
      <c r="C596" s="2" t="s">
        <v>8</v>
      </c>
      <c r="D596" s="2" t="s">
        <v>14</v>
      </c>
      <c r="E596" s="3">
        <v>43374</v>
      </c>
      <c r="F596" s="3" t="s">
        <v>267</v>
      </c>
      <c r="G596" s="2">
        <v>2018</v>
      </c>
      <c r="H596" s="3" t="s">
        <v>80</v>
      </c>
      <c r="I596" s="3" t="s">
        <v>269</v>
      </c>
      <c r="J596" s="3" t="s">
        <v>45</v>
      </c>
      <c r="K596" s="3" t="s">
        <v>62</v>
      </c>
      <c r="L596" s="3" t="s">
        <v>37</v>
      </c>
      <c r="M596" s="3" t="s">
        <v>1153</v>
      </c>
      <c r="N596" s="2">
        <v>76.12</v>
      </c>
      <c r="O596" s="2">
        <v>22.0748</v>
      </c>
      <c r="P596" s="2">
        <v>4</v>
      </c>
      <c r="Q596" s="4">
        <f>Table1[[#This Row],[Amount]]*Table1[[#This Row],[Quantity]]</f>
        <v>304.48</v>
      </c>
    </row>
    <row r="597" spans="1:17" x14ac:dyDescent="0.3">
      <c r="A597" s="1">
        <v>596</v>
      </c>
      <c r="B597" s="2" t="s">
        <v>710</v>
      </c>
      <c r="C597" s="2" t="s">
        <v>6</v>
      </c>
      <c r="D597" s="2" t="s">
        <v>16</v>
      </c>
      <c r="E597" s="3">
        <v>43374</v>
      </c>
      <c r="F597" s="3" t="s">
        <v>267</v>
      </c>
      <c r="G597" s="2">
        <v>2018</v>
      </c>
      <c r="H597" s="3" t="s">
        <v>80</v>
      </c>
      <c r="I597" s="3" t="s">
        <v>269</v>
      </c>
      <c r="J597" s="3" t="s">
        <v>45</v>
      </c>
      <c r="K597" s="3" t="s">
        <v>62</v>
      </c>
      <c r="L597" s="3" t="s">
        <v>37</v>
      </c>
      <c r="M597" s="3" t="s">
        <v>1153</v>
      </c>
      <c r="N597" s="2">
        <v>1199.9760000000001</v>
      </c>
      <c r="O597" s="2">
        <v>434.99130000000002</v>
      </c>
      <c r="P597" s="2">
        <v>2</v>
      </c>
      <c r="Q597" s="4">
        <f>Table1[[#This Row],[Amount]]*Table1[[#This Row],[Quantity]]</f>
        <v>2399.9520000000002</v>
      </c>
    </row>
    <row r="598" spans="1:17" x14ac:dyDescent="0.3">
      <c r="A598" s="1">
        <v>597</v>
      </c>
      <c r="B598" s="2" t="s">
        <v>710</v>
      </c>
      <c r="C598" s="2" t="s">
        <v>8</v>
      </c>
      <c r="D598" s="2" t="s">
        <v>9</v>
      </c>
      <c r="E598" s="3">
        <v>43374</v>
      </c>
      <c r="F598" s="3" t="s">
        <v>267</v>
      </c>
      <c r="G598" s="2">
        <v>2018</v>
      </c>
      <c r="H598" s="3" t="s">
        <v>80</v>
      </c>
      <c r="I598" s="3" t="s">
        <v>269</v>
      </c>
      <c r="J598" s="3" t="s">
        <v>45</v>
      </c>
      <c r="K598" s="3" t="s">
        <v>62</v>
      </c>
      <c r="L598" s="3" t="s">
        <v>37</v>
      </c>
      <c r="M598" s="3" t="s">
        <v>1153</v>
      </c>
      <c r="N598" s="2">
        <v>445.96</v>
      </c>
      <c r="O598" s="2">
        <v>55.744999999999997</v>
      </c>
      <c r="P598" s="2">
        <v>5</v>
      </c>
      <c r="Q598" s="4">
        <f>Table1[[#This Row],[Amount]]*Table1[[#This Row],[Quantity]]</f>
        <v>2229.7999999999997</v>
      </c>
    </row>
    <row r="599" spans="1:17" x14ac:dyDescent="0.3">
      <c r="A599" s="1">
        <v>598</v>
      </c>
      <c r="B599" s="2" t="s">
        <v>710</v>
      </c>
      <c r="C599" s="2" t="s">
        <v>11</v>
      </c>
      <c r="D599" s="2" t="s">
        <v>23</v>
      </c>
      <c r="E599" s="3">
        <v>43374</v>
      </c>
      <c r="F599" s="3" t="s">
        <v>267</v>
      </c>
      <c r="G599" s="2">
        <v>2018</v>
      </c>
      <c r="H599" s="3" t="s">
        <v>80</v>
      </c>
      <c r="I599" s="3" t="s">
        <v>270</v>
      </c>
      <c r="J599" s="3" t="s">
        <v>43</v>
      </c>
      <c r="K599" s="3" t="s">
        <v>64</v>
      </c>
      <c r="L599" s="3" t="s">
        <v>37</v>
      </c>
      <c r="M599" s="3" t="s">
        <v>1153</v>
      </c>
      <c r="N599" s="2">
        <v>327.76</v>
      </c>
      <c r="O599" s="2">
        <v>91.772800000000004</v>
      </c>
      <c r="P599" s="2">
        <v>9</v>
      </c>
      <c r="Q599" s="4">
        <f>Table1[[#This Row],[Amount]]*Table1[[#This Row],[Quantity]]</f>
        <v>2949.84</v>
      </c>
    </row>
    <row r="600" spans="1:17" x14ac:dyDescent="0.3">
      <c r="A600" s="1">
        <v>599</v>
      </c>
      <c r="B600" s="2" t="s">
        <v>711</v>
      </c>
      <c r="C600" s="2" t="s">
        <v>8</v>
      </c>
      <c r="D600" s="2" t="s">
        <v>20</v>
      </c>
      <c r="E600" s="3">
        <v>43374</v>
      </c>
      <c r="F600" s="3" t="s">
        <v>267</v>
      </c>
      <c r="G600" s="2">
        <v>2018</v>
      </c>
      <c r="H600" s="3" t="s">
        <v>80</v>
      </c>
      <c r="I600" s="3" t="s">
        <v>270</v>
      </c>
      <c r="J600" s="3" t="s">
        <v>43</v>
      </c>
      <c r="K600" s="3" t="s">
        <v>64</v>
      </c>
      <c r="L600" s="3" t="s">
        <v>37</v>
      </c>
      <c r="M600" s="3" t="s">
        <v>1153</v>
      </c>
      <c r="N600" s="2">
        <v>11.632</v>
      </c>
      <c r="O600" s="2">
        <v>1.0178</v>
      </c>
      <c r="P600" s="2">
        <v>3</v>
      </c>
      <c r="Q600" s="4">
        <f>Table1[[#This Row],[Amount]]*Table1[[#This Row],[Quantity]]</f>
        <v>34.896000000000001</v>
      </c>
    </row>
    <row r="601" spans="1:17" x14ac:dyDescent="0.3">
      <c r="A601" s="1">
        <v>600</v>
      </c>
      <c r="B601" s="2" t="s">
        <v>712</v>
      </c>
      <c r="C601" s="2" t="s">
        <v>8</v>
      </c>
      <c r="D601" s="2" t="s">
        <v>10</v>
      </c>
      <c r="E601" s="3">
        <v>43374</v>
      </c>
      <c r="F601" s="3" t="s">
        <v>267</v>
      </c>
      <c r="G601" s="2">
        <v>2018</v>
      </c>
      <c r="H601" s="3" t="s">
        <v>80</v>
      </c>
      <c r="I601" s="3" t="s">
        <v>270</v>
      </c>
      <c r="J601" s="3" t="s">
        <v>43</v>
      </c>
      <c r="K601" s="3" t="s">
        <v>64</v>
      </c>
      <c r="L601" s="3" t="s">
        <v>37</v>
      </c>
      <c r="M601" s="3" t="s">
        <v>1153</v>
      </c>
      <c r="N601" s="2">
        <v>143.982</v>
      </c>
      <c r="O601" s="2">
        <v>-28.796399999999998</v>
      </c>
      <c r="P601" s="2">
        <v>7</v>
      </c>
      <c r="Q601" s="4">
        <f>Table1[[#This Row],[Amount]]*Table1[[#This Row],[Quantity]]</f>
        <v>1007.874</v>
      </c>
    </row>
    <row r="602" spans="1:17" x14ac:dyDescent="0.3">
      <c r="A602" s="1">
        <v>601</v>
      </c>
      <c r="B602" s="2" t="s">
        <v>712</v>
      </c>
      <c r="C602" s="2" t="s">
        <v>8</v>
      </c>
      <c r="D602" s="2" t="s">
        <v>14</v>
      </c>
      <c r="E602" s="3">
        <v>43374</v>
      </c>
      <c r="F602" s="3" t="s">
        <v>267</v>
      </c>
      <c r="G602" s="2">
        <v>2018</v>
      </c>
      <c r="H602" s="3" t="s">
        <v>80</v>
      </c>
      <c r="I602" s="3" t="s">
        <v>271</v>
      </c>
      <c r="J602" s="3" t="s">
        <v>42</v>
      </c>
      <c r="K602" s="3" t="s">
        <v>67</v>
      </c>
      <c r="L602" s="3" t="s">
        <v>38</v>
      </c>
      <c r="M602" s="3" t="s">
        <v>1153</v>
      </c>
      <c r="N602" s="2">
        <v>494.37599999999998</v>
      </c>
      <c r="O602" s="2">
        <v>-115.3544</v>
      </c>
      <c r="P602" s="2">
        <v>4</v>
      </c>
      <c r="Q602" s="4">
        <f>Table1[[#This Row],[Amount]]*Table1[[#This Row],[Quantity]]</f>
        <v>1977.5039999999999</v>
      </c>
    </row>
    <row r="603" spans="1:17" x14ac:dyDescent="0.3">
      <c r="A603" s="1">
        <v>602</v>
      </c>
      <c r="B603" s="2" t="s">
        <v>712</v>
      </c>
      <c r="C603" s="2" t="s">
        <v>8</v>
      </c>
      <c r="D603" s="2" t="s">
        <v>9</v>
      </c>
      <c r="E603" s="3">
        <v>43374</v>
      </c>
      <c r="F603" s="3" t="s">
        <v>267</v>
      </c>
      <c r="G603" s="2">
        <v>2018</v>
      </c>
      <c r="H603" s="3" t="s">
        <v>80</v>
      </c>
      <c r="I603" s="3" t="s">
        <v>271</v>
      </c>
      <c r="J603" s="3" t="s">
        <v>42</v>
      </c>
      <c r="K603" s="3" t="s">
        <v>67</v>
      </c>
      <c r="L603" s="3" t="s">
        <v>38</v>
      </c>
      <c r="M603" s="3" t="s">
        <v>1153</v>
      </c>
      <c r="N603" s="2">
        <v>5.84</v>
      </c>
      <c r="O603" s="2">
        <v>0.73</v>
      </c>
      <c r="P603" s="2">
        <v>2</v>
      </c>
      <c r="Q603" s="4">
        <f>Table1[[#This Row],[Amount]]*Table1[[#This Row],[Quantity]]</f>
        <v>11.68</v>
      </c>
    </row>
    <row r="604" spans="1:17" x14ac:dyDescent="0.3">
      <c r="A604" s="1">
        <v>603</v>
      </c>
      <c r="B604" s="2" t="s">
        <v>713</v>
      </c>
      <c r="C604" s="2" t="s">
        <v>8</v>
      </c>
      <c r="D604" s="2" t="s">
        <v>20</v>
      </c>
      <c r="E604" s="3">
        <v>43374</v>
      </c>
      <c r="F604" s="3" t="s">
        <v>267</v>
      </c>
      <c r="G604" s="2">
        <v>2018</v>
      </c>
      <c r="H604" s="3" t="s">
        <v>80</v>
      </c>
      <c r="I604" s="3" t="s">
        <v>271</v>
      </c>
      <c r="J604" s="3" t="s">
        <v>42</v>
      </c>
      <c r="K604" s="3" t="s">
        <v>67</v>
      </c>
      <c r="L604" s="3" t="s">
        <v>38</v>
      </c>
      <c r="M604" s="3" t="s">
        <v>1153</v>
      </c>
      <c r="N604" s="2">
        <v>142.77600000000001</v>
      </c>
      <c r="O604" s="2">
        <v>17.847000000000001</v>
      </c>
      <c r="P604" s="2">
        <v>4</v>
      </c>
      <c r="Q604" s="4">
        <f>Table1[[#This Row],[Amount]]*Table1[[#This Row],[Quantity]]</f>
        <v>571.10400000000004</v>
      </c>
    </row>
    <row r="605" spans="1:17" x14ac:dyDescent="0.3">
      <c r="A605" s="1">
        <v>604</v>
      </c>
      <c r="B605" s="2" t="s">
        <v>713</v>
      </c>
      <c r="C605" s="2" t="s">
        <v>8</v>
      </c>
      <c r="D605" s="2" t="s">
        <v>18</v>
      </c>
      <c r="E605" s="3">
        <v>43374</v>
      </c>
      <c r="F605" s="3" t="s">
        <v>267</v>
      </c>
      <c r="G605" s="2">
        <v>2018</v>
      </c>
      <c r="H605" s="3" t="s">
        <v>80</v>
      </c>
      <c r="I605" s="3" t="s">
        <v>271</v>
      </c>
      <c r="J605" s="3" t="s">
        <v>42</v>
      </c>
      <c r="K605" s="3" t="s">
        <v>67</v>
      </c>
      <c r="L605" s="3" t="s">
        <v>38</v>
      </c>
      <c r="M605" s="3" t="s">
        <v>1153</v>
      </c>
      <c r="N605" s="2">
        <v>45.695999999999998</v>
      </c>
      <c r="O605" s="2">
        <v>5.1407999999999996</v>
      </c>
      <c r="P605" s="2">
        <v>1</v>
      </c>
      <c r="Q605" s="4">
        <f>Table1[[#This Row],[Amount]]*Table1[[#This Row],[Quantity]]</f>
        <v>45.695999999999998</v>
      </c>
    </row>
    <row r="606" spans="1:17" x14ac:dyDescent="0.3">
      <c r="A606" s="1">
        <v>605</v>
      </c>
      <c r="B606" s="2" t="s">
        <v>713</v>
      </c>
      <c r="C606" s="2" t="s">
        <v>8</v>
      </c>
      <c r="D606" s="2" t="s">
        <v>14</v>
      </c>
      <c r="E606" s="3">
        <v>43378</v>
      </c>
      <c r="F606" s="3" t="s">
        <v>267</v>
      </c>
      <c r="G606" s="2">
        <v>2018</v>
      </c>
      <c r="H606" s="3" t="s">
        <v>73</v>
      </c>
      <c r="I606" s="3" t="s">
        <v>272</v>
      </c>
      <c r="J606" s="3" t="s">
        <v>43</v>
      </c>
      <c r="K606" s="3" t="s">
        <v>108</v>
      </c>
      <c r="L606" s="3" t="s">
        <v>37</v>
      </c>
      <c r="M606" s="3" t="s">
        <v>1153</v>
      </c>
      <c r="N606" s="2">
        <v>7.218</v>
      </c>
      <c r="O606" s="2">
        <v>-5.5338000000000003</v>
      </c>
      <c r="P606" s="2">
        <v>5</v>
      </c>
      <c r="Q606" s="4">
        <f>Table1[[#This Row],[Amount]]*Table1[[#This Row],[Quantity]]</f>
        <v>36.090000000000003</v>
      </c>
    </row>
    <row r="607" spans="1:17" x14ac:dyDescent="0.3">
      <c r="A607" s="1">
        <v>606</v>
      </c>
      <c r="B607" s="2" t="s">
        <v>713</v>
      </c>
      <c r="C607" s="2" t="s">
        <v>11</v>
      </c>
      <c r="D607" s="2" t="s">
        <v>23</v>
      </c>
      <c r="E607" s="3">
        <v>43378</v>
      </c>
      <c r="F607" s="3" t="s">
        <v>267</v>
      </c>
      <c r="G607" s="2">
        <v>2018</v>
      </c>
      <c r="H607" s="3" t="s">
        <v>73</v>
      </c>
      <c r="I607" s="3" t="s">
        <v>272</v>
      </c>
      <c r="J607" s="3" t="s">
        <v>43</v>
      </c>
      <c r="K607" s="3" t="s">
        <v>108</v>
      </c>
      <c r="L607" s="3" t="s">
        <v>37</v>
      </c>
      <c r="M607" s="3" t="s">
        <v>1153</v>
      </c>
      <c r="N607" s="2">
        <v>43.188000000000002</v>
      </c>
      <c r="O607" s="2">
        <v>-31.671199999999999</v>
      </c>
      <c r="P607" s="2">
        <v>11</v>
      </c>
      <c r="Q607" s="4">
        <f>Table1[[#This Row],[Amount]]*Table1[[#This Row],[Quantity]]</f>
        <v>475.06800000000004</v>
      </c>
    </row>
    <row r="608" spans="1:17" x14ac:dyDescent="0.3">
      <c r="A608" s="1">
        <v>607</v>
      </c>
      <c r="B608" s="2" t="s">
        <v>713</v>
      </c>
      <c r="C608" s="2" t="s">
        <v>8</v>
      </c>
      <c r="D608" s="2" t="s">
        <v>25</v>
      </c>
      <c r="E608" s="3">
        <v>43378</v>
      </c>
      <c r="F608" s="3" t="s">
        <v>267</v>
      </c>
      <c r="G608" s="2">
        <v>2018</v>
      </c>
      <c r="H608" s="3" t="s">
        <v>73</v>
      </c>
      <c r="I608" s="3" t="s">
        <v>272</v>
      </c>
      <c r="J608" s="3" t="s">
        <v>43</v>
      </c>
      <c r="K608" s="3" t="s">
        <v>108</v>
      </c>
      <c r="L608" s="3" t="s">
        <v>37</v>
      </c>
      <c r="M608" s="3" t="s">
        <v>1153</v>
      </c>
      <c r="N608" s="2">
        <v>131.904</v>
      </c>
      <c r="O608" s="2">
        <v>47.815199999999997</v>
      </c>
      <c r="P608" s="2">
        <v>2</v>
      </c>
      <c r="Q608" s="4">
        <f>Table1[[#This Row],[Amount]]*Table1[[#This Row],[Quantity]]</f>
        <v>263.80799999999999</v>
      </c>
    </row>
    <row r="609" spans="1:17" x14ac:dyDescent="0.3">
      <c r="A609" s="1">
        <v>608</v>
      </c>
      <c r="B609" s="2" t="s">
        <v>714</v>
      </c>
      <c r="C609" s="2" t="s">
        <v>8</v>
      </c>
      <c r="D609" s="2" t="s">
        <v>19</v>
      </c>
      <c r="E609" s="3">
        <v>43378</v>
      </c>
      <c r="F609" s="3" t="s">
        <v>267</v>
      </c>
      <c r="G609" s="2">
        <v>2018</v>
      </c>
      <c r="H609" s="3" t="s">
        <v>73</v>
      </c>
      <c r="I609" s="3" t="s">
        <v>272</v>
      </c>
      <c r="J609" s="3" t="s">
        <v>43</v>
      </c>
      <c r="K609" s="3" t="s">
        <v>108</v>
      </c>
      <c r="L609" s="3" t="s">
        <v>37</v>
      </c>
      <c r="M609" s="3" t="s">
        <v>1153</v>
      </c>
      <c r="N609" s="2">
        <v>3.282</v>
      </c>
      <c r="O609" s="2">
        <v>-2.6255999999999999</v>
      </c>
      <c r="P609" s="2">
        <v>1</v>
      </c>
      <c r="Q609" s="4">
        <f>Table1[[#This Row],[Amount]]*Table1[[#This Row],[Quantity]]</f>
        <v>3.282</v>
      </c>
    </row>
    <row r="610" spans="1:17" x14ac:dyDescent="0.3">
      <c r="A610" s="1">
        <v>609</v>
      </c>
      <c r="B610" s="2" t="s">
        <v>714</v>
      </c>
      <c r="C610" s="2" t="s">
        <v>8</v>
      </c>
      <c r="D610" s="2" t="s">
        <v>9</v>
      </c>
      <c r="E610" s="3">
        <v>43378</v>
      </c>
      <c r="F610" s="3" t="s">
        <v>267</v>
      </c>
      <c r="G610" s="2">
        <v>2018</v>
      </c>
      <c r="H610" s="3" t="s">
        <v>73</v>
      </c>
      <c r="I610" s="3" t="s">
        <v>272</v>
      </c>
      <c r="J610" s="3" t="s">
        <v>43</v>
      </c>
      <c r="K610" s="3" t="s">
        <v>108</v>
      </c>
      <c r="L610" s="3" t="s">
        <v>37</v>
      </c>
      <c r="M610" s="3" t="s">
        <v>1153</v>
      </c>
      <c r="N610" s="2">
        <v>21.167999999999999</v>
      </c>
      <c r="O610" s="2">
        <v>2.3814000000000002</v>
      </c>
      <c r="P610" s="2">
        <v>2</v>
      </c>
      <c r="Q610" s="4">
        <f>Table1[[#This Row],[Amount]]*Table1[[#This Row],[Quantity]]</f>
        <v>42.335999999999999</v>
      </c>
    </row>
    <row r="611" spans="1:17" x14ac:dyDescent="0.3">
      <c r="A611" s="1">
        <v>610</v>
      </c>
      <c r="B611" s="2" t="s">
        <v>714</v>
      </c>
      <c r="C611" s="2" t="s">
        <v>8</v>
      </c>
      <c r="D611" s="2" t="s">
        <v>15</v>
      </c>
      <c r="E611" s="3">
        <v>43378</v>
      </c>
      <c r="F611" s="3" t="s">
        <v>267</v>
      </c>
      <c r="G611" s="2">
        <v>2018</v>
      </c>
      <c r="H611" s="3" t="s">
        <v>73</v>
      </c>
      <c r="I611" s="3" t="s">
        <v>273</v>
      </c>
      <c r="J611" s="3" t="s">
        <v>42</v>
      </c>
      <c r="K611" s="3" t="s">
        <v>110</v>
      </c>
      <c r="L611" s="3" t="s">
        <v>38</v>
      </c>
      <c r="M611" s="3" t="s">
        <v>1153</v>
      </c>
      <c r="N611" s="2">
        <v>55.188000000000002</v>
      </c>
      <c r="O611" s="2">
        <v>-10.117800000000001</v>
      </c>
      <c r="P611" s="2">
        <v>3</v>
      </c>
      <c r="Q611" s="4">
        <f>Table1[[#This Row],[Amount]]*Table1[[#This Row],[Quantity]]</f>
        <v>165.56400000000002</v>
      </c>
    </row>
    <row r="612" spans="1:17" x14ac:dyDescent="0.3">
      <c r="A612" s="1">
        <v>611</v>
      </c>
      <c r="B612" s="2" t="s">
        <v>715</v>
      </c>
      <c r="C612" s="2" t="s">
        <v>11</v>
      </c>
      <c r="D612" s="2" t="s">
        <v>12</v>
      </c>
      <c r="E612" s="3">
        <v>43378</v>
      </c>
      <c r="F612" s="3" t="s">
        <v>267</v>
      </c>
      <c r="G612" s="2">
        <v>2018</v>
      </c>
      <c r="H612" s="3" t="s">
        <v>73</v>
      </c>
      <c r="I612" s="3" t="s">
        <v>273</v>
      </c>
      <c r="J612" s="3" t="s">
        <v>42</v>
      </c>
      <c r="K612" s="3" t="s">
        <v>110</v>
      </c>
      <c r="L612" s="3" t="s">
        <v>38</v>
      </c>
      <c r="M612" s="3" t="s">
        <v>1154</v>
      </c>
      <c r="N612" s="2">
        <v>369.57600000000002</v>
      </c>
      <c r="O612" s="2">
        <v>41.577300000000001</v>
      </c>
      <c r="P612" s="2">
        <v>1</v>
      </c>
      <c r="Q612" s="4">
        <f>Table1[[#This Row],[Amount]]*Table1[[#This Row],[Quantity]]</f>
        <v>369.57600000000002</v>
      </c>
    </row>
    <row r="613" spans="1:17" x14ac:dyDescent="0.3">
      <c r="A613" s="1">
        <v>612</v>
      </c>
      <c r="B613" s="2" t="s">
        <v>715</v>
      </c>
      <c r="C613" s="2" t="s">
        <v>8</v>
      </c>
      <c r="D613" s="2" t="s">
        <v>15</v>
      </c>
      <c r="E613" s="3">
        <v>43378</v>
      </c>
      <c r="F613" s="3" t="s">
        <v>267</v>
      </c>
      <c r="G613" s="2">
        <v>2018</v>
      </c>
      <c r="H613" s="3" t="s">
        <v>73</v>
      </c>
      <c r="I613" s="3" t="s">
        <v>273</v>
      </c>
      <c r="J613" s="3" t="s">
        <v>42</v>
      </c>
      <c r="K613" s="3" t="s">
        <v>110</v>
      </c>
      <c r="L613" s="3" t="s">
        <v>38</v>
      </c>
      <c r="M613" s="3" t="s">
        <v>1154</v>
      </c>
      <c r="N613" s="2">
        <v>15.712</v>
      </c>
      <c r="O613" s="2">
        <v>5.6955999999999998</v>
      </c>
      <c r="P613" s="2">
        <v>1</v>
      </c>
      <c r="Q613" s="4">
        <f>Table1[[#This Row],[Amount]]*Table1[[#This Row],[Quantity]]</f>
        <v>15.712</v>
      </c>
    </row>
    <row r="614" spans="1:17" x14ac:dyDescent="0.3">
      <c r="A614" s="1">
        <v>613</v>
      </c>
      <c r="B614" s="2" t="s">
        <v>716</v>
      </c>
      <c r="C614" s="2" t="s">
        <v>8</v>
      </c>
      <c r="D614" s="2" t="s">
        <v>19</v>
      </c>
      <c r="E614" s="3">
        <v>43378</v>
      </c>
      <c r="F614" s="3" t="s">
        <v>267</v>
      </c>
      <c r="G614" s="2">
        <v>2018</v>
      </c>
      <c r="H614" s="3" t="s">
        <v>73</v>
      </c>
      <c r="I614" s="3" t="s">
        <v>273</v>
      </c>
      <c r="J614" s="3" t="s">
        <v>42</v>
      </c>
      <c r="K614" s="3" t="s">
        <v>110</v>
      </c>
      <c r="L614" s="3" t="s">
        <v>38</v>
      </c>
      <c r="M614" s="3" t="s">
        <v>1154</v>
      </c>
      <c r="N614" s="2">
        <v>8.4480000000000004</v>
      </c>
      <c r="O614" s="2">
        <v>2.64</v>
      </c>
      <c r="P614" s="2">
        <v>5</v>
      </c>
      <c r="Q614" s="4">
        <f>Table1[[#This Row],[Amount]]*Table1[[#This Row],[Quantity]]</f>
        <v>42.24</v>
      </c>
    </row>
    <row r="615" spans="1:17" x14ac:dyDescent="0.3">
      <c r="A615" s="1">
        <v>614</v>
      </c>
      <c r="B615" s="2" t="s">
        <v>716</v>
      </c>
      <c r="C615" s="2" t="s">
        <v>11</v>
      </c>
      <c r="D615" s="2" t="s">
        <v>22</v>
      </c>
      <c r="E615" s="3">
        <v>43378</v>
      </c>
      <c r="F615" s="3" t="s">
        <v>267</v>
      </c>
      <c r="G615" s="2">
        <v>2018</v>
      </c>
      <c r="H615" s="3" t="s">
        <v>73</v>
      </c>
      <c r="I615" s="3" t="s">
        <v>273</v>
      </c>
      <c r="J615" s="3" t="s">
        <v>42</v>
      </c>
      <c r="K615" s="3" t="s">
        <v>110</v>
      </c>
      <c r="L615" s="3" t="s">
        <v>38</v>
      </c>
      <c r="M615" s="3" t="s">
        <v>1154</v>
      </c>
      <c r="N615" s="2">
        <v>728.94600000000003</v>
      </c>
      <c r="O615" s="2">
        <v>-157.9383</v>
      </c>
      <c r="P615" s="2">
        <v>2</v>
      </c>
      <c r="Q615" s="4">
        <f>Table1[[#This Row],[Amount]]*Table1[[#This Row],[Quantity]]</f>
        <v>1457.8920000000001</v>
      </c>
    </row>
    <row r="616" spans="1:17" x14ac:dyDescent="0.3">
      <c r="A616" s="1">
        <v>615</v>
      </c>
      <c r="B616" s="2" t="s">
        <v>717</v>
      </c>
      <c r="C616" s="2" t="s">
        <v>6</v>
      </c>
      <c r="D616" s="2" t="s">
        <v>16</v>
      </c>
      <c r="E616" s="3">
        <v>43378</v>
      </c>
      <c r="F616" s="3" t="s">
        <v>267</v>
      </c>
      <c r="G616" s="2">
        <v>2018</v>
      </c>
      <c r="H616" s="3" t="s">
        <v>73</v>
      </c>
      <c r="I616" s="3" t="s">
        <v>273</v>
      </c>
      <c r="J616" s="3" t="s">
        <v>42</v>
      </c>
      <c r="K616" s="3" t="s">
        <v>110</v>
      </c>
      <c r="L616" s="3" t="s">
        <v>38</v>
      </c>
      <c r="M616" s="3" t="s">
        <v>1153</v>
      </c>
      <c r="N616" s="2">
        <v>119.94</v>
      </c>
      <c r="O616" s="2">
        <v>15.992000000000001</v>
      </c>
      <c r="P616" s="2">
        <v>3</v>
      </c>
      <c r="Q616" s="4">
        <f>Table1[[#This Row],[Amount]]*Table1[[#This Row],[Quantity]]</f>
        <v>359.82</v>
      </c>
    </row>
    <row r="617" spans="1:17" x14ac:dyDescent="0.3">
      <c r="A617" s="1">
        <v>616</v>
      </c>
      <c r="B617" s="2" t="s">
        <v>717</v>
      </c>
      <c r="C617" s="2" t="s">
        <v>8</v>
      </c>
      <c r="D617" s="2" t="s">
        <v>9</v>
      </c>
      <c r="E617" s="3">
        <v>43378</v>
      </c>
      <c r="F617" s="3" t="s">
        <v>267</v>
      </c>
      <c r="G617" s="2">
        <v>2018</v>
      </c>
      <c r="H617" s="3" t="s">
        <v>73</v>
      </c>
      <c r="I617" s="3" t="s">
        <v>273</v>
      </c>
      <c r="J617" s="3" t="s">
        <v>42</v>
      </c>
      <c r="K617" s="3" t="s">
        <v>110</v>
      </c>
      <c r="L617" s="3" t="s">
        <v>38</v>
      </c>
      <c r="M617" s="3" t="s">
        <v>1153</v>
      </c>
      <c r="N617" s="2">
        <v>3.6480000000000001</v>
      </c>
      <c r="O617" s="2">
        <v>-2.7968000000000002</v>
      </c>
      <c r="P617" s="2">
        <v>4</v>
      </c>
      <c r="Q617" s="4">
        <f>Table1[[#This Row],[Amount]]*Table1[[#This Row],[Quantity]]</f>
        <v>14.592000000000001</v>
      </c>
    </row>
    <row r="618" spans="1:17" x14ac:dyDescent="0.3">
      <c r="A618" s="1">
        <v>617</v>
      </c>
      <c r="B618" s="2" t="s">
        <v>718</v>
      </c>
      <c r="C618" s="2" t="s">
        <v>8</v>
      </c>
      <c r="D618" s="2" t="s">
        <v>14</v>
      </c>
      <c r="E618" s="3">
        <v>43378</v>
      </c>
      <c r="F618" s="3" t="s">
        <v>267</v>
      </c>
      <c r="G618" s="2">
        <v>2018</v>
      </c>
      <c r="H618" s="3" t="s">
        <v>73</v>
      </c>
      <c r="I618" s="3" t="s">
        <v>273</v>
      </c>
      <c r="J618" s="3" t="s">
        <v>42</v>
      </c>
      <c r="K618" s="3" t="s">
        <v>110</v>
      </c>
      <c r="L618" s="3" t="s">
        <v>38</v>
      </c>
      <c r="M618" s="3" t="s">
        <v>1154</v>
      </c>
      <c r="N618" s="2">
        <v>40.479999999999997</v>
      </c>
      <c r="O618" s="2">
        <v>15.7872</v>
      </c>
      <c r="P618" s="2">
        <v>6</v>
      </c>
      <c r="Q618" s="4">
        <f>Table1[[#This Row],[Amount]]*Table1[[#This Row],[Quantity]]</f>
        <v>242.88</v>
      </c>
    </row>
    <row r="619" spans="1:17" x14ac:dyDescent="0.3">
      <c r="A619" s="1">
        <v>618</v>
      </c>
      <c r="B619" s="2" t="s">
        <v>718</v>
      </c>
      <c r="C619" s="2" t="s">
        <v>8</v>
      </c>
      <c r="D619" s="2" t="s">
        <v>18</v>
      </c>
      <c r="E619" s="3">
        <v>43378</v>
      </c>
      <c r="F619" s="3" t="s">
        <v>267</v>
      </c>
      <c r="G619" s="2">
        <v>2018</v>
      </c>
      <c r="H619" s="3" t="s">
        <v>73</v>
      </c>
      <c r="I619" s="3" t="s">
        <v>274</v>
      </c>
      <c r="J619" s="3" t="s">
        <v>46</v>
      </c>
      <c r="K619" s="3" t="s">
        <v>75</v>
      </c>
      <c r="L619" s="3" t="s">
        <v>36</v>
      </c>
      <c r="M619" s="3" t="s">
        <v>1154</v>
      </c>
      <c r="N619" s="2">
        <v>9.94</v>
      </c>
      <c r="O619" s="2">
        <v>3.0813999999999999</v>
      </c>
      <c r="P619" s="2">
        <v>5</v>
      </c>
      <c r="Q619" s="4">
        <f>Table1[[#This Row],[Amount]]*Table1[[#This Row],[Quantity]]</f>
        <v>49.699999999999996</v>
      </c>
    </row>
    <row r="620" spans="1:17" x14ac:dyDescent="0.3">
      <c r="A620" s="1">
        <v>619</v>
      </c>
      <c r="B620" s="2" t="s">
        <v>718</v>
      </c>
      <c r="C620" s="2" t="s">
        <v>11</v>
      </c>
      <c r="D620" s="2" t="s">
        <v>22</v>
      </c>
      <c r="E620" s="3">
        <v>43378</v>
      </c>
      <c r="F620" s="3" t="s">
        <v>267</v>
      </c>
      <c r="G620" s="2">
        <v>2018</v>
      </c>
      <c r="H620" s="3" t="s">
        <v>73</v>
      </c>
      <c r="I620" s="3" t="s">
        <v>274</v>
      </c>
      <c r="J620" s="3" t="s">
        <v>46</v>
      </c>
      <c r="K620" s="3" t="s">
        <v>75</v>
      </c>
      <c r="L620" s="3" t="s">
        <v>36</v>
      </c>
      <c r="M620" s="3" t="s">
        <v>1154</v>
      </c>
      <c r="N620" s="2">
        <v>107.42400000000001</v>
      </c>
      <c r="O620" s="2">
        <v>33.57</v>
      </c>
      <c r="P620" s="2">
        <v>3</v>
      </c>
      <c r="Q620" s="4">
        <f>Table1[[#This Row],[Amount]]*Table1[[#This Row],[Quantity]]</f>
        <v>322.27200000000005</v>
      </c>
    </row>
    <row r="621" spans="1:17" x14ac:dyDescent="0.3">
      <c r="A621" s="1">
        <v>620</v>
      </c>
      <c r="B621" s="2" t="s">
        <v>718</v>
      </c>
      <c r="C621" s="2" t="s">
        <v>6</v>
      </c>
      <c r="D621" s="2" t="s">
        <v>16</v>
      </c>
      <c r="E621" s="3">
        <v>43378</v>
      </c>
      <c r="F621" s="3" t="s">
        <v>267</v>
      </c>
      <c r="G621" s="2">
        <v>2018</v>
      </c>
      <c r="H621" s="3" t="s">
        <v>73</v>
      </c>
      <c r="I621" s="3" t="s">
        <v>275</v>
      </c>
      <c r="J621" s="3" t="s">
        <v>43</v>
      </c>
      <c r="K621" s="3" t="s">
        <v>108</v>
      </c>
      <c r="L621" s="3" t="s">
        <v>37</v>
      </c>
      <c r="M621" s="3" t="s">
        <v>1154</v>
      </c>
      <c r="N621" s="2">
        <v>37.909999999999997</v>
      </c>
      <c r="O621" s="2">
        <v>10.9939</v>
      </c>
      <c r="P621" s="2">
        <v>2</v>
      </c>
      <c r="Q621" s="4">
        <f>Table1[[#This Row],[Amount]]*Table1[[#This Row],[Quantity]]</f>
        <v>75.819999999999993</v>
      </c>
    </row>
    <row r="622" spans="1:17" x14ac:dyDescent="0.3">
      <c r="A622" s="1">
        <v>621</v>
      </c>
      <c r="B622" s="2" t="s">
        <v>718</v>
      </c>
      <c r="C622" s="2" t="s">
        <v>6</v>
      </c>
      <c r="D622" s="2" t="s">
        <v>21</v>
      </c>
      <c r="E622" s="3">
        <v>43379</v>
      </c>
      <c r="F622" s="3" t="s">
        <v>267</v>
      </c>
      <c r="G622" s="2">
        <v>2018</v>
      </c>
      <c r="H622" s="3" t="s">
        <v>125</v>
      </c>
      <c r="I622" s="3" t="s">
        <v>276</v>
      </c>
      <c r="J622" s="3" t="s">
        <v>42</v>
      </c>
      <c r="K622" s="3" t="s">
        <v>110</v>
      </c>
      <c r="L622" s="3" t="s">
        <v>38</v>
      </c>
      <c r="M622" s="3" t="s">
        <v>1154</v>
      </c>
      <c r="N622" s="2">
        <v>88.02</v>
      </c>
      <c r="O622" s="2">
        <v>27.286200000000001</v>
      </c>
      <c r="P622" s="2">
        <v>4</v>
      </c>
      <c r="Q622" s="4">
        <f>Table1[[#This Row],[Amount]]*Table1[[#This Row],[Quantity]]</f>
        <v>352.08</v>
      </c>
    </row>
    <row r="623" spans="1:17" x14ac:dyDescent="0.3">
      <c r="A623" s="1">
        <v>622</v>
      </c>
      <c r="B623" s="2" t="s">
        <v>719</v>
      </c>
      <c r="C623" s="2" t="s">
        <v>8</v>
      </c>
      <c r="D623" s="2" t="s">
        <v>9</v>
      </c>
      <c r="E623" s="3">
        <v>43380</v>
      </c>
      <c r="F623" s="3" t="s">
        <v>267</v>
      </c>
      <c r="G623" s="2">
        <v>2018</v>
      </c>
      <c r="H623" s="3" t="s">
        <v>60</v>
      </c>
      <c r="I623" s="3" t="s">
        <v>277</v>
      </c>
      <c r="J623" s="3" t="s">
        <v>44</v>
      </c>
      <c r="K623" s="3" t="s">
        <v>82</v>
      </c>
      <c r="L623" s="3" t="s">
        <v>38</v>
      </c>
      <c r="M623" s="3" t="s">
        <v>1153</v>
      </c>
      <c r="N623" s="2">
        <v>8.69</v>
      </c>
      <c r="O623" s="2">
        <v>-14.773</v>
      </c>
      <c r="P623" s="2">
        <v>1</v>
      </c>
      <c r="Q623" s="4">
        <f>Table1[[#This Row],[Amount]]*Table1[[#This Row],[Quantity]]</f>
        <v>8.69</v>
      </c>
    </row>
    <row r="624" spans="1:17" x14ac:dyDescent="0.3">
      <c r="A624" s="1">
        <v>623</v>
      </c>
      <c r="B624" s="2" t="s">
        <v>720</v>
      </c>
      <c r="C624" s="2" t="s">
        <v>8</v>
      </c>
      <c r="D624" s="2" t="s">
        <v>20</v>
      </c>
      <c r="E624" s="3">
        <v>43381</v>
      </c>
      <c r="F624" s="3" t="s">
        <v>267</v>
      </c>
      <c r="G624" s="2">
        <v>2018</v>
      </c>
      <c r="H624" s="3" t="s">
        <v>80</v>
      </c>
      <c r="I624" s="3" t="s">
        <v>278</v>
      </c>
      <c r="J624" s="3" t="s">
        <v>49</v>
      </c>
      <c r="K624" s="3" t="s">
        <v>84</v>
      </c>
      <c r="L624" s="3" t="s">
        <v>39</v>
      </c>
      <c r="M624" s="3" t="s">
        <v>1154</v>
      </c>
      <c r="N624" s="2">
        <v>301.95999999999998</v>
      </c>
      <c r="O624" s="2">
        <v>87.568399999999997</v>
      </c>
      <c r="P624" s="2">
        <v>6</v>
      </c>
      <c r="Q624" s="4">
        <f>Table1[[#This Row],[Amount]]*Table1[[#This Row],[Quantity]]</f>
        <v>1811.7599999999998</v>
      </c>
    </row>
    <row r="625" spans="1:17" x14ac:dyDescent="0.3">
      <c r="A625" s="1">
        <v>624</v>
      </c>
      <c r="B625" s="2" t="s">
        <v>720</v>
      </c>
      <c r="C625" s="2" t="s">
        <v>11</v>
      </c>
      <c r="D625" s="2" t="s">
        <v>12</v>
      </c>
      <c r="E625" s="3">
        <v>43381</v>
      </c>
      <c r="F625" s="3" t="s">
        <v>267</v>
      </c>
      <c r="G625" s="2">
        <v>2018</v>
      </c>
      <c r="H625" s="3" t="s">
        <v>80</v>
      </c>
      <c r="I625" s="3" t="s">
        <v>278</v>
      </c>
      <c r="J625" s="3" t="s">
        <v>49</v>
      </c>
      <c r="K625" s="3" t="s">
        <v>84</v>
      </c>
      <c r="L625" s="3" t="s">
        <v>39</v>
      </c>
      <c r="M625" s="3" t="s">
        <v>1154</v>
      </c>
      <c r="N625" s="2">
        <v>555.21</v>
      </c>
      <c r="O625" s="2">
        <v>178.90100000000001</v>
      </c>
      <c r="P625" s="2">
        <v>3</v>
      </c>
      <c r="Q625" s="4">
        <f>Table1[[#This Row],[Amount]]*Table1[[#This Row],[Quantity]]</f>
        <v>1665.63</v>
      </c>
    </row>
    <row r="626" spans="1:17" x14ac:dyDescent="0.3">
      <c r="A626" s="1">
        <v>625</v>
      </c>
      <c r="B626" s="2" t="s">
        <v>720</v>
      </c>
      <c r="C626" s="2" t="s">
        <v>8</v>
      </c>
      <c r="D626" s="2" t="s">
        <v>9</v>
      </c>
      <c r="E626" s="3">
        <v>43381</v>
      </c>
      <c r="F626" s="3" t="s">
        <v>267</v>
      </c>
      <c r="G626" s="2">
        <v>2018</v>
      </c>
      <c r="H626" s="3" t="s">
        <v>80</v>
      </c>
      <c r="I626" s="3" t="s">
        <v>278</v>
      </c>
      <c r="J626" s="3" t="s">
        <v>49</v>
      </c>
      <c r="K626" s="3" t="s">
        <v>84</v>
      </c>
      <c r="L626" s="3" t="s">
        <v>39</v>
      </c>
      <c r="M626" s="3" t="s">
        <v>1154</v>
      </c>
      <c r="N626" s="2">
        <v>523.48</v>
      </c>
      <c r="O626" s="2">
        <v>130.87</v>
      </c>
      <c r="P626" s="2">
        <v>2</v>
      </c>
      <c r="Q626" s="4">
        <f>Table1[[#This Row],[Amount]]*Table1[[#This Row],[Quantity]]</f>
        <v>1046.96</v>
      </c>
    </row>
    <row r="627" spans="1:17" x14ac:dyDescent="0.3">
      <c r="A627" s="1">
        <v>626</v>
      </c>
      <c r="B627" s="2" t="s">
        <v>720</v>
      </c>
      <c r="C627" s="2" t="s">
        <v>8</v>
      </c>
      <c r="D627" s="2" t="s">
        <v>10</v>
      </c>
      <c r="E627" s="3">
        <v>43381</v>
      </c>
      <c r="F627" s="3" t="s">
        <v>267</v>
      </c>
      <c r="G627" s="2">
        <v>2018</v>
      </c>
      <c r="H627" s="3" t="s">
        <v>80</v>
      </c>
      <c r="I627" s="3" t="s">
        <v>278</v>
      </c>
      <c r="J627" s="3" t="s">
        <v>49</v>
      </c>
      <c r="K627" s="3" t="s">
        <v>84</v>
      </c>
      <c r="L627" s="3" t="s">
        <v>39</v>
      </c>
      <c r="M627" s="3" t="s">
        <v>1154</v>
      </c>
      <c r="N627" s="2">
        <v>161.82</v>
      </c>
      <c r="O627" s="2">
        <v>46.927799999999998</v>
      </c>
      <c r="P627" s="2">
        <v>4</v>
      </c>
      <c r="Q627" s="4">
        <f>Table1[[#This Row],[Amount]]*Table1[[#This Row],[Quantity]]</f>
        <v>647.28</v>
      </c>
    </row>
    <row r="628" spans="1:17" x14ac:dyDescent="0.3">
      <c r="A628" s="1">
        <v>627</v>
      </c>
      <c r="B628" s="2" t="s">
        <v>721</v>
      </c>
      <c r="C628" s="2" t="s">
        <v>8</v>
      </c>
      <c r="D628" s="2" t="s">
        <v>10</v>
      </c>
      <c r="E628" s="3">
        <v>43382</v>
      </c>
      <c r="F628" s="3" t="s">
        <v>267</v>
      </c>
      <c r="G628" s="2">
        <v>2018</v>
      </c>
      <c r="H628" s="3" t="s">
        <v>65</v>
      </c>
      <c r="I628" s="3" t="s">
        <v>279</v>
      </c>
      <c r="J628" s="3" t="s">
        <v>87</v>
      </c>
      <c r="K628" s="3" t="s">
        <v>88</v>
      </c>
      <c r="L628" s="3" t="s">
        <v>36</v>
      </c>
      <c r="M628" s="3" t="s">
        <v>1155</v>
      </c>
      <c r="N628" s="2">
        <v>35.56</v>
      </c>
      <c r="O628" s="2">
        <v>12.090400000000001</v>
      </c>
      <c r="P628" s="2">
        <v>3</v>
      </c>
      <c r="Q628" s="4">
        <f>Table1[[#This Row],[Amount]]*Table1[[#This Row],[Quantity]]</f>
        <v>106.68</v>
      </c>
    </row>
    <row r="629" spans="1:17" x14ac:dyDescent="0.3">
      <c r="A629" s="1">
        <v>628</v>
      </c>
      <c r="B629" s="2" t="s">
        <v>722</v>
      </c>
      <c r="C629" s="2" t="s">
        <v>8</v>
      </c>
      <c r="D629" s="2" t="s">
        <v>10</v>
      </c>
      <c r="E629" s="3">
        <v>43382</v>
      </c>
      <c r="F629" s="3" t="s">
        <v>267</v>
      </c>
      <c r="G629" s="2">
        <v>2018</v>
      </c>
      <c r="H629" s="3" t="s">
        <v>65</v>
      </c>
      <c r="I629" s="3" t="s">
        <v>279</v>
      </c>
      <c r="J629" s="3" t="s">
        <v>87</v>
      </c>
      <c r="K629" s="3" t="s">
        <v>88</v>
      </c>
      <c r="L629" s="3" t="s">
        <v>36</v>
      </c>
      <c r="M629" s="3" t="s">
        <v>1153</v>
      </c>
      <c r="N629" s="2">
        <v>97.16</v>
      </c>
      <c r="O629" s="2">
        <v>28.176400000000001</v>
      </c>
      <c r="P629" s="2">
        <v>1</v>
      </c>
      <c r="Q629" s="4">
        <f>Table1[[#This Row],[Amount]]*Table1[[#This Row],[Quantity]]</f>
        <v>97.16</v>
      </c>
    </row>
    <row r="630" spans="1:17" x14ac:dyDescent="0.3">
      <c r="A630" s="1">
        <v>629</v>
      </c>
      <c r="B630" s="2" t="s">
        <v>723</v>
      </c>
      <c r="C630" s="2" t="s">
        <v>8</v>
      </c>
      <c r="D630" s="2" t="s">
        <v>10</v>
      </c>
      <c r="E630" s="3">
        <v>43383</v>
      </c>
      <c r="F630" s="3" t="s">
        <v>267</v>
      </c>
      <c r="G630" s="2">
        <v>2018</v>
      </c>
      <c r="H630" s="3" t="s">
        <v>85</v>
      </c>
      <c r="I630" s="3" t="s">
        <v>280</v>
      </c>
      <c r="J630" s="3" t="s">
        <v>52</v>
      </c>
      <c r="K630" s="3" t="s">
        <v>58</v>
      </c>
      <c r="L630" s="3" t="s">
        <v>40</v>
      </c>
      <c r="M630" s="3" t="s">
        <v>1153</v>
      </c>
      <c r="N630" s="2">
        <v>15.24</v>
      </c>
      <c r="O630" s="2">
        <v>5.1435000000000004</v>
      </c>
      <c r="P630" s="2">
        <v>4</v>
      </c>
      <c r="Q630" s="4">
        <f>Table1[[#This Row],[Amount]]*Table1[[#This Row],[Quantity]]</f>
        <v>60.96</v>
      </c>
    </row>
    <row r="631" spans="1:17" x14ac:dyDescent="0.3">
      <c r="A631" s="1">
        <v>630</v>
      </c>
      <c r="B631" s="2" t="s">
        <v>723</v>
      </c>
      <c r="C631" s="2" t="s">
        <v>8</v>
      </c>
      <c r="D631" s="2" t="s">
        <v>14</v>
      </c>
      <c r="E631" s="3">
        <v>43383</v>
      </c>
      <c r="F631" s="3" t="s">
        <v>267</v>
      </c>
      <c r="G631" s="2">
        <v>2018</v>
      </c>
      <c r="H631" s="3" t="s">
        <v>85</v>
      </c>
      <c r="I631" s="3" t="s">
        <v>280</v>
      </c>
      <c r="J631" s="3" t="s">
        <v>52</v>
      </c>
      <c r="K631" s="3" t="s">
        <v>58</v>
      </c>
      <c r="L631" s="3" t="s">
        <v>40</v>
      </c>
      <c r="M631" s="3" t="s">
        <v>1153</v>
      </c>
      <c r="N631" s="2">
        <v>13.23</v>
      </c>
      <c r="O631" s="2">
        <v>6.0857999999999999</v>
      </c>
      <c r="P631" s="2">
        <v>6</v>
      </c>
      <c r="Q631" s="4">
        <f>Table1[[#This Row],[Amount]]*Table1[[#This Row],[Quantity]]</f>
        <v>79.38</v>
      </c>
    </row>
    <row r="632" spans="1:17" x14ac:dyDescent="0.3">
      <c r="A632" s="1">
        <v>631</v>
      </c>
      <c r="B632" s="2" t="s">
        <v>724</v>
      </c>
      <c r="C632" s="2" t="s">
        <v>8</v>
      </c>
      <c r="D632" s="2" t="s">
        <v>19</v>
      </c>
      <c r="E632" s="3">
        <v>43383</v>
      </c>
      <c r="F632" s="3" t="s">
        <v>267</v>
      </c>
      <c r="G632" s="2">
        <v>2018</v>
      </c>
      <c r="H632" s="3" t="s">
        <v>85</v>
      </c>
      <c r="I632" s="3" t="s">
        <v>280</v>
      </c>
      <c r="J632" s="3" t="s">
        <v>52</v>
      </c>
      <c r="K632" s="3" t="s">
        <v>58</v>
      </c>
      <c r="L632" s="3" t="s">
        <v>40</v>
      </c>
      <c r="M632" s="3" t="s">
        <v>1153</v>
      </c>
      <c r="N632" s="2">
        <v>243.38399999999999</v>
      </c>
      <c r="O632" s="2">
        <v>-51.719099999999997</v>
      </c>
      <c r="P632" s="2">
        <v>3</v>
      </c>
      <c r="Q632" s="4">
        <f>Table1[[#This Row],[Amount]]*Table1[[#This Row],[Quantity]]</f>
        <v>730.15199999999993</v>
      </c>
    </row>
    <row r="633" spans="1:17" x14ac:dyDescent="0.3">
      <c r="A633" s="1">
        <v>632</v>
      </c>
      <c r="B633" s="2" t="s">
        <v>724</v>
      </c>
      <c r="C633" s="2" t="s">
        <v>11</v>
      </c>
      <c r="D633" s="2" t="s">
        <v>23</v>
      </c>
      <c r="E633" s="3">
        <v>43383</v>
      </c>
      <c r="F633" s="3" t="s">
        <v>267</v>
      </c>
      <c r="G633" s="2">
        <v>2018</v>
      </c>
      <c r="H633" s="3" t="s">
        <v>85</v>
      </c>
      <c r="I633" s="3" t="s">
        <v>280</v>
      </c>
      <c r="J633" s="3" t="s">
        <v>52</v>
      </c>
      <c r="K633" s="3" t="s">
        <v>58</v>
      </c>
      <c r="L633" s="3" t="s">
        <v>40</v>
      </c>
      <c r="M633" s="3" t="s">
        <v>1153</v>
      </c>
      <c r="N633" s="2">
        <v>119.8</v>
      </c>
      <c r="O633" s="2">
        <v>29.95</v>
      </c>
      <c r="P633" s="2">
        <v>3</v>
      </c>
      <c r="Q633" s="4">
        <f>Table1[[#This Row],[Amount]]*Table1[[#This Row],[Quantity]]</f>
        <v>359.4</v>
      </c>
    </row>
    <row r="634" spans="1:17" x14ac:dyDescent="0.3">
      <c r="A634" s="1">
        <v>633</v>
      </c>
      <c r="B634" s="2" t="s">
        <v>724</v>
      </c>
      <c r="C634" s="2" t="s">
        <v>8</v>
      </c>
      <c r="D634" s="2" t="s">
        <v>9</v>
      </c>
      <c r="E634" s="3">
        <v>43383</v>
      </c>
      <c r="F634" s="3" t="s">
        <v>267</v>
      </c>
      <c r="G634" s="2">
        <v>2018</v>
      </c>
      <c r="H634" s="3" t="s">
        <v>85</v>
      </c>
      <c r="I634" s="3" t="s">
        <v>280</v>
      </c>
      <c r="J634" s="3" t="s">
        <v>52</v>
      </c>
      <c r="K634" s="3" t="s">
        <v>58</v>
      </c>
      <c r="L634" s="3" t="s">
        <v>40</v>
      </c>
      <c r="M634" s="3" t="s">
        <v>1153</v>
      </c>
      <c r="N634" s="2">
        <v>300.76799999999997</v>
      </c>
      <c r="O634" s="2">
        <v>30.076799999999999</v>
      </c>
      <c r="P634" s="2">
        <v>2</v>
      </c>
      <c r="Q634" s="4">
        <f>Table1[[#This Row],[Amount]]*Table1[[#This Row],[Quantity]]</f>
        <v>601.53599999999994</v>
      </c>
    </row>
    <row r="635" spans="1:17" x14ac:dyDescent="0.3">
      <c r="A635" s="1">
        <v>634</v>
      </c>
      <c r="B635" s="2" t="s">
        <v>725</v>
      </c>
      <c r="C635" s="2" t="s">
        <v>8</v>
      </c>
      <c r="D635" s="2" t="s">
        <v>10</v>
      </c>
      <c r="E635" s="3">
        <v>43383</v>
      </c>
      <c r="F635" s="3" t="s">
        <v>267</v>
      </c>
      <c r="G635" s="2">
        <v>2018</v>
      </c>
      <c r="H635" s="3" t="s">
        <v>85</v>
      </c>
      <c r="I635" s="3" t="s">
        <v>280</v>
      </c>
      <c r="J635" s="3" t="s">
        <v>52</v>
      </c>
      <c r="K635" s="3" t="s">
        <v>58</v>
      </c>
      <c r="L635" s="3" t="s">
        <v>40</v>
      </c>
      <c r="M635" s="3" t="s">
        <v>1153</v>
      </c>
      <c r="N635" s="2">
        <v>17.88</v>
      </c>
      <c r="O635" s="2">
        <v>2.4584999999999999</v>
      </c>
      <c r="P635" s="2">
        <v>5</v>
      </c>
      <c r="Q635" s="4">
        <f>Table1[[#This Row],[Amount]]*Table1[[#This Row],[Quantity]]</f>
        <v>89.399999999999991</v>
      </c>
    </row>
    <row r="636" spans="1:17" x14ac:dyDescent="0.3">
      <c r="A636" s="1">
        <v>635</v>
      </c>
      <c r="B636" s="2" t="s">
        <v>725</v>
      </c>
      <c r="C636" s="2" t="s">
        <v>8</v>
      </c>
      <c r="D636" s="2" t="s">
        <v>10</v>
      </c>
      <c r="E636" s="3">
        <v>43383</v>
      </c>
      <c r="F636" s="3" t="s">
        <v>267</v>
      </c>
      <c r="G636" s="2">
        <v>2018</v>
      </c>
      <c r="H636" s="3" t="s">
        <v>85</v>
      </c>
      <c r="I636" s="3" t="s">
        <v>281</v>
      </c>
      <c r="J636" s="3" t="s">
        <v>43</v>
      </c>
      <c r="K636" s="3" t="s">
        <v>108</v>
      </c>
      <c r="L636" s="3" t="s">
        <v>37</v>
      </c>
      <c r="M636" s="3" t="s">
        <v>1153</v>
      </c>
      <c r="N636" s="2">
        <v>235.94399999999999</v>
      </c>
      <c r="O636" s="2">
        <v>85.529700000000005</v>
      </c>
      <c r="P636" s="2">
        <v>4</v>
      </c>
      <c r="Q636" s="4">
        <f>Table1[[#This Row],[Amount]]*Table1[[#This Row],[Quantity]]</f>
        <v>943.77599999999995</v>
      </c>
    </row>
    <row r="637" spans="1:17" x14ac:dyDescent="0.3">
      <c r="A637" s="1">
        <v>636</v>
      </c>
      <c r="B637" s="2" t="s">
        <v>726</v>
      </c>
      <c r="C637" s="2" t="s">
        <v>8</v>
      </c>
      <c r="D637" s="2" t="s">
        <v>10</v>
      </c>
      <c r="E637" s="3">
        <v>43383</v>
      </c>
      <c r="F637" s="3" t="s">
        <v>267</v>
      </c>
      <c r="G637" s="2">
        <v>2018</v>
      </c>
      <c r="H637" s="3" t="s">
        <v>85</v>
      </c>
      <c r="I637" s="3" t="s">
        <v>282</v>
      </c>
      <c r="J637" s="3" t="s">
        <v>42</v>
      </c>
      <c r="K637" s="3" t="s">
        <v>110</v>
      </c>
      <c r="L637" s="3" t="s">
        <v>38</v>
      </c>
      <c r="M637" s="3" t="s">
        <v>1154</v>
      </c>
      <c r="N637" s="2">
        <v>392.94</v>
      </c>
      <c r="O637" s="2">
        <v>43.223399999999998</v>
      </c>
      <c r="P637" s="2">
        <v>5</v>
      </c>
      <c r="Q637" s="4">
        <f>Table1[[#This Row],[Amount]]*Table1[[#This Row],[Quantity]]</f>
        <v>1964.7</v>
      </c>
    </row>
    <row r="638" spans="1:17" x14ac:dyDescent="0.3">
      <c r="A638" s="1">
        <v>637</v>
      </c>
      <c r="B638" s="2" t="s">
        <v>727</v>
      </c>
      <c r="C638" s="2" t="s">
        <v>6</v>
      </c>
      <c r="D638" s="2" t="s">
        <v>16</v>
      </c>
      <c r="E638" s="3">
        <v>43383</v>
      </c>
      <c r="F638" s="3" t="s">
        <v>267</v>
      </c>
      <c r="G638" s="2">
        <v>2018</v>
      </c>
      <c r="H638" s="3" t="s">
        <v>85</v>
      </c>
      <c r="I638" s="3" t="s">
        <v>283</v>
      </c>
      <c r="J638" s="3" t="s">
        <v>43</v>
      </c>
      <c r="K638" s="3" t="s">
        <v>108</v>
      </c>
      <c r="L638" s="3" t="s">
        <v>37</v>
      </c>
      <c r="M638" s="3" t="s">
        <v>1153</v>
      </c>
      <c r="N638" s="2">
        <v>18.882000000000001</v>
      </c>
      <c r="O638" s="2">
        <v>-13.8468</v>
      </c>
      <c r="P638" s="2">
        <v>7</v>
      </c>
      <c r="Q638" s="4">
        <f>Table1[[#This Row],[Amount]]*Table1[[#This Row],[Quantity]]</f>
        <v>132.17400000000001</v>
      </c>
    </row>
    <row r="639" spans="1:17" x14ac:dyDescent="0.3">
      <c r="A639" s="1">
        <v>638</v>
      </c>
      <c r="B639" s="2" t="s">
        <v>727</v>
      </c>
      <c r="C639" s="2" t="s">
        <v>8</v>
      </c>
      <c r="D639" s="2" t="s">
        <v>18</v>
      </c>
      <c r="E639" s="3">
        <v>43383</v>
      </c>
      <c r="F639" s="3" t="s">
        <v>267</v>
      </c>
      <c r="G639" s="2">
        <v>2018</v>
      </c>
      <c r="H639" s="3" t="s">
        <v>85</v>
      </c>
      <c r="I639" s="3" t="s">
        <v>284</v>
      </c>
      <c r="J639" s="3" t="s">
        <v>42</v>
      </c>
      <c r="K639" s="3" t="s">
        <v>110</v>
      </c>
      <c r="L639" s="3" t="s">
        <v>38</v>
      </c>
      <c r="M639" s="3" t="s">
        <v>1153</v>
      </c>
      <c r="N639" s="2">
        <v>122.328</v>
      </c>
      <c r="O639" s="2">
        <v>12.232799999999999</v>
      </c>
      <c r="P639" s="2">
        <v>7</v>
      </c>
      <c r="Q639" s="4">
        <f>Table1[[#This Row],[Amount]]*Table1[[#This Row],[Quantity]]</f>
        <v>856.29600000000005</v>
      </c>
    </row>
    <row r="640" spans="1:17" x14ac:dyDescent="0.3">
      <c r="A640" s="1">
        <v>639</v>
      </c>
      <c r="B640" s="2" t="s">
        <v>728</v>
      </c>
      <c r="C640" s="2" t="s">
        <v>8</v>
      </c>
      <c r="D640" s="2" t="s">
        <v>14</v>
      </c>
      <c r="E640" s="3">
        <v>43383</v>
      </c>
      <c r="F640" s="3" t="s">
        <v>267</v>
      </c>
      <c r="G640" s="2">
        <v>2018</v>
      </c>
      <c r="H640" s="3" t="s">
        <v>85</v>
      </c>
      <c r="I640" s="3" t="s">
        <v>284</v>
      </c>
      <c r="J640" s="3" t="s">
        <v>42</v>
      </c>
      <c r="K640" s="3" t="s">
        <v>110</v>
      </c>
      <c r="L640" s="3" t="s">
        <v>38</v>
      </c>
      <c r="M640" s="3" t="s">
        <v>1155</v>
      </c>
      <c r="N640" s="2">
        <v>1049.2</v>
      </c>
      <c r="O640" s="2">
        <v>272.79199999999997</v>
      </c>
      <c r="P640" s="2">
        <v>4</v>
      </c>
      <c r="Q640" s="4">
        <f>Table1[[#This Row],[Amount]]*Table1[[#This Row],[Quantity]]</f>
        <v>4196.8</v>
      </c>
    </row>
    <row r="641" spans="1:17" x14ac:dyDescent="0.3">
      <c r="A641" s="1">
        <v>640</v>
      </c>
      <c r="B641" s="2" t="s">
        <v>728</v>
      </c>
      <c r="C641" s="2" t="s">
        <v>8</v>
      </c>
      <c r="D641" s="2" t="s">
        <v>9</v>
      </c>
      <c r="E641" s="3">
        <v>43383</v>
      </c>
      <c r="F641" s="3" t="s">
        <v>267</v>
      </c>
      <c r="G641" s="2">
        <v>2018</v>
      </c>
      <c r="H641" s="3" t="s">
        <v>85</v>
      </c>
      <c r="I641" s="3" t="s">
        <v>229</v>
      </c>
      <c r="J641" s="3" t="s">
        <v>55</v>
      </c>
      <c r="K641" s="3" t="s">
        <v>97</v>
      </c>
      <c r="L641" s="3" t="s">
        <v>40</v>
      </c>
      <c r="M641" s="3" t="s">
        <v>1155</v>
      </c>
      <c r="N641" s="2">
        <v>15.423999999999999</v>
      </c>
      <c r="O641" s="2">
        <v>5.0128000000000004</v>
      </c>
      <c r="P641" s="2">
        <v>2</v>
      </c>
      <c r="Q641" s="4">
        <f>Table1[[#This Row],[Amount]]*Table1[[#This Row],[Quantity]]</f>
        <v>30.847999999999999</v>
      </c>
    </row>
    <row r="642" spans="1:17" x14ac:dyDescent="0.3">
      <c r="A642" s="1">
        <v>641</v>
      </c>
      <c r="B642" s="2" t="s">
        <v>729</v>
      </c>
      <c r="C642" s="2" t="s">
        <v>8</v>
      </c>
      <c r="D642" s="2" t="s">
        <v>9</v>
      </c>
      <c r="E642" s="3">
        <v>43385</v>
      </c>
      <c r="F642" s="3" t="s">
        <v>267</v>
      </c>
      <c r="G642" s="2">
        <v>2018</v>
      </c>
      <c r="H642" s="3" t="s">
        <v>73</v>
      </c>
      <c r="I642" s="3" t="s">
        <v>285</v>
      </c>
      <c r="J642" s="3" t="s">
        <v>47</v>
      </c>
      <c r="K642" s="3" t="s">
        <v>99</v>
      </c>
      <c r="L642" s="3" t="s">
        <v>36</v>
      </c>
      <c r="M642" s="3" t="s">
        <v>1154</v>
      </c>
      <c r="N642" s="2">
        <v>18.84</v>
      </c>
      <c r="O642" s="2">
        <v>6.0288000000000004</v>
      </c>
      <c r="P642" s="2">
        <v>8</v>
      </c>
      <c r="Q642" s="4">
        <f>Table1[[#This Row],[Amount]]*Table1[[#This Row],[Quantity]]</f>
        <v>150.72</v>
      </c>
    </row>
    <row r="643" spans="1:17" x14ac:dyDescent="0.3">
      <c r="A643" s="1">
        <v>642</v>
      </c>
      <c r="B643" s="2" t="s">
        <v>730</v>
      </c>
      <c r="C643" s="2" t="s">
        <v>11</v>
      </c>
      <c r="D643" s="2" t="s">
        <v>22</v>
      </c>
      <c r="E643" s="3">
        <v>43386</v>
      </c>
      <c r="F643" s="3" t="s">
        <v>267</v>
      </c>
      <c r="G643" s="2">
        <v>2018</v>
      </c>
      <c r="H643" s="3" t="s">
        <v>125</v>
      </c>
      <c r="I643" s="3" t="s">
        <v>286</v>
      </c>
      <c r="J643" s="3" t="s">
        <v>43</v>
      </c>
      <c r="K643" s="3" t="s">
        <v>108</v>
      </c>
      <c r="L643" s="3" t="s">
        <v>37</v>
      </c>
      <c r="M643" s="3" t="s">
        <v>1153</v>
      </c>
      <c r="N643" s="2">
        <v>330.4</v>
      </c>
      <c r="O643" s="2">
        <v>85.903999999999996</v>
      </c>
      <c r="P643" s="2">
        <v>5</v>
      </c>
      <c r="Q643" s="4">
        <f>Table1[[#This Row],[Amount]]*Table1[[#This Row],[Quantity]]</f>
        <v>1652</v>
      </c>
    </row>
    <row r="644" spans="1:17" x14ac:dyDescent="0.3">
      <c r="A644" s="1">
        <v>643</v>
      </c>
      <c r="B644" s="2" t="s">
        <v>730</v>
      </c>
      <c r="C644" s="2" t="s">
        <v>8</v>
      </c>
      <c r="D644" s="2" t="s">
        <v>10</v>
      </c>
      <c r="E644" s="3">
        <v>43387</v>
      </c>
      <c r="F644" s="3" t="s">
        <v>267</v>
      </c>
      <c r="G644" s="2">
        <v>2018</v>
      </c>
      <c r="H644" s="3" t="s">
        <v>60</v>
      </c>
      <c r="I644" s="3" t="s">
        <v>287</v>
      </c>
      <c r="J644" s="3" t="s">
        <v>42</v>
      </c>
      <c r="K644" s="3" t="s">
        <v>110</v>
      </c>
      <c r="L644" s="3" t="s">
        <v>38</v>
      </c>
      <c r="M644" s="3" t="s">
        <v>1153</v>
      </c>
      <c r="N644" s="2">
        <v>26.25</v>
      </c>
      <c r="O644" s="2">
        <v>12.6</v>
      </c>
      <c r="P644" s="2">
        <v>9</v>
      </c>
      <c r="Q644" s="4">
        <f>Table1[[#This Row],[Amount]]*Table1[[#This Row],[Quantity]]</f>
        <v>236.25</v>
      </c>
    </row>
    <row r="645" spans="1:17" x14ac:dyDescent="0.3">
      <c r="A645" s="1">
        <v>644</v>
      </c>
      <c r="B645" s="2" t="s">
        <v>731</v>
      </c>
      <c r="C645" s="2" t="s">
        <v>8</v>
      </c>
      <c r="D645" s="2" t="s">
        <v>17</v>
      </c>
      <c r="E645" s="3">
        <v>43387</v>
      </c>
      <c r="F645" s="3" t="s">
        <v>267</v>
      </c>
      <c r="G645" s="2">
        <v>2018</v>
      </c>
      <c r="H645" s="3" t="s">
        <v>60</v>
      </c>
      <c r="I645" s="3" t="s">
        <v>287</v>
      </c>
      <c r="J645" s="3" t="s">
        <v>42</v>
      </c>
      <c r="K645" s="3" t="s">
        <v>110</v>
      </c>
      <c r="L645" s="3" t="s">
        <v>38</v>
      </c>
      <c r="M645" s="3" t="s">
        <v>1153</v>
      </c>
      <c r="N645" s="2">
        <v>132.52000000000001</v>
      </c>
      <c r="O645" s="2">
        <v>54.333199999999998</v>
      </c>
      <c r="P645" s="2">
        <v>4</v>
      </c>
      <c r="Q645" s="4">
        <f>Table1[[#This Row],[Amount]]*Table1[[#This Row],[Quantity]]</f>
        <v>530.08000000000004</v>
      </c>
    </row>
    <row r="646" spans="1:17" x14ac:dyDescent="0.3">
      <c r="A646" s="1">
        <v>645</v>
      </c>
      <c r="B646" s="2" t="s">
        <v>732</v>
      </c>
      <c r="C646" s="2" t="s">
        <v>8</v>
      </c>
      <c r="D646" s="2" t="s">
        <v>20</v>
      </c>
      <c r="E646" s="3">
        <v>43387</v>
      </c>
      <c r="F646" s="3" t="s">
        <v>267</v>
      </c>
      <c r="G646" s="2">
        <v>2018</v>
      </c>
      <c r="H646" s="3" t="s">
        <v>60</v>
      </c>
      <c r="I646" s="3" t="s">
        <v>287</v>
      </c>
      <c r="J646" s="3" t="s">
        <v>42</v>
      </c>
      <c r="K646" s="3" t="s">
        <v>110</v>
      </c>
      <c r="L646" s="3" t="s">
        <v>38</v>
      </c>
      <c r="M646" s="3" t="s">
        <v>1155</v>
      </c>
      <c r="N646" s="2">
        <v>6.48</v>
      </c>
      <c r="O646" s="2">
        <v>3.1751999999999998</v>
      </c>
      <c r="P646" s="2">
        <v>2</v>
      </c>
      <c r="Q646" s="4">
        <f>Table1[[#This Row],[Amount]]*Table1[[#This Row],[Quantity]]</f>
        <v>12.96</v>
      </c>
    </row>
    <row r="647" spans="1:17" x14ac:dyDescent="0.3">
      <c r="A647" s="1">
        <v>646</v>
      </c>
      <c r="B647" s="2" t="s">
        <v>733</v>
      </c>
      <c r="C647" s="2" t="s">
        <v>6</v>
      </c>
      <c r="D647" s="2" t="s">
        <v>24</v>
      </c>
      <c r="E647" s="3">
        <v>43387</v>
      </c>
      <c r="F647" s="3" t="s">
        <v>267</v>
      </c>
      <c r="G647" s="2">
        <v>2018</v>
      </c>
      <c r="H647" s="3" t="s">
        <v>60</v>
      </c>
      <c r="I647" s="3" t="s">
        <v>287</v>
      </c>
      <c r="J647" s="3" t="s">
        <v>42</v>
      </c>
      <c r="K647" s="3" t="s">
        <v>110</v>
      </c>
      <c r="L647" s="3" t="s">
        <v>38</v>
      </c>
      <c r="M647" s="3" t="s">
        <v>1155</v>
      </c>
      <c r="N647" s="2">
        <v>209.3</v>
      </c>
      <c r="O647" s="2">
        <v>56.511000000000003</v>
      </c>
      <c r="P647" s="2">
        <v>2</v>
      </c>
      <c r="Q647" s="4">
        <f>Table1[[#This Row],[Amount]]*Table1[[#This Row],[Quantity]]</f>
        <v>418.6</v>
      </c>
    </row>
    <row r="648" spans="1:17" x14ac:dyDescent="0.3">
      <c r="A648" s="1">
        <v>647</v>
      </c>
      <c r="B648" s="2" t="s">
        <v>734</v>
      </c>
      <c r="C648" s="2" t="s">
        <v>8</v>
      </c>
      <c r="D648" s="2" t="s">
        <v>10</v>
      </c>
      <c r="E648" s="3">
        <v>43387</v>
      </c>
      <c r="F648" s="3" t="s">
        <v>267</v>
      </c>
      <c r="G648" s="2">
        <v>2018</v>
      </c>
      <c r="H648" s="3" t="s">
        <v>60</v>
      </c>
      <c r="I648" s="3" t="s">
        <v>287</v>
      </c>
      <c r="J648" s="3" t="s">
        <v>42</v>
      </c>
      <c r="K648" s="3" t="s">
        <v>110</v>
      </c>
      <c r="L648" s="3" t="s">
        <v>38</v>
      </c>
      <c r="M648" s="3" t="s">
        <v>1154</v>
      </c>
      <c r="N648" s="2">
        <v>31.56</v>
      </c>
      <c r="O648" s="2">
        <v>9.8625000000000007</v>
      </c>
      <c r="P648" s="2">
        <v>4</v>
      </c>
      <c r="Q648" s="4">
        <f>Table1[[#This Row],[Amount]]*Table1[[#This Row],[Quantity]]</f>
        <v>126.24</v>
      </c>
    </row>
    <row r="649" spans="1:17" x14ac:dyDescent="0.3">
      <c r="A649" s="1">
        <v>648</v>
      </c>
      <c r="B649" s="2" t="s">
        <v>734</v>
      </c>
      <c r="C649" s="2" t="s">
        <v>11</v>
      </c>
      <c r="D649" s="2" t="s">
        <v>12</v>
      </c>
      <c r="E649" s="3">
        <v>43388</v>
      </c>
      <c r="F649" s="3" t="s">
        <v>267</v>
      </c>
      <c r="G649" s="2">
        <v>2018</v>
      </c>
      <c r="H649" s="3" t="s">
        <v>80</v>
      </c>
      <c r="I649" s="3" t="s">
        <v>288</v>
      </c>
      <c r="J649" s="3" t="s">
        <v>42</v>
      </c>
      <c r="K649" s="3" t="s">
        <v>67</v>
      </c>
      <c r="L649" s="3" t="s">
        <v>38</v>
      </c>
      <c r="M649" s="3" t="s">
        <v>1154</v>
      </c>
      <c r="N649" s="2">
        <v>30.143999999999998</v>
      </c>
      <c r="O649" s="2">
        <v>3.0144000000000002</v>
      </c>
      <c r="P649" s="2">
        <v>3</v>
      </c>
      <c r="Q649" s="4">
        <f>Table1[[#This Row],[Amount]]*Table1[[#This Row],[Quantity]]</f>
        <v>90.431999999999988</v>
      </c>
    </row>
    <row r="650" spans="1:17" x14ac:dyDescent="0.3">
      <c r="A650" s="1">
        <v>649</v>
      </c>
      <c r="B650" s="2" t="s">
        <v>735</v>
      </c>
      <c r="C650" s="2" t="s">
        <v>6</v>
      </c>
      <c r="D650" s="2" t="s">
        <v>16</v>
      </c>
      <c r="E650" s="3">
        <v>43389</v>
      </c>
      <c r="F650" s="3" t="s">
        <v>267</v>
      </c>
      <c r="G650" s="2">
        <v>2018</v>
      </c>
      <c r="H650" s="3" t="s">
        <v>65</v>
      </c>
      <c r="I650" s="3" t="s">
        <v>289</v>
      </c>
      <c r="J650" s="3" t="s">
        <v>41</v>
      </c>
      <c r="K650" s="3" t="s">
        <v>69</v>
      </c>
      <c r="L650" s="3" t="s">
        <v>37</v>
      </c>
      <c r="M650" s="3" t="s">
        <v>1154</v>
      </c>
      <c r="N650" s="2">
        <v>14.8</v>
      </c>
      <c r="O650" s="2">
        <v>6.0679999999999996</v>
      </c>
      <c r="P650" s="2">
        <v>1</v>
      </c>
      <c r="Q650" s="4">
        <f>Table1[[#This Row],[Amount]]*Table1[[#This Row],[Quantity]]</f>
        <v>14.8</v>
      </c>
    </row>
    <row r="651" spans="1:17" x14ac:dyDescent="0.3">
      <c r="A651" s="1">
        <v>650</v>
      </c>
      <c r="B651" s="2" t="s">
        <v>735</v>
      </c>
      <c r="C651" s="2" t="s">
        <v>8</v>
      </c>
      <c r="D651" s="2" t="s">
        <v>9</v>
      </c>
      <c r="E651" s="3">
        <v>43389</v>
      </c>
      <c r="F651" s="3" t="s">
        <v>267</v>
      </c>
      <c r="G651" s="2">
        <v>2018</v>
      </c>
      <c r="H651" s="3" t="s">
        <v>65</v>
      </c>
      <c r="I651" s="3" t="s">
        <v>126</v>
      </c>
      <c r="J651" s="3" t="s">
        <v>50</v>
      </c>
      <c r="K651" s="3" t="s">
        <v>72</v>
      </c>
      <c r="L651" s="3" t="s">
        <v>39</v>
      </c>
      <c r="M651" s="3" t="s">
        <v>1154</v>
      </c>
      <c r="N651" s="2">
        <v>302.37599999999998</v>
      </c>
      <c r="O651" s="2">
        <v>22.6782</v>
      </c>
      <c r="P651" s="2">
        <v>4</v>
      </c>
      <c r="Q651" s="4">
        <f>Table1[[#This Row],[Amount]]*Table1[[#This Row],[Quantity]]</f>
        <v>1209.5039999999999</v>
      </c>
    </row>
    <row r="652" spans="1:17" x14ac:dyDescent="0.3">
      <c r="A652" s="1">
        <v>651</v>
      </c>
      <c r="B652" s="2" t="s">
        <v>735</v>
      </c>
      <c r="C652" s="2" t="s">
        <v>8</v>
      </c>
      <c r="D652" s="2" t="s">
        <v>10</v>
      </c>
      <c r="E652" s="3">
        <v>43389</v>
      </c>
      <c r="F652" s="3" t="s">
        <v>267</v>
      </c>
      <c r="G652" s="2">
        <v>2018</v>
      </c>
      <c r="H652" s="3" t="s">
        <v>65</v>
      </c>
      <c r="I652" s="3" t="s">
        <v>126</v>
      </c>
      <c r="J652" s="3" t="s">
        <v>50</v>
      </c>
      <c r="K652" s="3" t="s">
        <v>72</v>
      </c>
      <c r="L652" s="3" t="s">
        <v>39</v>
      </c>
      <c r="M652" s="3" t="s">
        <v>1154</v>
      </c>
      <c r="N652" s="2">
        <v>316</v>
      </c>
      <c r="O652" s="2">
        <v>31.6</v>
      </c>
      <c r="P652" s="2">
        <v>1</v>
      </c>
      <c r="Q652" s="4">
        <f>Table1[[#This Row],[Amount]]*Table1[[#This Row],[Quantity]]</f>
        <v>316</v>
      </c>
    </row>
    <row r="653" spans="1:17" x14ac:dyDescent="0.3">
      <c r="A653" s="1">
        <v>652</v>
      </c>
      <c r="B653" s="2" t="s">
        <v>736</v>
      </c>
      <c r="C653" s="2" t="s">
        <v>11</v>
      </c>
      <c r="D653" s="2" t="s">
        <v>23</v>
      </c>
      <c r="E653" s="3">
        <v>43389</v>
      </c>
      <c r="F653" s="3" t="s">
        <v>267</v>
      </c>
      <c r="G653" s="2">
        <v>2018</v>
      </c>
      <c r="H653" s="3" t="s">
        <v>65</v>
      </c>
      <c r="I653" s="3" t="s">
        <v>126</v>
      </c>
      <c r="J653" s="3" t="s">
        <v>50</v>
      </c>
      <c r="K653" s="3" t="s">
        <v>72</v>
      </c>
      <c r="L653" s="3" t="s">
        <v>39</v>
      </c>
      <c r="M653" s="3" t="s">
        <v>1155</v>
      </c>
      <c r="N653" s="2">
        <v>379.4</v>
      </c>
      <c r="O653" s="2">
        <v>178.31800000000001</v>
      </c>
      <c r="P653" s="2">
        <v>3</v>
      </c>
      <c r="Q653" s="4">
        <f>Table1[[#This Row],[Amount]]*Table1[[#This Row],[Quantity]]</f>
        <v>1138.1999999999998</v>
      </c>
    </row>
    <row r="654" spans="1:17" x14ac:dyDescent="0.3">
      <c r="A654" s="1">
        <v>653</v>
      </c>
      <c r="B654" s="2" t="s">
        <v>737</v>
      </c>
      <c r="C654" s="2" t="s">
        <v>8</v>
      </c>
      <c r="D654" s="2" t="s">
        <v>14</v>
      </c>
      <c r="E654" s="3">
        <v>43391</v>
      </c>
      <c r="F654" s="3" t="s">
        <v>267</v>
      </c>
      <c r="G654" s="2">
        <v>2018</v>
      </c>
      <c r="H654" s="3" t="s">
        <v>70</v>
      </c>
      <c r="I654" s="3" t="s">
        <v>290</v>
      </c>
      <c r="J654" s="3" t="s">
        <v>46</v>
      </c>
      <c r="K654" s="3" t="s">
        <v>75</v>
      </c>
      <c r="L654" s="3" t="s">
        <v>36</v>
      </c>
      <c r="M654" s="3" t="s">
        <v>1154</v>
      </c>
      <c r="N654" s="2">
        <v>97.82</v>
      </c>
      <c r="O654" s="2">
        <v>45.9754</v>
      </c>
      <c r="P654" s="2">
        <v>2</v>
      </c>
      <c r="Q654" s="4">
        <f>Table1[[#This Row],[Amount]]*Table1[[#This Row],[Quantity]]</f>
        <v>195.64</v>
      </c>
    </row>
    <row r="655" spans="1:17" x14ac:dyDescent="0.3">
      <c r="A655" s="1">
        <v>654</v>
      </c>
      <c r="B655" s="2" t="s">
        <v>737</v>
      </c>
      <c r="C655" s="2" t="s">
        <v>11</v>
      </c>
      <c r="D655" s="2" t="s">
        <v>12</v>
      </c>
      <c r="E655" s="3">
        <v>43391</v>
      </c>
      <c r="F655" s="3" t="s">
        <v>267</v>
      </c>
      <c r="G655" s="2">
        <v>2018</v>
      </c>
      <c r="H655" s="3" t="s">
        <v>70</v>
      </c>
      <c r="I655" s="3" t="s">
        <v>291</v>
      </c>
      <c r="J655" s="3" t="s">
        <v>43</v>
      </c>
      <c r="K655" s="3" t="s">
        <v>108</v>
      </c>
      <c r="L655" s="3" t="s">
        <v>37</v>
      </c>
      <c r="M655" s="3" t="s">
        <v>1154</v>
      </c>
      <c r="N655" s="2">
        <v>103.12</v>
      </c>
      <c r="O655" s="2">
        <v>10.311999999999999</v>
      </c>
      <c r="P655" s="2">
        <v>8</v>
      </c>
      <c r="Q655" s="4">
        <f>Table1[[#This Row],[Amount]]*Table1[[#This Row],[Quantity]]</f>
        <v>824.96</v>
      </c>
    </row>
    <row r="656" spans="1:17" x14ac:dyDescent="0.3">
      <c r="A656" s="1">
        <v>655</v>
      </c>
      <c r="B656" s="2" t="s">
        <v>738</v>
      </c>
      <c r="C656" s="2" t="s">
        <v>6</v>
      </c>
      <c r="D656" s="2" t="s">
        <v>24</v>
      </c>
      <c r="E656" s="3">
        <v>43391</v>
      </c>
      <c r="F656" s="3" t="s">
        <v>267</v>
      </c>
      <c r="G656" s="2">
        <v>2018</v>
      </c>
      <c r="H656" s="3" t="s">
        <v>70</v>
      </c>
      <c r="I656" s="3" t="s">
        <v>291</v>
      </c>
      <c r="J656" s="3" t="s">
        <v>43</v>
      </c>
      <c r="K656" s="3" t="s">
        <v>108</v>
      </c>
      <c r="L656" s="3" t="s">
        <v>37</v>
      </c>
      <c r="M656" s="3" t="s">
        <v>1153</v>
      </c>
      <c r="N656" s="2">
        <v>113.55200000000001</v>
      </c>
      <c r="O656" s="2">
        <v>8.5164000000000009</v>
      </c>
      <c r="P656" s="2">
        <v>2</v>
      </c>
      <c r="Q656" s="4">
        <f>Table1[[#This Row],[Amount]]*Table1[[#This Row],[Quantity]]</f>
        <v>227.10400000000001</v>
      </c>
    </row>
    <row r="657" spans="1:17" x14ac:dyDescent="0.3">
      <c r="A657" s="1">
        <v>656</v>
      </c>
      <c r="B657" s="2" t="s">
        <v>738</v>
      </c>
      <c r="C657" s="2" t="s">
        <v>11</v>
      </c>
      <c r="D657" s="2" t="s">
        <v>23</v>
      </c>
      <c r="E657" s="3">
        <v>43391</v>
      </c>
      <c r="F657" s="3" t="s">
        <v>267</v>
      </c>
      <c r="G657" s="2">
        <v>2018</v>
      </c>
      <c r="H657" s="3" t="s">
        <v>70</v>
      </c>
      <c r="I657" s="3" t="s">
        <v>291</v>
      </c>
      <c r="J657" s="3" t="s">
        <v>43</v>
      </c>
      <c r="K657" s="3" t="s">
        <v>108</v>
      </c>
      <c r="L657" s="3" t="s">
        <v>37</v>
      </c>
      <c r="M657" s="3" t="s">
        <v>1153</v>
      </c>
      <c r="N657" s="2">
        <v>3.3180000000000001</v>
      </c>
      <c r="O657" s="2">
        <v>-2.6543999999999999</v>
      </c>
      <c r="P657" s="2">
        <v>1</v>
      </c>
      <c r="Q657" s="4">
        <f>Table1[[#This Row],[Amount]]*Table1[[#This Row],[Quantity]]</f>
        <v>3.3180000000000001</v>
      </c>
    </row>
    <row r="658" spans="1:17" x14ac:dyDescent="0.3">
      <c r="A658" s="1">
        <v>657</v>
      </c>
      <c r="B658" s="2" t="s">
        <v>738</v>
      </c>
      <c r="C658" s="2" t="s">
        <v>6</v>
      </c>
      <c r="D658" s="2" t="s">
        <v>24</v>
      </c>
      <c r="E658" s="3">
        <v>43391</v>
      </c>
      <c r="F658" s="3" t="s">
        <v>267</v>
      </c>
      <c r="G658" s="2">
        <v>2018</v>
      </c>
      <c r="H658" s="3" t="s">
        <v>70</v>
      </c>
      <c r="I658" s="3" t="s">
        <v>291</v>
      </c>
      <c r="J658" s="3" t="s">
        <v>43</v>
      </c>
      <c r="K658" s="3" t="s">
        <v>108</v>
      </c>
      <c r="L658" s="3" t="s">
        <v>37</v>
      </c>
      <c r="M658" s="3" t="s">
        <v>1153</v>
      </c>
      <c r="N658" s="2">
        <v>134.28800000000001</v>
      </c>
      <c r="O658" s="2">
        <v>45.322200000000002</v>
      </c>
      <c r="P658" s="2">
        <v>2</v>
      </c>
      <c r="Q658" s="4">
        <f>Table1[[#This Row],[Amount]]*Table1[[#This Row],[Quantity]]</f>
        <v>268.57600000000002</v>
      </c>
    </row>
    <row r="659" spans="1:17" x14ac:dyDescent="0.3">
      <c r="A659" s="1">
        <v>658</v>
      </c>
      <c r="B659" s="2" t="s">
        <v>739</v>
      </c>
      <c r="C659" s="2" t="s">
        <v>6</v>
      </c>
      <c r="D659" s="2" t="s">
        <v>24</v>
      </c>
      <c r="E659" s="3">
        <v>43393</v>
      </c>
      <c r="F659" s="3" t="s">
        <v>267</v>
      </c>
      <c r="G659" s="2">
        <v>2018</v>
      </c>
      <c r="H659" s="3" t="s">
        <v>125</v>
      </c>
      <c r="I659" s="3" t="s">
        <v>292</v>
      </c>
      <c r="J659" s="3" t="s">
        <v>42</v>
      </c>
      <c r="K659" s="3" t="s">
        <v>110</v>
      </c>
      <c r="L659" s="3" t="s">
        <v>38</v>
      </c>
      <c r="M659" s="3" t="s">
        <v>1155</v>
      </c>
      <c r="N659" s="2">
        <v>701.37199999999996</v>
      </c>
      <c r="O659" s="2">
        <v>-50.097999999999999</v>
      </c>
      <c r="P659" s="2">
        <v>2</v>
      </c>
      <c r="Q659" s="4">
        <f>Table1[[#This Row],[Amount]]*Table1[[#This Row],[Quantity]]</f>
        <v>1402.7439999999999</v>
      </c>
    </row>
    <row r="660" spans="1:17" x14ac:dyDescent="0.3">
      <c r="A660" s="1">
        <v>659</v>
      </c>
      <c r="B660" s="2" t="s">
        <v>739</v>
      </c>
      <c r="C660" s="2" t="s">
        <v>11</v>
      </c>
      <c r="D660" s="2" t="s">
        <v>13</v>
      </c>
      <c r="E660" s="3">
        <v>43394</v>
      </c>
      <c r="F660" s="3" t="s">
        <v>267</v>
      </c>
      <c r="G660" s="2">
        <v>2018</v>
      </c>
      <c r="H660" s="3" t="s">
        <v>60</v>
      </c>
      <c r="I660" s="3" t="s">
        <v>227</v>
      </c>
      <c r="J660" s="3" t="s">
        <v>42</v>
      </c>
      <c r="K660" s="3" t="s">
        <v>110</v>
      </c>
      <c r="L660" s="3" t="s">
        <v>38</v>
      </c>
      <c r="M660" s="3" t="s">
        <v>1155</v>
      </c>
      <c r="N660" s="2">
        <v>2.3079999999999998</v>
      </c>
      <c r="O660" s="2">
        <v>-3.4620000000000002</v>
      </c>
      <c r="P660" s="2">
        <v>5</v>
      </c>
      <c r="Q660" s="4">
        <f>Table1[[#This Row],[Amount]]*Table1[[#This Row],[Quantity]]</f>
        <v>11.54</v>
      </c>
    </row>
    <row r="661" spans="1:17" x14ac:dyDescent="0.3">
      <c r="A661" s="1">
        <v>660</v>
      </c>
      <c r="B661" s="2" t="s">
        <v>740</v>
      </c>
      <c r="C661" s="2" t="s">
        <v>8</v>
      </c>
      <c r="D661" s="2" t="s">
        <v>9</v>
      </c>
      <c r="E661" s="3">
        <v>43394</v>
      </c>
      <c r="F661" s="3" t="s">
        <v>267</v>
      </c>
      <c r="G661" s="2">
        <v>2018</v>
      </c>
      <c r="H661" s="3" t="s">
        <v>60</v>
      </c>
      <c r="I661" s="3" t="s">
        <v>227</v>
      </c>
      <c r="J661" s="3" t="s">
        <v>42</v>
      </c>
      <c r="K661" s="3" t="s">
        <v>110</v>
      </c>
      <c r="L661" s="3" t="s">
        <v>38</v>
      </c>
      <c r="M661" s="3" t="s">
        <v>1153</v>
      </c>
      <c r="N661" s="2">
        <v>999.43200000000002</v>
      </c>
      <c r="O661" s="2">
        <v>124.929</v>
      </c>
      <c r="P661" s="2">
        <v>6</v>
      </c>
      <c r="Q661" s="4">
        <f>Table1[[#This Row],[Amount]]*Table1[[#This Row],[Quantity]]</f>
        <v>5996.5920000000006</v>
      </c>
    </row>
    <row r="662" spans="1:17" x14ac:dyDescent="0.3">
      <c r="A662" s="1">
        <v>661</v>
      </c>
      <c r="B662" s="2" t="s">
        <v>740</v>
      </c>
      <c r="C662" s="2" t="s">
        <v>8</v>
      </c>
      <c r="D662" s="2" t="s">
        <v>14</v>
      </c>
      <c r="E662" s="3">
        <v>43394</v>
      </c>
      <c r="F662" s="3" t="s">
        <v>267</v>
      </c>
      <c r="G662" s="2">
        <v>2018</v>
      </c>
      <c r="H662" s="3" t="s">
        <v>60</v>
      </c>
      <c r="I662" s="3" t="s">
        <v>227</v>
      </c>
      <c r="J662" s="3" t="s">
        <v>42</v>
      </c>
      <c r="K662" s="3" t="s">
        <v>110</v>
      </c>
      <c r="L662" s="3" t="s">
        <v>38</v>
      </c>
      <c r="M662" s="3" t="s">
        <v>1153</v>
      </c>
      <c r="N662" s="2">
        <v>724.08</v>
      </c>
      <c r="O662" s="2">
        <v>-135.76499999999999</v>
      </c>
      <c r="P662" s="2">
        <v>5</v>
      </c>
      <c r="Q662" s="4">
        <f>Table1[[#This Row],[Amount]]*Table1[[#This Row],[Quantity]]</f>
        <v>3620.4</v>
      </c>
    </row>
    <row r="663" spans="1:17" x14ac:dyDescent="0.3">
      <c r="A663" s="1">
        <v>662</v>
      </c>
      <c r="B663" s="2" t="s">
        <v>740</v>
      </c>
      <c r="C663" s="2" t="s">
        <v>11</v>
      </c>
      <c r="D663" s="2" t="s">
        <v>22</v>
      </c>
      <c r="E663" s="3">
        <v>43395</v>
      </c>
      <c r="F663" s="3" t="s">
        <v>267</v>
      </c>
      <c r="G663" s="2">
        <v>2018</v>
      </c>
      <c r="H663" s="3" t="s">
        <v>80</v>
      </c>
      <c r="I663" s="3" t="s">
        <v>293</v>
      </c>
      <c r="J663" s="3" t="s">
        <v>43</v>
      </c>
      <c r="K663" s="3" t="s">
        <v>108</v>
      </c>
      <c r="L663" s="3" t="s">
        <v>37</v>
      </c>
      <c r="M663" s="3" t="s">
        <v>1153</v>
      </c>
      <c r="N663" s="2">
        <v>918.78499999999997</v>
      </c>
      <c r="O663" s="2">
        <v>-118.12949999999999</v>
      </c>
      <c r="P663" s="2">
        <v>2</v>
      </c>
      <c r="Q663" s="4">
        <f>Table1[[#This Row],[Amount]]*Table1[[#This Row],[Quantity]]</f>
        <v>1837.57</v>
      </c>
    </row>
    <row r="664" spans="1:17" x14ac:dyDescent="0.3">
      <c r="A664" s="1">
        <v>663</v>
      </c>
      <c r="B664" s="2" t="s">
        <v>740</v>
      </c>
      <c r="C664" s="2" t="s">
        <v>6</v>
      </c>
      <c r="D664" s="2" t="s">
        <v>16</v>
      </c>
      <c r="E664" s="3">
        <v>43396</v>
      </c>
      <c r="F664" s="3" t="s">
        <v>267</v>
      </c>
      <c r="G664" s="2">
        <v>2018</v>
      </c>
      <c r="H664" s="3" t="s">
        <v>65</v>
      </c>
      <c r="I664" s="3" t="s">
        <v>170</v>
      </c>
      <c r="J664" s="3" t="s">
        <v>42</v>
      </c>
      <c r="K664" s="3" t="s">
        <v>110</v>
      </c>
      <c r="L664" s="3" t="s">
        <v>38</v>
      </c>
      <c r="M664" s="3" t="s">
        <v>1153</v>
      </c>
      <c r="N664" s="2">
        <v>2.7240000000000002</v>
      </c>
      <c r="O664" s="2">
        <v>-4.2222</v>
      </c>
      <c r="P664" s="2">
        <v>3</v>
      </c>
      <c r="Q664" s="4">
        <f>Table1[[#This Row],[Amount]]*Table1[[#This Row],[Quantity]]</f>
        <v>8.1720000000000006</v>
      </c>
    </row>
    <row r="665" spans="1:17" x14ac:dyDescent="0.3">
      <c r="A665" s="1">
        <v>664</v>
      </c>
      <c r="B665" s="2" t="s">
        <v>741</v>
      </c>
      <c r="C665" s="2" t="s">
        <v>8</v>
      </c>
      <c r="D665" s="2" t="s">
        <v>14</v>
      </c>
      <c r="E665" s="3">
        <v>43397</v>
      </c>
      <c r="F665" s="3" t="s">
        <v>267</v>
      </c>
      <c r="G665" s="2">
        <v>2018</v>
      </c>
      <c r="H665" s="3" t="s">
        <v>85</v>
      </c>
      <c r="I665" s="3" t="s">
        <v>294</v>
      </c>
      <c r="J665" s="3" t="s">
        <v>52</v>
      </c>
      <c r="K665" s="3" t="s">
        <v>58</v>
      </c>
      <c r="L665" s="3" t="s">
        <v>40</v>
      </c>
      <c r="M665" s="3" t="s">
        <v>1154</v>
      </c>
      <c r="N665" s="2">
        <v>459.95</v>
      </c>
      <c r="O665" s="2">
        <v>18.398</v>
      </c>
      <c r="P665" s="2">
        <v>3</v>
      </c>
      <c r="Q665" s="4">
        <f>Table1[[#This Row],[Amount]]*Table1[[#This Row],[Quantity]]</f>
        <v>1379.85</v>
      </c>
    </row>
    <row r="666" spans="1:17" x14ac:dyDescent="0.3">
      <c r="A666" s="1">
        <v>665</v>
      </c>
      <c r="B666" s="2" t="s">
        <v>742</v>
      </c>
      <c r="C666" s="2" t="s">
        <v>8</v>
      </c>
      <c r="D666" s="2" t="s">
        <v>20</v>
      </c>
      <c r="E666" s="3">
        <v>43397</v>
      </c>
      <c r="F666" s="3" t="s">
        <v>267</v>
      </c>
      <c r="G666" s="2">
        <v>2018</v>
      </c>
      <c r="H666" s="3" t="s">
        <v>85</v>
      </c>
      <c r="I666" s="3" t="s">
        <v>294</v>
      </c>
      <c r="J666" s="3" t="s">
        <v>52</v>
      </c>
      <c r="K666" s="3" t="s">
        <v>58</v>
      </c>
      <c r="L666" s="3" t="s">
        <v>40</v>
      </c>
      <c r="M666" s="3" t="s">
        <v>1153</v>
      </c>
      <c r="N666" s="2">
        <v>10.74</v>
      </c>
      <c r="O666" s="2">
        <v>5.2625999999999999</v>
      </c>
      <c r="P666" s="2">
        <v>1</v>
      </c>
      <c r="Q666" s="4">
        <f>Table1[[#This Row],[Amount]]*Table1[[#This Row],[Quantity]]</f>
        <v>10.74</v>
      </c>
    </row>
    <row r="667" spans="1:17" x14ac:dyDescent="0.3">
      <c r="A667" s="1">
        <v>666</v>
      </c>
      <c r="B667" s="2" t="s">
        <v>743</v>
      </c>
      <c r="C667" s="2" t="s">
        <v>8</v>
      </c>
      <c r="D667" s="2" t="s">
        <v>14</v>
      </c>
      <c r="E667" s="3">
        <v>43397</v>
      </c>
      <c r="F667" s="3" t="s">
        <v>267</v>
      </c>
      <c r="G667" s="2">
        <v>2018</v>
      </c>
      <c r="H667" s="3" t="s">
        <v>85</v>
      </c>
      <c r="I667" s="3" t="s">
        <v>294</v>
      </c>
      <c r="J667" s="3" t="s">
        <v>52</v>
      </c>
      <c r="K667" s="3" t="s">
        <v>58</v>
      </c>
      <c r="L667" s="3" t="s">
        <v>40</v>
      </c>
      <c r="M667" s="3" t="s">
        <v>1154</v>
      </c>
      <c r="N667" s="2">
        <v>23.76</v>
      </c>
      <c r="O667" s="2">
        <v>2.0790000000000002</v>
      </c>
      <c r="P667" s="2">
        <v>3</v>
      </c>
      <c r="Q667" s="4">
        <f>Table1[[#This Row],[Amount]]*Table1[[#This Row],[Quantity]]</f>
        <v>71.28</v>
      </c>
    </row>
    <row r="668" spans="1:17" x14ac:dyDescent="0.3">
      <c r="A668" s="1">
        <v>667</v>
      </c>
      <c r="B668" s="2" t="s">
        <v>743</v>
      </c>
      <c r="C668" s="2" t="s">
        <v>8</v>
      </c>
      <c r="D668" s="2" t="s">
        <v>14</v>
      </c>
      <c r="E668" s="3">
        <v>43397</v>
      </c>
      <c r="F668" s="3" t="s">
        <v>267</v>
      </c>
      <c r="G668" s="2">
        <v>2018</v>
      </c>
      <c r="H668" s="3" t="s">
        <v>85</v>
      </c>
      <c r="I668" s="3" t="s">
        <v>294</v>
      </c>
      <c r="J668" s="3" t="s">
        <v>52</v>
      </c>
      <c r="K668" s="3" t="s">
        <v>58</v>
      </c>
      <c r="L668" s="3" t="s">
        <v>40</v>
      </c>
      <c r="M668" s="3" t="s">
        <v>1154</v>
      </c>
      <c r="N668" s="2">
        <v>85.055999999999997</v>
      </c>
      <c r="O668" s="2">
        <v>28.706399999999999</v>
      </c>
      <c r="P668" s="2">
        <v>5</v>
      </c>
      <c r="Q668" s="4">
        <f>Table1[[#This Row],[Amount]]*Table1[[#This Row],[Quantity]]</f>
        <v>425.28</v>
      </c>
    </row>
    <row r="669" spans="1:17" x14ac:dyDescent="0.3">
      <c r="A669" s="1">
        <v>668</v>
      </c>
      <c r="B669" s="2" t="s">
        <v>743</v>
      </c>
      <c r="C669" s="2" t="s">
        <v>8</v>
      </c>
      <c r="D669" s="2" t="s">
        <v>10</v>
      </c>
      <c r="E669" s="3">
        <v>43398</v>
      </c>
      <c r="F669" s="3" t="s">
        <v>267</v>
      </c>
      <c r="G669" s="2">
        <v>2018</v>
      </c>
      <c r="H669" s="3" t="s">
        <v>70</v>
      </c>
      <c r="I669" s="3" t="s">
        <v>295</v>
      </c>
      <c r="J669" s="3" t="s">
        <v>53</v>
      </c>
      <c r="K669" s="3" t="s">
        <v>58</v>
      </c>
      <c r="L669" s="3" t="s">
        <v>40</v>
      </c>
      <c r="M669" s="3" t="s">
        <v>1154</v>
      </c>
      <c r="N669" s="2">
        <v>381.57600000000002</v>
      </c>
      <c r="O669" s="2">
        <v>28.618200000000002</v>
      </c>
      <c r="P669" s="2">
        <v>7</v>
      </c>
      <c r="Q669" s="4">
        <f>Table1[[#This Row],[Amount]]*Table1[[#This Row],[Quantity]]</f>
        <v>2671.0320000000002</v>
      </c>
    </row>
    <row r="670" spans="1:17" x14ac:dyDescent="0.3">
      <c r="A670" s="1">
        <v>669</v>
      </c>
      <c r="B670" s="2" t="s">
        <v>744</v>
      </c>
      <c r="C670" s="2" t="s">
        <v>8</v>
      </c>
      <c r="D670" s="2" t="s">
        <v>10</v>
      </c>
      <c r="E670" s="3">
        <v>43399</v>
      </c>
      <c r="F670" s="3" t="s">
        <v>267</v>
      </c>
      <c r="G670" s="2">
        <v>2018</v>
      </c>
      <c r="H670" s="3" t="s">
        <v>73</v>
      </c>
      <c r="I670" s="3" t="s">
        <v>296</v>
      </c>
      <c r="J670" s="3" t="s">
        <v>51</v>
      </c>
      <c r="K670" s="3" t="s">
        <v>92</v>
      </c>
      <c r="L670" s="3" t="s">
        <v>40</v>
      </c>
      <c r="M670" s="3" t="s">
        <v>1153</v>
      </c>
      <c r="N670" s="2">
        <v>30.36</v>
      </c>
      <c r="O670" s="2">
        <v>8.7285000000000004</v>
      </c>
      <c r="P670" s="2">
        <v>6</v>
      </c>
      <c r="Q670" s="4">
        <f>Table1[[#This Row],[Amount]]*Table1[[#This Row],[Quantity]]</f>
        <v>182.16</v>
      </c>
    </row>
    <row r="671" spans="1:17" x14ac:dyDescent="0.3">
      <c r="A671" s="1">
        <v>670</v>
      </c>
      <c r="B671" s="2" t="s">
        <v>745</v>
      </c>
      <c r="C671" s="2" t="s">
        <v>8</v>
      </c>
      <c r="D671" s="2" t="s">
        <v>14</v>
      </c>
      <c r="E671" s="3">
        <v>43399</v>
      </c>
      <c r="F671" s="3" t="s">
        <v>267</v>
      </c>
      <c r="G671" s="2">
        <v>2018</v>
      </c>
      <c r="H671" s="3" t="s">
        <v>73</v>
      </c>
      <c r="I671" s="3" t="s">
        <v>296</v>
      </c>
      <c r="J671" s="3" t="s">
        <v>51</v>
      </c>
      <c r="K671" s="3" t="s">
        <v>92</v>
      </c>
      <c r="L671" s="3" t="s">
        <v>40</v>
      </c>
      <c r="M671" s="3" t="s">
        <v>1155</v>
      </c>
      <c r="N671" s="2">
        <v>23.975999999999999</v>
      </c>
      <c r="O671" s="2">
        <v>-14.3856</v>
      </c>
      <c r="P671" s="2">
        <v>2</v>
      </c>
      <c r="Q671" s="4">
        <f>Table1[[#This Row],[Amount]]*Table1[[#This Row],[Quantity]]</f>
        <v>47.951999999999998</v>
      </c>
    </row>
    <row r="672" spans="1:17" x14ac:dyDescent="0.3">
      <c r="A672" s="1">
        <v>671</v>
      </c>
      <c r="B672" s="2" t="s">
        <v>745</v>
      </c>
      <c r="C672" s="2" t="s">
        <v>8</v>
      </c>
      <c r="D672" s="2" t="s">
        <v>25</v>
      </c>
      <c r="E672" s="3">
        <v>43399</v>
      </c>
      <c r="F672" s="3" t="s">
        <v>267</v>
      </c>
      <c r="G672" s="2">
        <v>2018</v>
      </c>
      <c r="H672" s="3" t="s">
        <v>73</v>
      </c>
      <c r="I672" s="3" t="s">
        <v>296</v>
      </c>
      <c r="J672" s="3" t="s">
        <v>51</v>
      </c>
      <c r="K672" s="3" t="s">
        <v>92</v>
      </c>
      <c r="L672" s="3" t="s">
        <v>40</v>
      </c>
      <c r="M672" s="3" t="s">
        <v>1155</v>
      </c>
      <c r="N672" s="2">
        <v>108.925</v>
      </c>
      <c r="O672" s="2">
        <v>-71.890500000000003</v>
      </c>
      <c r="P672" s="2">
        <v>8</v>
      </c>
      <c r="Q672" s="4">
        <f>Table1[[#This Row],[Amount]]*Table1[[#This Row],[Quantity]]</f>
        <v>871.4</v>
      </c>
    </row>
    <row r="673" spans="1:17" x14ac:dyDescent="0.3">
      <c r="A673" s="1">
        <v>672</v>
      </c>
      <c r="B673" s="2" t="s">
        <v>745</v>
      </c>
      <c r="C673" s="2" t="s">
        <v>11</v>
      </c>
      <c r="D673" s="2" t="s">
        <v>23</v>
      </c>
      <c r="E673" s="3">
        <v>43399</v>
      </c>
      <c r="F673" s="3" t="s">
        <v>267</v>
      </c>
      <c r="G673" s="2">
        <v>2018</v>
      </c>
      <c r="H673" s="3" t="s">
        <v>73</v>
      </c>
      <c r="I673" s="3" t="s">
        <v>296</v>
      </c>
      <c r="J673" s="3" t="s">
        <v>51</v>
      </c>
      <c r="K673" s="3" t="s">
        <v>92</v>
      </c>
      <c r="L673" s="3" t="s">
        <v>40</v>
      </c>
      <c r="M673" s="3" t="s">
        <v>1155</v>
      </c>
      <c r="N673" s="2">
        <v>36.351999999999997</v>
      </c>
      <c r="O673" s="2">
        <v>11.36</v>
      </c>
      <c r="P673" s="2">
        <v>2</v>
      </c>
      <c r="Q673" s="4">
        <f>Table1[[#This Row],[Amount]]*Table1[[#This Row],[Quantity]]</f>
        <v>72.703999999999994</v>
      </c>
    </row>
    <row r="674" spans="1:17" x14ac:dyDescent="0.3">
      <c r="A674" s="1">
        <v>673</v>
      </c>
      <c r="B674" s="2" t="s">
        <v>746</v>
      </c>
      <c r="C674" s="2" t="s">
        <v>11</v>
      </c>
      <c r="D674" s="2" t="s">
        <v>13</v>
      </c>
      <c r="E674" s="3">
        <v>43399</v>
      </c>
      <c r="F674" s="3" t="s">
        <v>267</v>
      </c>
      <c r="G674" s="2">
        <v>2018</v>
      </c>
      <c r="H674" s="3" t="s">
        <v>73</v>
      </c>
      <c r="I674" s="3" t="s">
        <v>296</v>
      </c>
      <c r="J674" s="3" t="s">
        <v>51</v>
      </c>
      <c r="K674" s="3" t="s">
        <v>92</v>
      </c>
      <c r="L674" s="3" t="s">
        <v>40</v>
      </c>
      <c r="M674" s="3" t="s">
        <v>1153</v>
      </c>
      <c r="N674" s="2">
        <v>19.559999999999999</v>
      </c>
      <c r="O674" s="2">
        <v>1.7115</v>
      </c>
      <c r="P674" s="2">
        <v>7</v>
      </c>
      <c r="Q674" s="4">
        <f>Table1[[#This Row],[Amount]]*Table1[[#This Row],[Quantity]]</f>
        <v>136.91999999999999</v>
      </c>
    </row>
    <row r="675" spans="1:17" x14ac:dyDescent="0.3">
      <c r="A675" s="1">
        <v>674</v>
      </c>
      <c r="B675" s="2" t="s">
        <v>747</v>
      </c>
      <c r="C675" s="2" t="s">
        <v>11</v>
      </c>
      <c r="D675" s="2" t="s">
        <v>13</v>
      </c>
      <c r="E675" s="3">
        <v>43399</v>
      </c>
      <c r="F675" s="3" t="s">
        <v>267</v>
      </c>
      <c r="G675" s="2">
        <v>2018</v>
      </c>
      <c r="H675" s="3" t="s">
        <v>73</v>
      </c>
      <c r="I675" s="3" t="s">
        <v>296</v>
      </c>
      <c r="J675" s="3" t="s">
        <v>51</v>
      </c>
      <c r="K675" s="3" t="s">
        <v>92</v>
      </c>
      <c r="L675" s="3" t="s">
        <v>40</v>
      </c>
      <c r="M675" s="3" t="s">
        <v>1153</v>
      </c>
      <c r="N675" s="2">
        <v>61.44</v>
      </c>
      <c r="O675" s="2">
        <v>16.588799999999999</v>
      </c>
      <c r="P675" s="2">
        <v>3</v>
      </c>
      <c r="Q675" s="4">
        <f>Table1[[#This Row],[Amount]]*Table1[[#This Row],[Quantity]]</f>
        <v>184.32</v>
      </c>
    </row>
    <row r="676" spans="1:17" x14ac:dyDescent="0.3">
      <c r="A676" s="1">
        <v>675</v>
      </c>
      <c r="B676" s="2" t="s">
        <v>747</v>
      </c>
      <c r="C676" s="2" t="s">
        <v>8</v>
      </c>
      <c r="D676" s="2" t="s">
        <v>14</v>
      </c>
      <c r="E676" s="3">
        <v>43400</v>
      </c>
      <c r="F676" s="3" t="s">
        <v>267</v>
      </c>
      <c r="G676" s="2">
        <v>2018</v>
      </c>
      <c r="H676" s="3" t="s">
        <v>125</v>
      </c>
      <c r="I676" s="3" t="s">
        <v>159</v>
      </c>
      <c r="J676" s="3" t="s">
        <v>56</v>
      </c>
      <c r="K676" s="3" t="s">
        <v>94</v>
      </c>
      <c r="L676" s="3" t="s">
        <v>40</v>
      </c>
      <c r="M676" s="3" t="s">
        <v>1153</v>
      </c>
      <c r="N676" s="2">
        <v>38.9</v>
      </c>
      <c r="O676" s="2">
        <v>17.504999999999999</v>
      </c>
      <c r="P676" s="2">
        <v>6</v>
      </c>
      <c r="Q676" s="4">
        <f>Table1[[#This Row],[Amount]]*Table1[[#This Row],[Quantity]]</f>
        <v>233.39999999999998</v>
      </c>
    </row>
    <row r="677" spans="1:17" x14ac:dyDescent="0.3">
      <c r="A677" s="1">
        <v>676</v>
      </c>
      <c r="B677" s="2" t="s">
        <v>747</v>
      </c>
      <c r="C677" s="2" t="s">
        <v>6</v>
      </c>
      <c r="D677" s="2" t="s">
        <v>7</v>
      </c>
      <c r="E677" s="3">
        <v>43401</v>
      </c>
      <c r="F677" s="3" t="s">
        <v>267</v>
      </c>
      <c r="G677" s="2">
        <v>2018</v>
      </c>
      <c r="H677" s="3" t="s">
        <v>60</v>
      </c>
      <c r="I677" s="3" t="s">
        <v>297</v>
      </c>
      <c r="J677" s="3" t="s">
        <v>43</v>
      </c>
      <c r="K677" s="3" t="s">
        <v>108</v>
      </c>
      <c r="L677" s="3" t="s">
        <v>37</v>
      </c>
      <c r="M677" s="3" t="s">
        <v>1153</v>
      </c>
      <c r="N677" s="2">
        <v>99.39</v>
      </c>
      <c r="O677" s="2">
        <v>40.749899999999997</v>
      </c>
      <c r="P677" s="2">
        <v>3</v>
      </c>
      <c r="Q677" s="4">
        <f>Table1[[#This Row],[Amount]]*Table1[[#This Row],[Quantity]]</f>
        <v>298.17</v>
      </c>
    </row>
    <row r="678" spans="1:17" x14ac:dyDescent="0.3">
      <c r="A678" s="1">
        <v>677</v>
      </c>
      <c r="B678" s="2" t="s">
        <v>748</v>
      </c>
      <c r="C678" s="2" t="s">
        <v>8</v>
      </c>
      <c r="D678" s="2" t="s">
        <v>10</v>
      </c>
      <c r="E678" s="3">
        <v>43402</v>
      </c>
      <c r="F678" s="3" t="s">
        <v>267</v>
      </c>
      <c r="G678" s="2">
        <v>2018</v>
      </c>
      <c r="H678" s="3" t="s">
        <v>80</v>
      </c>
      <c r="I678" s="3" t="s">
        <v>298</v>
      </c>
      <c r="J678" s="3" t="s">
        <v>42</v>
      </c>
      <c r="K678" s="3" t="s">
        <v>110</v>
      </c>
      <c r="L678" s="3" t="s">
        <v>38</v>
      </c>
      <c r="M678" s="3" t="s">
        <v>1153</v>
      </c>
      <c r="N678" s="2">
        <v>2.6880000000000002</v>
      </c>
      <c r="O678" s="2">
        <v>-7.3920000000000003</v>
      </c>
      <c r="P678" s="2">
        <v>5</v>
      </c>
      <c r="Q678" s="4">
        <f>Table1[[#This Row],[Amount]]*Table1[[#This Row],[Quantity]]</f>
        <v>13.440000000000001</v>
      </c>
    </row>
    <row r="679" spans="1:17" x14ac:dyDescent="0.3">
      <c r="A679" s="1">
        <v>678</v>
      </c>
      <c r="B679" s="2" t="s">
        <v>748</v>
      </c>
      <c r="C679" s="2" t="s">
        <v>8</v>
      </c>
      <c r="D679" s="2" t="s">
        <v>10</v>
      </c>
      <c r="E679" s="3">
        <v>43402</v>
      </c>
      <c r="F679" s="3" t="s">
        <v>267</v>
      </c>
      <c r="G679" s="2">
        <v>2018</v>
      </c>
      <c r="H679" s="3" t="s">
        <v>80</v>
      </c>
      <c r="I679" s="3" t="s">
        <v>298</v>
      </c>
      <c r="J679" s="3" t="s">
        <v>42</v>
      </c>
      <c r="K679" s="3" t="s">
        <v>110</v>
      </c>
      <c r="L679" s="3" t="s">
        <v>38</v>
      </c>
      <c r="M679" s="3" t="s">
        <v>1153</v>
      </c>
      <c r="N679" s="2">
        <v>27.815999999999999</v>
      </c>
      <c r="O679" s="2">
        <v>4.5201000000000002</v>
      </c>
      <c r="P679" s="2">
        <v>9</v>
      </c>
      <c r="Q679" s="4">
        <f>Table1[[#This Row],[Amount]]*Table1[[#This Row],[Quantity]]</f>
        <v>250.34399999999999</v>
      </c>
    </row>
    <row r="680" spans="1:17" x14ac:dyDescent="0.3">
      <c r="A680" s="1">
        <v>679</v>
      </c>
      <c r="B680" s="2" t="s">
        <v>748</v>
      </c>
      <c r="C680" s="2" t="s">
        <v>8</v>
      </c>
      <c r="D680" s="2" t="s">
        <v>9</v>
      </c>
      <c r="E680" s="3">
        <v>43402</v>
      </c>
      <c r="F680" s="3" t="s">
        <v>267</v>
      </c>
      <c r="G680" s="2">
        <v>2018</v>
      </c>
      <c r="H680" s="3" t="s">
        <v>80</v>
      </c>
      <c r="I680" s="3" t="s">
        <v>298</v>
      </c>
      <c r="J680" s="3" t="s">
        <v>42</v>
      </c>
      <c r="K680" s="3" t="s">
        <v>110</v>
      </c>
      <c r="L680" s="3" t="s">
        <v>38</v>
      </c>
      <c r="M680" s="3" t="s">
        <v>1153</v>
      </c>
      <c r="N680" s="2">
        <v>82.524000000000001</v>
      </c>
      <c r="O680" s="2">
        <v>-41.262</v>
      </c>
      <c r="P680" s="2">
        <v>3</v>
      </c>
      <c r="Q680" s="4">
        <f>Table1[[#This Row],[Amount]]*Table1[[#This Row],[Quantity]]</f>
        <v>247.572</v>
      </c>
    </row>
    <row r="681" spans="1:17" x14ac:dyDescent="0.3">
      <c r="A681" s="1">
        <v>680</v>
      </c>
      <c r="B681" s="2" t="s">
        <v>748</v>
      </c>
      <c r="C681" s="2" t="s">
        <v>8</v>
      </c>
      <c r="D681" s="2" t="s">
        <v>9</v>
      </c>
      <c r="E681" s="3">
        <v>43402</v>
      </c>
      <c r="F681" s="3" t="s">
        <v>267</v>
      </c>
      <c r="G681" s="2">
        <v>2018</v>
      </c>
      <c r="H681" s="3" t="s">
        <v>80</v>
      </c>
      <c r="I681" s="3" t="s">
        <v>299</v>
      </c>
      <c r="J681" s="3" t="s">
        <v>47</v>
      </c>
      <c r="K681" s="3" t="s">
        <v>99</v>
      </c>
      <c r="L681" s="3" t="s">
        <v>36</v>
      </c>
      <c r="M681" s="3" t="s">
        <v>1153</v>
      </c>
      <c r="N681" s="2">
        <v>182.994</v>
      </c>
      <c r="O681" s="2">
        <v>-320.23950000000002</v>
      </c>
      <c r="P681" s="2">
        <v>1</v>
      </c>
      <c r="Q681" s="4">
        <f>Table1[[#This Row],[Amount]]*Table1[[#This Row],[Quantity]]</f>
        <v>182.994</v>
      </c>
    </row>
    <row r="682" spans="1:17" x14ac:dyDescent="0.3">
      <c r="A682" s="1">
        <v>681</v>
      </c>
      <c r="B682" s="2" t="s">
        <v>749</v>
      </c>
      <c r="C682" s="2" t="s">
        <v>8</v>
      </c>
      <c r="D682" s="2" t="s">
        <v>20</v>
      </c>
      <c r="E682" s="3">
        <v>43402</v>
      </c>
      <c r="F682" s="3" t="s">
        <v>267</v>
      </c>
      <c r="G682" s="2">
        <v>2018</v>
      </c>
      <c r="H682" s="3" t="s">
        <v>80</v>
      </c>
      <c r="I682" s="3" t="s">
        <v>300</v>
      </c>
      <c r="J682" s="3" t="s">
        <v>45</v>
      </c>
      <c r="K682" s="3" t="s">
        <v>62</v>
      </c>
      <c r="L682" s="3" t="s">
        <v>37</v>
      </c>
      <c r="M682" s="3" t="s">
        <v>1153</v>
      </c>
      <c r="N682" s="2">
        <v>14.352</v>
      </c>
      <c r="O682" s="2">
        <v>4.6643999999999997</v>
      </c>
      <c r="P682" s="2">
        <v>5</v>
      </c>
      <c r="Q682" s="4">
        <f>Table1[[#This Row],[Amount]]*Table1[[#This Row],[Quantity]]</f>
        <v>71.760000000000005</v>
      </c>
    </row>
    <row r="683" spans="1:17" x14ac:dyDescent="0.3">
      <c r="A683" s="1">
        <v>682</v>
      </c>
      <c r="B683" s="2" t="s">
        <v>749</v>
      </c>
      <c r="C683" s="2" t="s">
        <v>8</v>
      </c>
      <c r="D683" s="2" t="s">
        <v>20</v>
      </c>
      <c r="E683" s="3">
        <v>43402</v>
      </c>
      <c r="F683" s="3" t="s">
        <v>267</v>
      </c>
      <c r="G683" s="2">
        <v>2018</v>
      </c>
      <c r="H683" s="3" t="s">
        <v>80</v>
      </c>
      <c r="I683" s="3" t="s">
        <v>300</v>
      </c>
      <c r="J683" s="3" t="s">
        <v>45</v>
      </c>
      <c r="K683" s="3" t="s">
        <v>62</v>
      </c>
      <c r="L683" s="3" t="s">
        <v>37</v>
      </c>
      <c r="M683" s="3" t="s">
        <v>1153</v>
      </c>
      <c r="N683" s="2">
        <v>64.959999999999994</v>
      </c>
      <c r="O683" s="2">
        <v>2.5983999999999998</v>
      </c>
      <c r="P683" s="2">
        <v>2</v>
      </c>
      <c r="Q683" s="4">
        <f>Table1[[#This Row],[Amount]]*Table1[[#This Row],[Quantity]]</f>
        <v>129.91999999999999</v>
      </c>
    </row>
    <row r="684" spans="1:17" x14ac:dyDescent="0.3">
      <c r="A684" s="1">
        <v>683</v>
      </c>
      <c r="B684" s="2" t="s">
        <v>749</v>
      </c>
      <c r="C684" s="2" t="s">
        <v>8</v>
      </c>
      <c r="D684" s="2" t="s">
        <v>9</v>
      </c>
      <c r="E684" s="3">
        <v>43402</v>
      </c>
      <c r="F684" s="3" t="s">
        <v>267</v>
      </c>
      <c r="G684" s="2">
        <v>2018</v>
      </c>
      <c r="H684" s="3" t="s">
        <v>80</v>
      </c>
      <c r="I684" s="3" t="s">
        <v>300</v>
      </c>
      <c r="J684" s="3" t="s">
        <v>45</v>
      </c>
      <c r="K684" s="3" t="s">
        <v>62</v>
      </c>
      <c r="L684" s="3" t="s">
        <v>37</v>
      </c>
      <c r="M684" s="3" t="s">
        <v>1153</v>
      </c>
      <c r="N684" s="2">
        <v>68.599999999999994</v>
      </c>
      <c r="O684" s="2">
        <v>18.521999999999998</v>
      </c>
      <c r="P684" s="2">
        <v>3</v>
      </c>
      <c r="Q684" s="4">
        <f>Table1[[#This Row],[Amount]]*Table1[[#This Row],[Quantity]]</f>
        <v>205.79999999999998</v>
      </c>
    </row>
    <row r="685" spans="1:17" x14ac:dyDescent="0.3">
      <c r="A685" s="1">
        <v>684</v>
      </c>
      <c r="B685" s="2" t="s">
        <v>750</v>
      </c>
      <c r="C685" s="2" t="s">
        <v>11</v>
      </c>
      <c r="D685" s="2" t="s">
        <v>22</v>
      </c>
      <c r="E685" s="3">
        <v>43402</v>
      </c>
      <c r="F685" s="3" t="s">
        <v>267</v>
      </c>
      <c r="G685" s="2">
        <v>2018</v>
      </c>
      <c r="H685" s="3" t="s">
        <v>80</v>
      </c>
      <c r="I685" s="3" t="s">
        <v>301</v>
      </c>
      <c r="J685" s="3" t="s">
        <v>43</v>
      </c>
      <c r="K685" s="3" t="s">
        <v>64</v>
      </c>
      <c r="L685" s="3" t="s">
        <v>37</v>
      </c>
      <c r="M685" s="3" t="s">
        <v>1154</v>
      </c>
      <c r="N685" s="2">
        <v>7999.98</v>
      </c>
      <c r="O685" s="2">
        <v>-3839.9904000000001</v>
      </c>
      <c r="P685" s="2">
        <v>9</v>
      </c>
      <c r="Q685" s="4">
        <f>Table1[[#This Row],[Amount]]*Table1[[#This Row],[Quantity]]</f>
        <v>71999.819999999992</v>
      </c>
    </row>
    <row r="686" spans="1:17" x14ac:dyDescent="0.3">
      <c r="A686" s="1">
        <v>685</v>
      </c>
      <c r="B686" s="2" t="s">
        <v>750</v>
      </c>
      <c r="C686" s="2" t="s">
        <v>8</v>
      </c>
      <c r="D686" s="2" t="s">
        <v>9</v>
      </c>
      <c r="E686" s="3">
        <v>43402</v>
      </c>
      <c r="F686" s="3" t="s">
        <v>267</v>
      </c>
      <c r="G686" s="2">
        <v>2018</v>
      </c>
      <c r="H686" s="3" t="s">
        <v>80</v>
      </c>
      <c r="I686" s="3" t="s">
        <v>302</v>
      </c>
      <c r="J686" s="3" t="s">
        <v>43</v>
      </c>
      <c r="K686" s="3" t="s">
        <v>108</v>
      </c>
      <c r="L686" s="3" t="s">
        <v>37</v>
      </c>
      <c r="M686" s="3" t="s">
        <v>1154</v>
      </c>
      <c r="N686" s="2">
        <v>167.44</v>
      </c>
      <c r="O686" s="2">
        <v>14.651</v>
      </c>
      <c r="P686" s="2">
        <v>5</v>
      </c>
      <c r="Q686" s="4">
        <f>Table1[[#This Row],[Amount]]*Table1[[#This Row],[Quantity]]</f>
        <v>837.2</v>
      </c>
    </row>
    <row r="687" spans="1:17" x14ac:dyDescent="0.3">
      <c r="A687" s="1">
        <v>686</v>
      </c>
      <c r="B687" s="2" t="s">
        <v>751</v>
      </c>
      <c r="C687" s="2" t="s">
        <v>8</v>
      </c>
      <c r="D687" s="2" t="s">
        <v>10</v>
      </c>
      <c r="E687" s="3">
        <v>43402</v>
      </c>
      <c r="F687" s="3" t="s">
        <v>267</v>
      </c>
      <c r="G687" s="2">
        <v>2018</v>
      </c>
      <c r="H687" s="3" t="s">
        <v>80</v>
      </c>
      <c r="I687" s="3" t="s">
        <v>248</v>
      </c>
      <c r="J687" s="3" t="s">
        <v>42</v>
      </c>
      <c r="K687" s="3" t="s">
        <v>110</v>
      </c>
      <c r="L687" s="3" t="s">
        <v>38</v>
      </c>
      <c r="M687" s="3" t="s">
        <v>1153</v>
      </c>
      <c r="N687" s="2">
        <v>479.97</v>
      </c>
      <c r="O687" s="2">
        <v>163.18979999999999</v>
      </c>
      <c r="P687" s="2">
        <v>5</v>
      </c>
      <c r="Q687" s="4">
        <f>Table1[[#This Row],[Amount]]*Table1[[#This Row],[Quantity]]</f>
        <v>2399.8500000000004</v>
      </c>
    </row>
    <row r="688" spans="1:17" x14ac:dyDescent="0.3">
      <c r="A688" s="1">
        <v>687</v>
      </c>
      <c r="B688" s="2" t="s">
        <v>751</v>
      </c>
      <c r="C688" s="2" t="s">
        <v>8</v>
      </c>
      <c r="D688" s="2" t="s">
        <v>10</v>
      </c>
      <c r="E688" s="3">
        <v>43402</v>
      </c>
      <c r="F688" s="3" t="s">
        <v>267</v>
      </c>
      <c r="G688" s="2">
        <v>2018</v>
      </c>
      <c r="H688" s="3" t="s">
        <v>80</v>
      </c>
      <c r="I688" s="3" t="s">
        <v>248</v>
      </c>
      <c r="J688" s="3" t="s">
        <v>42</v>
      </c>
      <c r="K688" s="3" t="s">
        <v>110</v>
      </c>
      <c r="L688" s="3" t="s">
        <v>38</v>
      </c>
      <c r="M688" s="3" t="s">
        <v>1153</v>
      </c>
      <c r="N688" s="2">
        <v>14.62</v>
      </c>
      <c r="O688" s="2">
        <v>6.8714000000000004</v>
      </c>
      <c r="P688" s="2">
        <v>7</v>
      </c>
      <c r="Q688" s="4">
        <f>Table1[[#This Row],[Amount]]*Table1[[#This Row],[Quantity]]</f>
        <v>102.33999999999999</v>
      </c>
    </row>
    <row r="689" spans="1:17" x14ac:dyDescent="0.3">
      <c r="A689" s="1">
        <v>688</v>
      </c>
      <c r="B689" s="2" t="s">
        <v>751</v>
      </c>
      <c r="C689" s="2" t="s">
        <v>11</v>
      </c>
      <c r="D689" s="2" t="s">
        <v>22</v>
      </c>
      <c r="E689" s="3">
        <v>43402</v>
      </c>
      <c r="F689" s="3" t="s">
        <v>267</v>
      </c>
      <c r="G689" s="2">
        <v>2018</v>
      </c>
      <c r="H689" s="3" t="s">
        <v>80</v>
      </c>
      <c r="I689" s="3" t="s">
        <v>248</v>
      </c>
      <c r="J689" s="3" t="s">
        <v>42</v>
      </c>
      <c r="K689" s="3" t="s">
        <v>110</v>
      </c>
      <c r="L689" s="3" t="s">
        <v>38</v>
      </c>
      <c r="M689" s="3" t="s">
        <v>1153</v>
      </c>
      <c r="N689" s="2">
        <v>19.440000000000001</v>
      </c>
      <c r="O689" s="2">
        <v>9.3312000000000008</v>
      </c>
      <c r="P689" s="2">
        <v>3</v>
      </c>
      <c r="Q689" s="4">
        <f>Table1[[#This Row],[Amount]]*Table1[[#This Row],[Quantity]]</f>
        <v>58.320000000000007</v>
      </c>
    </row>
    <row r="690" spans="1:17" x14ac:dyDescent="0.3">
      <c r="A690" s="1">
        <v>689</v>
      </c>
      <c r="B690" s="2" t="s">
        <v>752</v>
      </c>
      <c r="C690" s="2" t="s">
        <v>8</v>
      </c>
      <c r="D690" s="2" t="s">
        <v>9</v>
      </c>
      <c r="E690" s="3">
        <v>43402</v>
      </c>
      <c r="F690" s="3" t="s">
        <v>267</v>
      </c>
      <c r="G690" s="2">
        <v>2018</v>
      </c>
      <c r="H690" s="3" t="s">
        <v>80</v>
      </c>
      <c r="I690" s="3" t="s">
        <v>248</v>
      </c>
      <c r="J690" s="3" t="s">
        <v>42</v>
      </c>
      <c r="K690" s="3" t="s">
        <v>110</v>
      </c>
      <c r="L690" s="3" t="s">
        <v>38</v>
      </c>
      <c r="M690" s="3" t="s">
        <v>1153</v>
      </c>
      <c r="N690" s="2">
        <v>191.98400000000001</v>
      </c>
      <c r="O690" s="2">
        <v>4.7995999999999999</v>
      </c>
      <c r="P690" s="2">
        <v>3</v>
      </c>
      <c r="Q690" s="4">
        <f>Table1[[#This Row],[Amount]]*Table1[[#This Row],[Quantity]]</f>
        <v>575.952</v>
      </c>
    </row>
    <row r="691" spans="1:17" x14ac:dyDescent="0.3">
      <c r="A691" s="1">
        <v>690</v>
      </c>
      <c r="B691" s="2" t="s">
        <v>753</v>
      </c>
      <c r="C691" s="2" t="s">
        <v>8</v>
      </c>
      <c r="D691" s="2" t="s">
        <v>14</v>
      </c>
      <c r="E691" s="3">
        <v>43403</v>
      </c>
      <c r="F691" s="3" t="s">
        <v>267</v>
      </c>
      <c r="G691" s="2">
        <v>2018</v>
      </c>
      <c r="H691" s="3" t="s">
        <v>65</v>
      </c>
      <c r="I691" s="3" t="s">
        <v>303</v>
      </c>
      <c r="J691" s="3" t="s">
        <v>50</v>
      </c>
      <c r="K691" s="3" t="s">
        <v>72</v>
      </c>
      <c r="L691" s="3" t="s">
        <v>39</v>
      </c>
      <c r="M691" s="3" t="s">
        <v>1153</v>
      </c>
      <c r="N691" s="2">
        <v>104.01</v>
      </c>
      <c r="O691" s="2">
        <v>14.561400000000001</v>
      </c>
      <c r="P691" s="2">
        <v>7</v>
      </c>
      <c r="Q691" s="4">
        <f>Table1[[#This Row],[Amount]]*Table1[[#This Row],[Quantity]]</f>
        <v>728.07</v>
      </c>
    </row>
    <row r="692" spans="1:17" x14ac:dyDescent="0.3">
      <c r="A692" s="1">
        <v>691</v>
      </c>
      <c r="B692" s="2" t="s">
        <v>753</v>
      </c>
      <c r="C692" s="2" t="s">
        <v>6</v>
      </c>
      <c r="D692" s="2" t="s">
        <v>7</v>
      </c>
      <c r="E692" s="3">
        <v>43404</v>
      </c>
      <c r="F692" s="3" t="s">
        <v>267</v>
      </c>
      <c r="G692" s="2">
        <v>2018</v>
      </c>
      <c r="H692" s="3" t="s">
        <v>85</v>
      </c>
      <c r="I692" s="3" t="s">
        <v>304</v>
      </c>
      <c r="J692" s="3" t="s">
        <v>46</v>
      </c>
      <c r="K692" s="3" t="s">
        <v>75</v>
      </c>
      <c r="L692" s="3" t="s">
        <v>36</v>
      </c>
      <c r="M692" s="3" t="s">
        <v>1153</v>
      </c>
      <c r="N692" s="2">
        <v>284.82</v>
      </c>
      <c r="O692" s="2">
        <v>74.053200000000004</v>
      </c>
      <c r="P692" s="2">
        <v>2</v>
      </c>
      <c r="Q692" s="4">
        <f>Table1[[#This Row],[Amount]]*Table1[[#This Row],[Quantity]]</f>
        <v>569.64</v>
      </c>
    </row>
    <row r="693" spans="1:17" x14ac:dyDescent="0.3">
      <c r="A693" s="1">
        <v>692</v>
      </c>
      <c r="B693" s="2" t="s">
        <v>753</v>
      </c>
      <c r="C693" s="2" t="s">
        <v>6</v>
      </c>
      <c r="D693" s="2" t="s">
        <v>7</v>
      </c>
      <c r="E693" s="3">
        <v>43404</v>
      </c>
      <c r="F693" s="3" t="s">
        <v>267</v>
      </c>
      <c r="G693" s="2">
        <v>2018</v>
      </c>
      <c r="H693" s="3" t="s">
        <v>85</v>
      </c>
      <c r="I693" s="3" t="s">
        <v>304</v>
      </c>
      <c r="J693" s="3" t="s">
        <v>46</v>
      </c>
      <c r="K693" s="3" t="s">
        <v>75</v>
      </c>
      <c r="L693" s="3" t="s">
        <v>36</v>
      </c>
      <c r="M693" s="3" t="s">
        <v>1153</v>
      </c>
      <c r="N693" s="2">
        <v>36.840000000000003</v>
      </c>
      <c r="O693" s="2">
        <v>10.315200000000001</v>
      </c>
      <c r="P693" s="2">
        <v>2</v>
      </c>
      <c r="Q693" s="4">
        <f>Table1[[#This Row],[Amount]]*Table1[[#This Row],[Quantity]]</f>
        <v>73.680000000000007</v>
      </c>
    </row>
    <row r="694" spans="1:17" x14ac:dyDescent="0.3">
      <c r="A694" s="1">
        <v>693</v>
      </c>
      <c r="B694" s="2" t="s">
        <v>754</v>
      </c>
      <c r="C694" s="2" t="s">
        <v>8</v>
      </c>
      <c r="D694" s="2" t="s">
        <v>14</v>
      </c>
      <c r="E694" s="3">
        <v>43404</v>
      </c>
      <c r="F694" s="3" t="s">
        <v>267</v>
      </c>
      <c r="G694" s="2">
        <v>2018</v>
      </c>
      <c r="H694" s="3" t="s">
        <v>85</v>
      </c>
      <c r="I694" s="3" t="s">
        <v>304</v>
      </c>
      <c r="J694" s="3" t="s">
        <v>46</v>
      </c>
      <c r="K694" s="3" t="s">
        <v>75</v>
      </c>
      <c r="L694" s="3" t="s">
        <v>36</v>
      </c>
      <c r="M694" s="3" t="s">
        <v>1153</v>
      </c>
      <c r="N694" s="2">
        <v>166.24</v>
      </c>
      <c r="O694" s="2">
        <v>24.936</v>
      </c>
      <c r="P694" s="2">
        <v>6</v>
      </c>
      <c r="Q694" s="4">
        <f>Table1[[#This Row],[Amount]]*Table1[[#This Row],[Quantity]]</f>
        <v>997.44</v>
      </c>
    </row>
    <row r="695" spans="1:17" x14ac:dyDescent="0.3">
      <c r="A695" s="1">
        <v>694</v>
      </c>
      <c r="B695" s="2" t="s">
        <v>754</v>
      </c>
      <c r="C695" s="2" t="s">
        <v>8</v>
      </c>
      <c r="D695" s="2" t="s">
        <v>25</v>
      </c>
      <c r="E695" s="3">
        <v>43405</v>
      </c>
      <c r="F695" s="3" t="s">
        <v>305</v>
      </c>
      <c r="G695" s="2">
        <v>2018</v>
      </c>
      <c r="H695" s="3" t="s">
        <v>70</v>
      </c>
      <c r="I695" s="3" t="s">
        <v>306</v>
      </c>
      <c r="J695" s="3" t="s">
        <v>43</v>
      </c>
      <c r="K695" s="3" t="s">
        <v>108</v>
      </c>
      <c r="L695" s="3" t="s">
        <v>37</v>
      </c>
      <c r="M695" s="3" t="s">
        <v>1153</v>
      </c>
      <c r="N695" s="2">
        <v>33.4</v>
      </c>
      <c r="O695" s="2">
        <v>16.032</v>
      </c>
      <c r="P695" s="2">
        <v>2</v>
      </c>
      <c r="Q695" s="4">
        <f>Table1[[#This Row],[Amount]]*Table1[[#This Row],[Quantity]]</f>
        <v>66.8</v>
      </c>
    </row>
    <row r="696" spans="1:17" x14ac:dyDescent="0.3">
      <c r="A696" s="1">
        <v>695</v>
      </c>
      <c r="B696" s="2" t="s">
        <v>755</v>
      </c>
      <c r="C696" s="2" t="s">
        <v>11</v>
      </c>
      <c r="D696" s="2" t="s">
        <v>22</v>
      </c>
      <c r="E696" s="3">
        <v>43406</v>
      </c>
      <c r="F696" s="3" t="s">
        <v>305</v>
      </c>
      <c r="G696" s="2">
        <v>2018</v>
      </c>
      <c r="H696" s="3" t="s">
        <v>73</v>
      </c>
      <c r="I696" s="3" t="s">
        <v>170</v>
      </c>
      <c r="J696" s="3" t="s">
        <v>42</v>
      </c>
      <c r="K696" s="3" t="s">
        <v>110</v>
      </c>
      <c r="L696" s="3" t="s">
        <v>38</v>
      </c>
      <c r="M696" s="3" t="s">
        <v>1155</v>
      </c>
      <c r="N696" s="2">
        <v>198.27199999999999</v>
      </c>
      <c r="O696" s="2">
        <v>17.348800000000001</v>
      </c>
      <c r="P696" s="2">
        <v>8</v>
      </c>
      <c r="Q696" s="4">
        <f>Table1[[#This Row],[Amount]]*Table1[[#This Row],[Quantity]]</f>
        <v>1586.1759999999999</v>
      </c>
    </row>
    <row r="697" spans="1:17" x14ac:dyDescent="0.3">
      <c r="A697" s="1">
        <v>696</v>
      </c>
      <c r="B697" s="2" t="s">
        <v>755</v>
      </c>
      <c r="C697" s="2" t="s">
        <v>8</v>
      </c>
      <c r="D697" s="2" t="s">
        <v>25</v>
      </c>
      <c r="E697" s="3">
        <v>43407</v>
      </c>
      <c r="F697" s="3" t="s">
        <v>305</v>
      </c>
      <c r="G697" s="2">
        <v>2018</v>
      </c>
      <c r="H697" s="3" t="s">
        <v>125</v>
      </c>
      <c r="I697" s="3" t="s">
        <v>307</v>
      </c>
      <c r="J697" s="3" t="s">
        <v>43</v>
      </c>
      <c r="K697" s="3" t="s">
        <v>108</v>
      </c>
      <c r="L697" s="3" t="s">
        <v>37</v>
      </c>
      <c r="M697" s="3" t="s">
        <v>1155</v>
      </c>
      <c r="N697" s="2">
        <v>47.36</v>
      </c>
      <c r="O697" s="2">
        <v>17.760000000000002</v>
      </c>
      <c r="P697" s="2">
        <v>6</v>
      </c>
      <c r="Q697" s="4">
        <f>Table1[[#This Row],[Amount]]*Table1[[#This Row],[Quantity]]</f>
        <v>284.15999999999997</v>
      </c>
    </row>
    <row r="698" spans="1:17" x14ac:dyDescent="0.3">
      <c r="A698" s="1">
        <v>697</v>
      </c>
      <c r="B698" s="2" t="s">
        <v>755</v>
      </c>
      <c r="C698" s="2" t="s">
        <v>11</v>
      </c>
      <c r="D698" s="2" t="s">
        <v>23</v>
      </c>
      <c r="E698" s="3">
        <v>43407</v>
      </c>
      <c r="F698" s="3" t="s">
        <v>305</v>
      </c>
      <c r="G698" s="2">
        <v>2018</v>
      </c>
      <c r="H698" s="3" t="s">
        <v>125</v>
      </c>
      <c r="I698" s="3" t="s">
        <v>307</v>
      </c>
      <c r="J698" s="3" t="s">
        <v>43</v>
      </c>
      <c r="K698" s="3" t="s">
        <v>108</v>
      </c>
      <c r="L698" s="3" t="s">
        <v>37</v>
      </c>
      <c r="M698" s="3" t="s">
        <v>1155</v>
      </c>
      <c r="N698" s="2">
        <v>200.98400000000001</v>
      </c>
      <c r="O698" s="2">
        <v>62.807499999999997</v>
      </c>
      <c r="P698" s="2">
        <v>3</v>
      </c>
      <c r="Q698" s="4">
        <f>Table1[[#This Row],[Amount]]*Table1[[#This Row],[Quantity]]</f>
        <v>602.952</v>
      </c>
    </row>
    <row r="699" spans="1:17" x14ac:dyDescent="0.3">
      <c r="A699" s="1">
        <v>698</v>
      </c>
      <c r="B699" s="2" t="s">
        <v>755</v>
      </c>
      <c r="C699" s="2" t="s">
        <v>8</v>
      </c>
      <c r="D699" s="2" t="s">
        <v>10</v>
      </c>
      <c r="E699" s="3">
        <v>43407</v>
      </c>
      <c r="F699" s="3" t="s">
        <v>305</v>
      </c>
      <c r="G699" s="2">
        <v>2018</v>
      </c>
      <c r="H699" s="3" t="s">
        <v>125</v>
      </c>
      <c r="I699" s="3" t="s">
        <v>307</v>
      </c>
      <c r="J699" s="3" t="s">
        <v>43</v>
      </c>
      <c r="K699" s="3" t="s">
        <v>108</v>
      </c>
      <c r="L699" s="3" t="s">
        <v>37</v>
      </c>
      <c r="M699" s="3" t="s">
        <v>1155</v>
      </c>
      <c r="N699" s="2">
        <v>97.695999999999998</v>
      </c>
      <c r="O699" s="2">
        <v>31.751200000000001</v>
      </c>
      <c r="P699" s="2">
        <v>5</v>
      </c>
      <c r="Q699" s="4">
        <f>Table1[[#This Row],[Amount]]*Table1[[#This Row],[Quantity]]</f>
        <v>488.48</v>
      </c>
    </row>
    <row r="700" spans="1:17" x14ac:dyDescent="0.3">
      <c r="A700" s="1">
        <v>699</v>
      </c>
      <c r="B700" s="2" t="s">
        <v>755</v>
      </c>
      <c r="C700" s="2" t="s">
        <v>8</v>
      </c>
      <c r="D700" s="2" t="s">
        <v>10</v>
      </c>
      <c r="E700" s="3">
        <v>43407</v>
      </c>
      <c r="F700" s="3" t="s">
        <v>305</v>
      </c>
      <c r="G700" s="2">
        <v>2018</v>
      </c>
      <c r="H700" s="3" t="s">
        <v>125</v>
      </c>
      <c r="I700" s="3" t="s">
        <v>307</v>
      </c>
      <c r="J700" s="3" t="s">
        <v>43</v>
      </c>
      <c r="K700" s="3" t="s">
        <v>108</v>
      </c>
      <c r="L700" s="3" t="s">
        <v>37</v>
      </c>
      <c r="M700" s="3" t="s">
        <v>1155</v>
      </c>
      <c r="N700" s="2">
        <v>2.6960000000000002</v>
      </c>
      <c r="O700" s="2">
        <v>0.80879999999999996</v>
      </c>
      <c r="P700" s="2">
        <v>3</v>
      </c>
      <c r="Q700" s="4">
        <f>Table1[[#This Row],[Amount]]*Table1[[#This Row],[Quantity]]</f>
        <v>8.088000000000001</v>
      </c>
    </row>
    <row r="701" spans="1:17" x14ac:dyDescent="0.3">
      <c r="A701" s="1">
        <v>700</v>
      </c>
      <c r="B701" s="2" t="s">
        <v>755</v>
      </c>
      <c r="C701" s="2" t="s">
        <v>8</v>
      </c>
      <c r="D701" s="2" t="s">
        <v>9</v>
      </c>
      <c r="E701" s="3">
        <v>43407</v>
      </c>
      <c r="F701" s="3" t="s">
        <v>305</v>
      </c>
      <c r="G701" s="2">
        <v>2018</v>
      </c>
      <c r="H701" s="3" t="s">
        <v>125</v>
      </c>
      <c r="I701" s="3" t="s">
        <v>307</v>
      </c>
      <c r="J701" s="3" t="s">
        <v>43</v>
      </c>
      <c r="K701" s="3" t="s">
        <v>108</v>
      </c>
      <c r="L701" s="3" t="s">
        <v>37</v>
      </c>
      <c r="M701" s="3" t="s">
        <v>1155</v>
      </c>
      <c r="N701" s="2">
        <v>18.588000000000001</v>
      </c>
      <c r="O701" s="2">
        <v>-13.6312</v>
      </c>
      <c r="P701" s="2">
        <v>2</v>
      </c>
      <c r="Q701" s="4">
        <f>Table1[[#This Row],[Amount]]*Table1[[#This Row],[Quantity]]</f>
        <v>37.176000000000002</v>
      </c>
    </row>
    <row r="702" spans="1:17" x14ac:dyDescent="0.3">
      <c r="A702" s="1">
        <v>701</v>
      </c>
      <c r="B702" s="2" t="s">
        <v>755</v>
      </c>
      <c r="C702" s="2" t="s">
        <v>8</v>
      </c>
      <c r="D702" s="2" t="s">
        <v>14</v>
      </c>
      <c r="E702" s="3">
        <v>43407</v>
      </c>
      <c r="F702" s="3" t="s">
        <v>305</v>
      </c>
      <c r="G702" s="2">
        <v>2018</v>
      </c>
      <c r="H702" s="3" t="s">
        <v>125</v>
      </c>
      <c r="I702" s="3" t="s">
        <v>308</v>
      </c>
      <c r="J702" s="3" t="s">
        <v>42</v>
      </c>
      <c r="K702" s="3" t="s">
        <v>110</v>
      </c>
      <c r="L702" s="3" t="s">
        <v>38</v>
      </c>
      <c r="M702" s="3" t="s">
        <v>1155</v>
      </c>
      <c r="N702" s="2">
        <v>4.8959999999999999</v>
      </c>
      <c r="O702" s="2">
        <v>-3.4272</v>
      </c>
      <c r="P702" s="2">
        <v>2</v>
      </c>
      <c r="Q702" s="4">
        <f>Table1[[#This Row],[Amount]]*Table1[[#This Row],[Quantity]]</f>
        <v>9.7919999999999998</v>
      </c>
    </row>
    <row r="703" spans="1:17" x14ac:dyDescent="0.3">
      <c r="A703" s="1">
        <v>702</v>
      </c>
      <c r="B703" s="2" t="s">
        <v>756</v>
      </c>
      <c r="C703" s="2" t="s">
        <v>11</v>
      </c>
      <c r="D703" s="2" t="s">
        <v>13</v>
      </c>
      <c r="E703" s="3">
        <v>43407</v>
      </c>
      <c r="F703" s="3" t="s">
        <v>305</v>
      </c>
      <c r="G703" s="2">
        <v>2018</v>
      </c>
      <c r="H703" s="3" t="s">
        <v>125</v>
      </c>
      <c r="I703" s="3" t="s">
        <v>309</v>
      </c>
      <c r="J703" s="3" t="s">
        <v>87</v>
      </c>
      <c r="K703" s="3" t="s">
        <v>88</v>
      </c>
      <c r="L703" s="3" t="s">
        <v>36</v>
      </c>
      <c r="M703" s="3" t="s">
        <v>1154</v>
      </c>
      <c r="N703" s="2">
        <v>15.071999999999999</v>
      </c>
      <c r="O703" s="2">
        <v>4.1448</v>
      </c>
      <c r="P703" s="2">
        <v>4</v>
      </c>
      <c r="Q703" s="4">
        <f>Table1[[#This Row],[Amount]]*Table1[[#This Row],[Quantity]]</f>
        <v>60.287999999999997</v>
      </c>
    </row>
    <row r="704" spans="1:17" x14ac:dyDescent="0.3">
      <c r="A704" s="1">
        <v>703</v>
      </c>
      <c r="B704" s="2" t="s">
        <v>757</v>
      </c>
      <c r="C704" s="2" t="s">
        <v>8</v>
      </c>
      <c r="D704" s="2" t="s">
        <v>17</v>
      </c>
      <c r="E704" s="3">
        <v>43407</v>
      </c>
      <c r="F704" s="3" t="s">
        <v>305</v>
      </c>
      <c r="G704" s="2">
        <v>2018</v>
      </c>
      <c r="H704" s="3" t="s">
        <v>125</v>
      </c>
      <c r="I704" s="3" t="s">
        <v>309</v>
      </c>
      <c r="J704" s="3" t="s">
        <v>87</v>
      </c>
      <c r="K704" s="3" t="s">
        <v>88</v>
      </c>
      <c r="L704" s="3" t="s">
        <v>36</v>
      </c>
      <c r="M704" s="3" t="s">
        <v>1154</v>
      </c>
      <c r="N704" s="2">
        <v>209.88</v>
      </c>
      <c r="O704" s="2">
        <v>35.679600000000001</v>
      </c>
      <c r="P704" s="2">
        <v>4</v>
      </c>
      <c r="Q704" s="4">
        <f>Table1[[#This Row],[Amount]]*Table1[[#This Row],[Quantity]]</f>
        <v>839.52</v>
      </c>
    </row>
    <row r="705" spans="1:17" x14ac:dyDescent="0.3">
      <c r="A705" s="1">
        <v>704</v>
      </c>
      <c r="B705" s="2" t="s">
        <v>758</v>
      </c>
      <c r="C705" s="2" t="s">
        <v>11</v>
      </c>
      <c r="D705" s="2" t="s">
        <v>22</v>
      </c>
      <c r="E705" s="3">
        <v>43407</v>
      </c>
      <c r="F705" s="3" t="s">
        <v>305</v>
      </c>
      <c r="G705" s="2">
        <v>2018</v>
      </c>
      <c r="H705" s="3" t="s">
        <v>125</v>
      </c>
      <c r="I705" s="3" t="s">
        <v>309</v>
      </c>
      <c r="J705" s="3" t="s">
        <v>87</v>
      </c>
      <c r="K705" s="3" t="s">
        <v>88</v>
      </c>
      <c r="L705" s="3" t="s">
        <v>36</v>
      </c>
      <c r="M705" s="3" t="s">
        <v>1153</v>
      </c>
      <c r="N705" s="2">
        <v>369.91199999999998</v>
      </c>
      <c r="O705" s="2">
        <v>-13.871700000000001</v>
      </c>
      <c r="P705" s="2">
        <v>2</v>
      </c>
      <c r="Q705" s="4">
        <f>Table1[[#This Row],[Amount]]*Table1[[#This Row],[Quantity]]</f>
        <v>739.82399999999996</v>
      </c>
    </row>
    <row r="706" spans="1:17" x14ac:dyDescent="0.3">
      <c r="A706" s="1">
        <v>705</v>
      </c>
      <c r="B706" s="2" t="s">
        <v>759</v>
      </c>
      <c r="C706" s="2" t="s">
        <v>8</v>
      </c>
      <c r="D706" s="2" t="s">
        <v>9</v>
      </c>
      <c r="E706" s="3">
        <v>43407</v>
      </c>
      <c r="F706" s="3" t="s">
        <v>305</v>
      </c>
      <c r="G706" s="2">
        <v>2018</v>
      </c>
      <c r="H706" s="3" t="s">
        <v>125</v>
      </c>
      <c r="I706" s="3" t="s">
        <v>309</v>
      </c>
      <c r="J706" s="3" t="s">
        <v>87</v>
      </c>
      <c r="K706" s="3" t="s">
        <v>88</v>
      </c>
      <c r="L706" s="3" t="s">
        <v>36</v>
      </c>
      <c r="M706" s="3" t="s">
        <v>1154</v>
      </c>
      <c r="N706" s="2">
        <v>10.368</v>
      </c>
      <c r="O706" s="2">
        <v>3.6288</v>
      </c>
      <c r="P706" s="2">
        <v>5</v>
      </c>
      <c r="Q706" s="4">
        <f>Table1[[#This Row],[Amount]]*Table1[[#This Row],[Quantity]]</f>
        <v>51.84</v>
      </c>
    </row>
    <row r="707" spans="1:17" x14ac:dyDescent="0.3">
      <c r="A707" s="1">
        <v>706</v>
      </c>
      <c r="B707" s="2" t="s">
        <v>759</v>
      </c>
      <c r="C707" s="2" t="s">
        <v>8</v>
      </c>
      <c r="D707" s="2" t="s">
        <v>20</v>
      </c>
      <c r="E707" s="3">
        <v>43407</v>
      </c>
      <c r="F707" s="3" t="s">
        <v>305</v>
      </c>
      <c r="G707" s="2">
        <v>2018</v>
      </c>
      <c r="H707" s="3" t="s">
        <v>125</v>
      </c>
      <c r="I707" s="3" t="s">
        <v>310</v>
      </c>
      <c r="J707" s="3" t="s">
        <v>52</v>
      </c>
      <c r="K707" s="3" t="s">
        <v>58</v>
      </c>
      <c r="L707" s="3" t="s">
        <v>40</v>
      </c>
      <c r="M707" s="3" t="s">
        <v>1154</v>
      </c>
      <c r="N707" s="2">
        <v>166.84</v>
      </c>
      <c r="O707" s="2">
        <v>18.769500000000001</v>
      </c>
      <c r="P707" s="2">
        <v>7</v>
      </c>
      <c r="Q707" s="4">
        <f>Table1[[#This Row],[Amount]]*Table1[[#This Row],[Quantity]]</f>
        <v>1167.8800000000001</v>
      </c>
    </row>
    <row r="708" spans="1:17" x14ac:dyDescent="0.3">
      <c r="A708" s="1">
        <v>707</v>
      </c>
      <c r="B708" s="2" t="s">
        <v>759</v>
      </c>
      <c r="C708" s="2" t="s">
        <v>11</v>
      </c>
      <c r="D708" s="2" t="s">
        <v>22</v>
      </c>
      <c r="E708" s="3">
        <v>43407</v>
      </c>
      <c r="F708" s="3" t="s">
        <v>305</v>
      </c>
      <c r="G708" s="2">
        <v>2018</v>
      </c>
      <c r="H708" s="3" t="s">
        <v>125</v>
      </c>
      <c r="I708" s="3" t="s">
        <v>311</v>
      </c>
      <c r="J708" s="3" t="s">
        <v>53</v>
      </c>
      <c r="K708" s="3" t="s">
        <v>58</v>
      </c>
      <c r="L708" s="3" t="s">
        <v>40</v>
      </c>
      <c r="M708" s="3" t="s">
        <v>1154</v>
      </c>
      <c r="N708" s="2">
        <v>15.215999999999999</v>
      </c>
      <c r="O708" s="2">
        <v>2.2824</v>
      </c>
      <c r="P708" s="2">
        <v>2</v>
      </c>
      <c r="Q708" s="4">
        <f>Table1[[#This Row],[Amount]]*Table1[[#This Row],[Quantity]]</f>
        <v>30.431999999999999</v>
      </c>
    </row>
    <row r="709" spans="1:17" x14ac:dyDescent="0.3">
      <c r="A709" s="1">
        <v>708</v>
      </c>
      <c r="B709" s="2" t="s">
        <v>760</v>
      </c>
      <c r="C709" s="2" t="s">
        <v>6</v>
      </c>
      <c r="D709" s="2" t="s">
        <v>24</v>
      </c>
      <c r="E709" s="3">
        <v>43407</v>
      </c>
      <c r="F709" s="3" t="s">
        <v>305</v>
      </c>
      <c r="G709" s="2">
        <v>2018</v>
      </c>
      <c r="H709" s="3" t="s">
        <v>125</v>
      </c>
      <c r="I709" s="3" t="s">
        <v>311</v>
      </c>
      <c r="J709" s="3" t="s">
        <v>53</v>
      </c>
      <c r="K709" s="3" t="s">
        <v>58</v>
      </c>
      <c r="L709" s="3" t="s">
        <v>40</v>
      </c>
      <c r="M709" s="3" t="s">
        <v>1153</v>
      </c>
      <c r="N709" s="2">
        <v>119.96</v>
      </c>
      <c r="O709" s="2">
        <v>52.782400000000003</v>
      </c>
      <c r="P709" s="2">
        <v>10</v>
      </c>
      <c r="Q709" s="4">
        <f>Table1[[#This Row],[Amount]]*Table1[[#This Row],[Quantity]]</f>
        <v>1199.5999999999999</v>
      </c>
    </row>
    <row r="710" spans="1:17" x14ac:dyDescent="0.3">
      <c r="A710" s="1">
        <v>709</v>
      </c>
      <c r="B710" s="2" t="s">
        <v>760</v>
      </c>
      <c r="C710" s="2" t="s">
        <v>6</v>
      </c>
      <c r="D710" s="2" t="s">
        <v>24</v>
      </c>
      <c r="E710" s="3">
        <v>43407</v>
      </c>
      <c r="F710" s="3" t="s">
        <v>305</v>
      </c>
      <c r="G710" s="2">
        <v>2018</v>
      </c>
      <c r="H710" s="3" t="s">
        <v>125</v>
      </c>
      <c r="I710" s="3" t="s">
        <v>291</v>
      </c>
      <c r="J710" s="3" t="s">
        <v>51</v>
      </c>
      <c r="K710" s="3" t="s">
        <v>92</v>
      </c>
      <c r="L710" s="3" t="s">
        <v>40</v>
      </c>
      <c r="M710" s="3" t="s">
        <v>1153</v>
      </c>
      <c r="N710" s="2">
        <v>883.92</v>
      </c>
      <c r="O710" s="2">
        <v>-110.49</v>
      </c>
      <c r="P710" s="2">
        <v>3</v>
      </c>
      <c r="Q710" s="4">
        <f>Table1[[#This Row],[Amount]]*Table1[[#This Row],[Quantity]]</f>
        <v>2651.7599999999998</v>
      </c>
    </row>
    <row r="711" spans="1:17" x14ac:dyDescent="0.3">
      <c r="A711" s="1">
        <v>710</v>
      </c>
      <c r="B711" s="2" t="s">
        <v>760</v>
      </c>
      <c r="C711" s="2" t="s">
        <v>8</v>
      </c>
      <c r="D711" s="2" t="s">
        <v>10</v>
      </c>
      <c r="E711" s="3">
        <v>43407</v>
      </c>
      <c r="F711" s="3" t="s">
        <v>305</v>
      </c>
      <c r="G711" s="2">
        <v>2018</v>
      </c>
      <c r="H711" s="3" t="s">
        <v>125</v>
      </c>
      <c r="I711" s="3" t="s">
        <v>291</v>
      </c>
      <c r="J711" s="3" t="s">
        <v>51</v>
      </c>
      <c r="K711" s="3" t="s">
        <v>92</v>
      </c>
      <c r="L711" s="3" t="s">
        <v>40</v>
      </c>
      <c r="M711" s="3" t="s">
        <v>1153</v>
      </c>
      <c r="N711" s="2">
        <v>46.72</v>
      </c>
      <c r="O711" s="2">
        <v>15.768000000000001</v>
      </c>
      <c r="P711" s="2">
        <v>2</v>
      </c>
      <c r="Q711" s="4">
        <f>Table1[[#This Row],[Amount]]*Table1[[#This Row],[Quantity]]</f>
        <v>93.44</v>
      </c>
    </row>
    <row r="712" spans="1:17" x14ac:dyDescent="0.3">
      <c r="A712" s="1">
        <v>711</v>
      </c>
      <c r="B712" s="2" t="s">
        <v>761</v>
      </c>
      <c r="C712" s="2" t="s">
        <v>11</v>
      </c>
      <c r="D712" s="2" t="s">
        <v>12</v>
      </c>
      <c r="E712" s="3">
        <v>43407</v>
      </c>
      <c r="F712" s="3" t="s">
        <v>305</v>
      </c>
      <c r="G712" s="2">
        <v>2018</v>
      </c>
      <c r="H712" s="3" t="s">
        <v>125</v>
      </c>
      <c r="I712" s="3" t="s">
        <v>291</v>
      </c>
      <c r="J712" s="3" t="s">
        <v>51</v>
      </c>
      <c r="K712" s="3" t="s">
        <v>92</v>
      </c>
      <c r="L712" s="3" t="s">
        <v>40</v>
      </c>
      <c r="M712" s="3" t="s">
        <v>1155</v>
      </c>
      <c r="N712" s="2">
        <v>55.48</v>
      </c>
      <c r="O712" s="2">
        <v>26.630400000000002</v>
      </c>
      <c r="P712" s="2">
        <v>6</v>
      </c>
      <c r="Q712" s="4">
        <f>Table1[[#This Row],[Amount]]*Table1[[#This Row],[Quantity]]</f>
        <v>332.88</v>
      </c>
    </row>
    <row r="713" spans="1:17" x14ac:dyDescent="0.3">
      <c r="A713" s="1">
        <v>712</v>
      </c>
      <c r="B713" s="2" t="s">
        <v>762</v>
      </c>
      <c r="C713" s="2" t="s">
        <v>11</v>
      </c>
      <c r="D713" s="2" t="s">
        <v>13</v>
      </c>
      <c r="E713" s="3">
        <v>43408</v>
      </c>
      <c r="F713" s="3" t="s">
        <v>305</v>
      </c>
      <c r="G713" s="2">
        <v>2018</v>
      </c>
      <c r="H713" s="3" t="s">
        <v>60</v>
      </c>
      <c r="I713" s="3" t="s">
        <v>312</v>
      </c>
      <c r="J713" s="3" t="s">
        <v>56</v>
      </c>
      <c r="K713" s="3" t="s">
        <v>94</v>
      </c>
      <c r="L713" s="3" t="s">
        <v>40</v>
      </c>
      <c r="M713" s="3" t="s">
        <v>1153</v>
      </c>
      <c r="N713" s="2">
        <v>24.448</v>
      </c>
      <c r="O713" s="2">
        <v>8.8623999999999992</v>
      </c>
      <c r="P713" s="2">
        <v>3</v>
      </c>
      <c r="Q713" s="4">
        <f>Table1[[#This Row],[Amount]]*Table1[[#This Row],[Quantity]]</f>
        <v>73.343999999999994</v>
      </c>
    </row>
    <row r="714" spans="1:17" x14ac:dyDescent="0.3">
      <c r="A714" s="1">
        <v>713</v>
      </c>
      <c r="B714" s="2" t="s">
        <v>763</v>
      </c>
      <c r="C714" s="2" t="s">
        <v>8</v>
      </c>
      <c r="D714" s="2" t="s">
        <v>18</v>
      </c>
      <c r="E714" s="3">
        <v>43409</v>
      </c>
      <c r="F714" s="3" t="s">
        <v>305</v>
      </c>
      <c r="G714" s="2">
        <v>2018</v>
      </c>
      <c r="H714" s="3" t="s">
        <v>80</v>
      </c>
      <c r="I714" s="3" t="s">
        <v>258</v>
      </c>
      <c r="J714" s="3" t="s">
        <v>57</v>
      </c>
      <c r="K714" s="3" t="s">
        <v>57</v>
      </c>
      <c r="L714" s="3" t="s">
        <v>37</v>
      </c>
      <c r="M714" s="3" t="s">
        <v>1154</v>
      </c>
      <c r="N714" s="2">
        <v>281.33999999999997</v>
      </c>
      <c r="O714" s="2">
        <v>109.7226</v>
      </c>
      <c r="P714" s="2">
        <v>3</v>
      </c>
      <c r="Q714" s="4">
        <f>Table1[[#This Row],[Amount]]*Table1[[#This Row],[Quantity]]</f>
        <v>844.02</v>
      </c>
    </row>
    <row r="715" spans="1:17" x14ac:dyDescent="0.3">
      <c r="A715" s="1">
        <v>714</v>
      </c>
      <c r="B715" s="2" t="s">
        <v>763</v>
      </c>
      <c r="C715" s="2" t="s">
        <v>8</v>
      </c>
      <c r="D715" s="2" t="s">
        <v>10</v>
      </c>
      <c r="E715" s="3">
        <v>43409</v>
      </c>
      <c r="F715" s="3" t="s">
        <v>305</v>
      </c>
      <c r="G715" s="2">
        <v>2018</v>
      </c>
      <c r="H715" s="3" t="s">
        <v>80</v>
      </c>
      <c r="I715" s="3" t="s">
        <v>258</v>
      </c>
      <c r="J715" s="3" t="s">
        <v>57</v>
      </c>
      <c r="K715" s="3" t="s">
        <v>57</v>
      </c>
      <c r="L715" s="3" t="s">
        <v>37</v>
      </c>
      <c r="M715" s="3" t="s">
        <v>1154</v>
      </c>
      <c r="N715" s="2">
        <v>307.98</v>
      </c>
      <c r="O715" s="2">
        <v>89.3142</v>
      </c>
      <c r="P715" s="2">
        <v>2</v>
      </c>
      <c r="Q715" s="4">
        <f>Table1[[#This Row],[Amount]]*Table1[[#This Row],[Quantity]]</f>
        <v>615.96</v>
      </c>
    </row>
    <row r="716" spans="1:17" x14ac:dyDescent="0.3">
      <c r="A716" s="1">
        <v>715</v>
      </c>
      <c r="B716" s="2" t="s">
        <v>763</v>
      </c>
      <c r="C716" s="2" t="s">
        <v>8</v>
      </c>
      <c r="D716" s="2" t="s">
        <v>20</v>
      </c>
      <c r="E716" s="3">
        <v>43409</v>
      </c>
      <c r="F716" s="3" t="s">
        <v>305</v>
      </c>
      <c r="G716" s="2">
        <v>2018</v>
      </c>
      <c r="H716" s="3" t="s">
        <v>80</v>
      </c>
      <c r="I716" s="3" t="s">
        <v>258</v>
      </c>
      <c r="J716" s="3" t="s">
        <v>57</v>
      </c>
      <c r="K716" s="3" t="s">
        <v>57</v>
      </c>
      <c r="L716" s="3" t="s">
        <v>37</v>
      </c>
      <c r="M716" s="3" t="s">
        <v>1154</v>
      </c>
      <c r="N716" s="2">
        <v>299.97000000000003</v>
      </c>
      <c r="O716" s="2">
        <v>113.98860000000001</v>
      </c>
      <c r="P716" s="2">
        <v>5</v>
      </c>
      <c r="Q716" s="4">
        <f>Table1[[#This Row],[Amount]]*Table1[[#This Row],[Quantity]]</f>
        <v>1499.8500000000001</v>
      </c>
    </row>
    <row r="717" spans="1:17" x14ac:dyDescent="0.3">
      <c r="A717" s="1">
        <v>716</v>
      </c>
      <c r="B717" s="2" t="s">
        <v>764</v>
      </c>
      <c r="C717" s="2" t="s">
        <v>8</v>
      </c>
      <c r="D717" s="2" t="s">
        <v>9</v>
      </c>
      <c r="E717" s="3">
        <v>43409</v>
      </c>
      <c r="F717" s="3" t="s">
        <v>305</v>
      </c>
      <c r="G717" s="2">
        <v>2018</v>
      </c>
      <c r="H717" s="3" t="s">
        <v>80</v>
      </c>
      <c r="I717" s="3" t="s">
        <v>258</v>
      </c>
      <c r="J717" s="3" t="s">
        <v>57</v>
      </c>
      <c r="K717" s="3" t="s">
        <v>57</v>
      </c>
      <c r="L717" s="3" t="s">
        <v>37</v>
      </c>
      <c r="M717" s="3" t="s">
        <v>1154</v>
      </c>
      <c r="N717" s="2">
        <v>19.920000000000002</v>
      </c>
      <c r="O717" s="2">
        <v>6.9720000000000004</v>
      </c>
      <c r="P717" s="2">
        <v>3</v>
      </c>
      <c r="Q717" s="4">
        <f>Table1[[#This Row],[Amount]]*Table1[[#This Row],[Quantity]]</f>
        <v>59.760000000000005</v>
      </c>
    </row>
    <row r="718" spans="1:17" x14ac:dyDescent="0.3">
      <c r="A718" s="1">
        <v>717</v>
      </c>
      <c r="B718" s="2" t="s">
        <v>765</v>
      </c>
      <c r="C718" s="2" t="s">
        <v>8</v>
      </c>
      <c r="D718" s="2" t="s">
        <v>10</v>
      </c>
      <c r="E718" s="3">
        <v>43409</v>
      </c>
      <c r="F718" s="3" t="s">
        <v>305</v>
      </c>
      <c r="G718" s="2">
        <v>2018</v>
      </c>
      <c r="H718" s="3" t="s">
        <v>80</v>
      </c>
      <c r="I718" s="3" t="s">
        <v>258</v>
      </c>
      <c r="J718" s="3" t="s">
        <v>57</v>
      </c>
      <c r="K718" s="3" t="s">
        <v>57</v>
      </c>
      <c r="L718" s="3" t="s">
        <v>37</v>
      </c>
      <c r="M718" s="3" t="s">
        <v>1153</v>
      </c>
      <c r="N718" s="2">
        <v>9.94</v>
      </c>
      <c r="O718" s="2">
        <v>3.0813999999999999</v>
      </c>
      <c r="P718" s="2">
        <v>4</v>
      </c>
      <c r="Q718" s="4">
        <f>Table1[[#This Row],[Amount]]*Table1[[#This Row],[Quantity]]</f>
        <v>39.76</v>
      </c>
    </row>
    <row r="719" spans="1:17" x14ac:dyDescent="0.3">
      <c r="A719" s="1">
        <v>718</v>
      </c>
      <c r="B719" s="2" t="s">
        <v>766</v>
      </c>
      <c r="C719" s="2" t="s">
        <v>11</v>
      </c>
      <c r="D719" s="2" t="s">
        <v>23</v>
      </c>
      <c r="E719" s="3">
        <v>43409</v>
      </c>
      <c r="F719" s="3" t="s">
        <v>305</v>
      </c>
      <c r="G719" s="2">
        <v>2018</v>
      </c>
      <c r="H719" s="3" t="s">
        <v>80</v>
      </c>
      <c r="I719" s="3" t="s">
        <v>258</v>
      </c>
      <c r="J719" s="3" t="s">
        <v>57</v>
      </c>
      <c r="K719" s="3" t="s">
        <v>57</v>
      </c>
      <c r="L719" s="3" t="s">
        <v>37</v>
      </c>
      <c r="M719" s="3" t="s">
        <v>1153</v>
      </c>
      <c r="N719" s="2">
        <v>103.056</v>
      </c>
      <c r="O719" s="2">
        <v>24.4758</v>
      </c>
      <c r="P719" s="2">
        <v>2</v>
      </c>
      <c r="Q719" s="4">
        <f>Table1[[#This Row],[Amount]]*Table1[[#This Row],[Quantity]]</f>
        <v>206.11199999999999</v>
      </c>
    </row>
    <row r="720" spans="1:17" x14ac:dyDescent="0.3">
      <c r="A720" s="1">
        <v>719</v>
      </c>
      <c r="B720" s="2" t="s">
        <v>767</v>
      </c>
      <c r="C720" s="2" t="s">
        <v>8</v>
      </c>
      <c r="D720" s="2" t="s">
        <v>15</v>
      </c>
      <c r="E720" s="3">
        <v>43409</v>
      </c>
      <c r="F720" s="3" t="s">
        <v>305</v>
      </c>
      <c r="G720" s="2">
        <v>2018</v>
      </c>
      <c r="H720" s="3" t="s">
        <v>80</v>
      </c>
      <c r="I720" s="3" t="s">
        <v>258</v>
      </c>
      <c r="J720" s="3" t="s">
        <v>57</v>
      </c>
      <c r="K720" s="3" t="s">
        <v>57</v>
      </c>
      <c r="L720" s="3" t="s">
        <v>37</v>
      </c>
      <c r="M720" s="3" t="s">
        <v>1155</v>
      </c>
      <c r="N720" s="2">
        <v>59.808</v>
      </c>
      <c r="O720" s="2">
        <v>19.4376</v>
      </c>
      <c r="P720" s="2">
        <v>2</v>
      </c>
      <c r="Q720" s="4">
        <f>Table1[[#This Row],[Amount]]*Table1[[#This Row],[Quantity]]</f>
        <v>119.616</v>
      </c>
    </row>
    <row r="721" spans="1:17" x14ac:dyDescent="0.3">
      <c r="A721" s="1">
        <v>720</v>
      </c>
      <c r="B721" s="2" t="s">
        <v>767</v>
      </c>
      <c r="C721" s="2" t="s">
        <v>11</v>
      </c>
      <c r="D721" s="2" t="s">
        <v>13</v>
      </c>
      <c r="E721" s="3">
        <v>43409</v>
      </c>
      <c r="F721" s="3" t="s">
        <v>305</v>
      </c>
      <c r="G721" s="2">
        <v>2018</v>
      </c>
      <c r="H721" s="3" t="s">
        <v>80</v>
      </c>
      <c r="I721" s="3" t="s">
        <v>258</v>
      </c>
      <c r="J721" s="3" t="s">
        <v>57</v>
      </c>
      <c r="K721" s="3" t="s">
        <v>57</v>
      </c>
      <c r="L721" s="3" t="s">
        <v>37</v>
      </c>
      <c r="M721" s="3" t="s">
        <v>1155</v>
      </c>
      <c r="N721" s="2">
        <v>73.319999999999993</v>
      </c>
      <c r="O721" s="2">
        <v>21.995999999999999</v>
      </c>
      <c r="P721" s="2">
        <v>11</v>
      </c>
      <c r="Q721" s="4">
        <f>Table1[[#This Row],[Amount]]*Table1[[#This Row],[Quantity]]</f>
        <v>806.52</v>
      </c>
    </row>
    <row r="722" spans="1:17" x14ac:dyDescent="0.3">
      <c r="A722" s="1">
        <v>721</v>
      </c>
      <c r="B722" s="2" t="s">
        <v>768</v>
      </c>
      <c r="C722" s="2" t="s">
        <v>8</v>
      </c>
      <c r="D722" s="2" t="s">
        <v>14</v>
      </c>
      <c r="E722" s="3">
        <v>43409</v>
      </c>
      <c r="F722" s="3" t="s">
        <v>305</v>
      </c>
      <c r="G722" s="2">
        <v>2018</v>
      </c>
      <c r="H722" s="3" t="s">
        <v>80</v>
      </c>
      <c r="I722" s="3" t="s">
        <v>258</v>
      </c>
      <c r="J722" s="3" t="s">
        <v>57</v>
      </c>
      <c r="K722" s="3" t="s">
        <v>57</v>
      </c>
      <c r="L722" s="3" t="s">
        <v>37</v>
      </c>
      <c r="M722" s="3" t="s">
        <v>1155</v>
      </c>
      <c r="N722" s="2">
        <v>146.82</v>
      </c>
      <c r="O722" s="2">
        <v>73.41</v>
      </c>
      <c r="P722" s="2">
        <v>4</v>
      </c>
      <c r="Q722" s="4">
        <f>Table1[[#This Row],[Amount]]*Table1[[#This Row],[Quantity]]</f>
        <v>587.28</v>
      </c>
    </row>
    <row r="723" spans="1:17" x14ac:dyDescent="0.3">
      <c r="A723" s="1">
        <v>722</v>
      </c>
      <c r="B723" s="2" t="s">
        <v>769</v>
      </c>
      <c r="C723" s="2" t="s">
        <v>8</v>
      </c>
      <c r="D723" s="2" t="s">
        <v>10</v>
      </c>
      <c r="E723" s="3">
        <v>43410</v>
      </c>
      <c r="F723" s="3" t="s">
        <v>305</v>
      </c>
      <c r="G723" s="2">
        <v>2018</v>
      </c>
      <c r="H723" s="3" t="s">
        <v>65</v>
      </c>
      <c r="I723" s="3" t="s">
        <v>313</v>
      </c>
      <c r="J723" s="3" t="s">
        <v>55</v>
      </c>
      <c r="K723" s="3" t="s">
        <v>97</v>
      </c>
      <c r="L723" s="3" t="s">
        <v>40</v>
      </c>
      <c r="M723" s="3" t="s">
        <v>1154</v>
      </c>
      <c r="N723" s="2">
        <v>1652.94</v>
      </c>
      <c r="O723" s="2">
        <v>231.41159999999999</v>
      </c>
      <c r="P723" s="2">
        <v>2</v>
      </c>
      <c r="Q723" s="4">
        <f>Table1[[#This Row],[Amount]]*Table1[[#This Row],[Quantity]]</f>
        <v>3305.88</v>
      </c>
    </row>
    <row r="724" spans="1:17" x14ac:dyDescent="0.3">
      <c r="A724" s="1">
        <v>723</v>
      </c>
      <c r="B724" s="2" t="s">
        <v>769</v>
      </c>
      <c r="C724" s="2" t="s">
        <v>11</v>
      </c>
      <c r="D724" s="2" t="s">
        <v>22</v>
      </c>
      <c r="E724" s="3">
        <v>43410</v>
      </c>
      <c r="F724" s="3" t="s">
        <v>305</v>
      </c>
      <c r="G724" s="2">
        <v>2018</v>
      </c>
      <c r="H724" s="3" t="s">
        <v>65</v>
      </c>
      <c r="I724" s="3" t="s">
        <v>313</v>
      </c>
      <c r="J724" s="3" t="s">
        <v>55</v>
      </c>
      <c r="K724" s="3" t="s">
        <v>97</v>
      </c>
      <c r="L724" s="3" t="s">
        <v>40</v>
      </c>
      <c r="M724" s="3" t="s">
        <v>1154</v>
      </c>
      <c r="N724" s="2">
        <v>296.37</v>
      </c>
      <c r="O724" s="2">
        <v>80.019900000000007</v>
      </c>
      <c r="P724" s="2">
        <v>2</v>
      </c>
      <c r="Q724" s="4">
        <f>Table1[[#This Row],[Amount]]*Table1[[#This Row],[Quantity]]</f>
        <v>592.74</v>
      </c>
    </row>
    <row r="725" spans="1:17" x14ac:dyDescent="0.3">
      <c r="A725" s="1">
        <v>724</v>
      </c>
      <c r="B725" s="2" t="s">
        <v>770</v>
      </c>
      <c r="C725" s="2" t="s">
        <v>8</v>
      </c>
      <c r="D725" s="2" t="s">
        <v>18</v>
      </c>
      <c r="E725" s="3">
        <v>43410</v>
      </c>
      <c r="F725" s="3" t="s">
        <v>305</v>
      </c>
      <c r="G725" s="2">
        <v>2018</v>
      </c>
      <c r="H725" s="3" t="s">
        <v>65</v>
      </c>
      <c r="I725" s="3" t="s">
        <v>313</v>
      </c>
      <c r="J725" s="3" t="s">
        <v>55</v>
      </c>
      <c r="K725" s="3" t="s">
        <v>97</v>
      </c>
      <c r="L725" s="3" t="s">
        <v>40</v>
      </c>
      <c r="M725" s="3" t="s">
        <v>1155</v>
      </c>
      <c r="N725" s="2">
        <v>129.91999999999999</v>
      </c>
      <c r="O725" s="2">
        <v>21.111999999999998</v>
      </c>
      <c r="P725" s="2">
        <v>2</v>
      </c>
      <c r="Q725" s="4">
        <f>Table1[[#This Row],[Amount]]*Table1[[#This Row],[Quantity]]</f>
        <v>259.83999999999997</v>
      </c>
    </row>
    <row r="726" spans="1:17" x14ac:dyDescent="0.3">
      <c r="A726" s="1">
        <v>725</v>
      </c>
      <c r="B726" s="2" t="s">
        <v>771</v>
      </c>
      <c r="C726" s="2" t="s">
        <v>8</v>
      </c>
      <c r="D726" s="2" t="s">
        <v>14</v>
      </c>
      <c r="E726" s="3">
        <v>43410</v>
      </c>
      <c r="F726" s="3" t="s">
        <v>305</v>
      </c>
      <c r="G726" s="2">
        <v>2018</v>
      </c>
      <c r="H726" s="3" t="s">
        <v>65</v>
      </c>
      <c r="I726" s="3" t="s">
        <v>313</v>
      </c>
      <c r="J726" s="3" t="s">
        <v>55</v>
      </c>
      <c r="K726" s="3" t="s">
        <v>97</v>
      </c>
      <c r="L726" s="3" t="s">
        <v>40</v>
      </c>
      <c r="M726" s="3" t="s">
        <v>1154</v>
      </c>
      <c r="N726" s="2">
        <v>45.584000000000003</v>
      </c>
      <c r="O726" s="2">
        <v>5.1281999999999996</v>
      </c>
      <c r="P726" s="2">
        <v>2</v>
      </c>
      <c r="Q726" s="4">
        <f>Table1[[#This Row],[Amount]]*Table1[[#This Row],[Quantity]]</f>
        <v>91.168000000000006</v>
      </c>
    </row>
    <row r="727" spans="1:17" x14ac:dyDescent="0.3">
      <c r="A727" s="1">
        <v>726</v>
      </c>
      <c r="B727" s="2" t="s">
        <v>772</v>
      </c>
      <c r="C727" s="2" t="s">
        <v>6</v>
      </c>
      <c r="D727" s="2" t="s">
        <v>7</v>
      </c>
      <c r="E727" s="3">
        <v>43410</v>
      </c>
      <c r="F727" s="3" t="s">
        <v>305</v>
      </c>
      <c r="G727" s="2">
        <v>2018</v>
      </c>
      <c r="H727" s="3" t="s">
        <v>65</v>
      </c>
      <c r="I727" s="3" t="s">
        <v>313</v>
      </c>
      <c r="J727" s="3" t="s">
        <v>55</v>
      </c>
      <c r="K727" s="3" t="s">
        <v>97</v>
      </c>
      <c r="L727" s="3" t="s">
        <v>40</v>
      </c>
      <c r="M727" s="3" t="s">
        <v>1153</v>
      </c>
      <c r="N727" s="2">
        <v>17.568000000000001</v>
      </c>
      <c r="O727" s="2">
        <v>6.3684000000000003</v>
      </c>
      <c r="P727" s="2">
        <v>3</v>
      </c>
      <c r="Q727" s="4">
        <f>Table1[[#This Row],[Amount]]*Table1[[#This Row],[Quantity]]</f>
        <v>52.704000000000008</v>
      </c>
    </row>
    <row r="728" spans="1:17" x14ac:dyDescent="0.3">
      <c r="A728" s="1">
        <v>727</v>
      </c>
      <c r="B728" s="2" t="s">
        <v>772</v>
      </c>
      <c r="C728" s="2" t="s">
        <v>8</v>
      </c>
      <c r="D728" s="2" t="s">
        <v>10</v>
      </c>
      <c r="E728" s="3">
        <v>43410</v>
      </c>
      <c r="F728" s="3" t="s">
        <v>305</v>
      </c>
      <c r="G728" s="2">
        <v>2018</v>
      </c>
      <c r="H728" s="3" t="s">
        <v>65</v>
      </c>
      <c r="I728" s="3" t="s">
        <v>313</v>
      </c>
      <c r="J728" s="3" t="s">
        <v>55</v>
      </c>
      <c r="K728" s="3" t="s">
        <v>97</v>
      </c>
      <c r="L728" s="3" t="s">
        <v>40</v>
      </c>
      <c r="M728" s="3" t="s">
        <v>1153</v>
      </c>
      <c r="N728" s="2">
        <v>55.991999999999997</v>
      </c>
      <c r="O728" s="2">
        <v>5.5991999999999997</v>
      </c>
      <c r="P728" s="2">
        <v>6</v>
      </c>
      <c r="Q728" s="4">
        <f>Table1[[#This Row],[Amount]]*Table1[[#This Row],[Quantity]]</f>
        <v>335.952</v>
      </c>
    </row>
    <row r="729" spans="1:17" x14ac:dyDescent="0.3">
      <c r="A729" s="1">
        <v>728</v>
      </c>
      <c r="B729" s="2" t="s">
        <v>773</v>
      </c>
      <c r="C729" s="2" t="s">
        <v>8</v>
      </c>
      <c r="D729" s="2" t="s">
        <v>18</v>
      </c>
      <c r="E729" s="3">
        <v>43410</v>
      </c>
      <c r="F729" s="3" t="s">
        <v>305</v>
      </c>
      <c r="G729" s="2">
        <v>2018</v>
      </c>
      <c r="H729" s="3" t="s">
        <v>65</v>
      </c>
      <c r="I729" s="3" t="s">
        <v>313</v>
      </c>
      <c r="J729" s="3" t="s">
        <v>55</v>
      </c>
      <c r="K729" s="3" t="s">
        <v>97</v>
      </c>
      <c r="L729" s="3" t="s">
        <v>40</v>
      </c>
      <c r="M729" s="3" t="s">
        <v>1153</v>
      </c>
      <c r="N729" s="2">
        <v>182.72</v>
      </c>
      <c r="O729" s="2">
        <v>84.051199999999994</v>
      </c>
      <c r="P729" s="2">
        <v>5</v>
      </c>
      <c r="Q729" s="4">
        <f>Table1[[#This Row],[Amount]]*Table1[[#This Row],[Quantity]]</f>
        <v>913.6</v>
      </c>
    </row>
    <row r="730" spans="1:17" x14ac:dyDescent="0.3">
      <c r="A730" s="1">
        <v>729</v>
      </c>
      <c r="B730" s="2" t="s">
        <v>773</v>
      </c>
      <c r="C730" s="2" t="s">
        <v>8</v>
      </c>
      <c r="D730" s="2" t="s">
        <v>14</v>
      </c>
      <c r="E730" s="3">
        <v>43410</v>
      </c>
      <c r="F730" s="3" t="s">
        <v>305</v>
      </c>
      <c r="G730" s="2">
        <v>2018</v>
      </c>
      <c r="H730" s="3" t="s">
        <v>65</v>
      </c>
      <c r="I730" s="3" t="s">
        <v>313</v>
      </c>
      <c r="J730" s="3" t="s">
        <v>55</v>
      </c>
      <c r="K730" s="3" t="s">
        <v>97</v>
      </c>
      <c r="L730" s="3" t="s">
        <v>40</v>
      </c>
      <c r="M730" s="3" t="s">
        <v>1153</v>
      </c>
      <c r="N730" s="2">
        <v>400.03199999999998</v>
      </c>
      <c r="O730" s="2">
        <v>-153.34559999999999</v>
      </c>
      <c r="P730" s="2">
        <v>3</v>
      </c>
      <c r="Q730" s="4">
        <f>Table1[[#This Row],[Amount]]*Table1[[#This Row],[Quantity]]</f>
        <v>1200.096</v>
      </c>
    </row>
    <row r="731" spans="1:17" x14ac:dyDescent="0.3">
      <c r="A731" s="1">
        <v>730</v>
      </c>
      <c r="B731" s="2" t="s">
        <v>773</v>
      </c>
      <c r="C731" s="2" t="s">
        <v>8</v>
      </c>
      <c r="D731" s="2" t="s">
        <v>17</v>
      </c>
      <c r="E731" s="3">
        <v>43410</v>
      </c>
      <c r="F731" s="3" t="s">
        <v>305</v>
      </c>
      <c r="G731" s="2">
        <v>2018</v>
      </c>
      <c r="H731" s="3" t="s">
        <v>65</v>
      </c>
      <c r="I731" s="3" t="s">
        <v>313</v>
      </c>
      <c r="J731" s="3" t="s">
        <v>55</v>
      </c>
      <c r="K731" s="3" t="s">
        <v>97</v>
      </c>
      <c r="L731" s="3" t="s">
        <v>40</v>
      </c>
      <c r="M731" s="3" t="s">
        <v>1153</v>
      </c>
      <c r="N731" s="2">
        <v>33.630000000000003</v>
      </c>
      <c r="O731" s="2">
        <v>10.089</v>
      </c>
      <c r="P731" s="2">
        <v>5</v>
      </c>
      <c r="Q731" s="4">
        <f>Table1[[#This Row],[Amount]]*Table1[[#This Row],[Quantity]]</f>
        <v>168.15</v>
      </c>
    </row>
    <row r="732" spans="1:17" x14ac:dyDescent="0.3">
      <c r="A732" s="1">
        <v>731</v>
      </c>
      <c r="B732" s="2" t="s">
        <v>773</v>
      </c>
      <c r="C732" s="2" t="s">
        <v>8</v>
      </c>
      <c r="D732" s="2" t="s">
        <v>18</v>
      </c>
      <c r="E732" s="3">
        <v>43410</v>
      </c>
      <c r="F732" s="3" t="s">
        <v>305</v>
      </c>
      <c r="G732" s="2">
        <v>2018</v>
      </c>
      <c r="H732" s="3" t="s">
        <v>65</v>
      </c>
      <c r="I732" s="3" t="s">
        <v>313</v>
      </c>
      <c r="J732" s="3" t="s">
        <v>55</v>
      </c>
      <c r="K732" s="3" t="s">
        <v>97</v>
      </c>
      <c r="L732" s="3" t="s">
        <v>40</v>
      </c>
      <c r="M732" s="3" t="s">
        <v>1153</v>
      </c>
      <c r="N732" s="2">
        <v>542.64599999999996</v>
      </c>
      <c r="O732" s="2">
        <v>102.49979999999999</v>
      </c>
      <c r="P732" s="2">
        <v>9</v>
      </c>
      <c r="Q732" s="4">
        <f>Table1[[#This Row],[Amount]]*Table1[[#This Row],[Quantity]]</f>
        <v>4883.8139999999994</v>
      </c>
    </row>
    <row r="733" spans="1:17" x14ac:dyDescent="0.3">
      <c r="A733" s="1">
        <v>732</v>
      </c>
      <c r="B733" s="2" t="s">
        <v>773</v>
      </c>
      <c r="C733" s="2" t="s">
        <v>11</v>
      </c>
      <c r="D733" s="2" t="s">
        <v>22</v>
      </c>
      <c r="E733" s="3">
        <v>43411</v>
      </c>
      <c r="F733" s="3" t="s">
        <v>305</v>
      </c>
      <c r="G733" s="2">
        <v>2018</v>
      </c>
      <c r="H733" s="3" t="s">
        <v>85</v>
      </c>
      <c r="I733" s="3" t="s">
        <v>314</v>
      </c>
      <c r="J733" s="3" t="s">
        <v>47</v>
      </c>
      <c r="K733" s="3" t="s">
        <v>99</v>
      </c>
      <c r="L733" s="3" t="s">
        <v>36</v>
      </c>
      <c r="M733" s="3" t="s">
        <v>1153</v>
      </c>
      <c r="N733" s="2">
        <v>6.3</v>
      </c>
      <c r="O733" s="2">
        <v>3.024</v>
      </c>
      <c r="P733" s="2">
        <v>1</v>
      </c>
      <c r="Q733" s="4">
        <f>Table1[[#This Row],[Amount]]*Table1[[#This Row],[Quantity]]</f>
        <v>6.3</v>
      </c>
    </row>
    <row r="734" spans="1:17" x14ac:dyDescent="0.3">
      <c r="A734" s="1">
        <v>733</v>
      </c>
      <c r="B734" s="2" t="s">
        <v>774</v>
      </c>
      <c r="C734" s="2" t="s">
        <v>8</v>
      </c>
      <c r="D734" s="2" t="s">
        <v>10</v>
      </c>
      <c r="E734" s="3">
        <v>43411</v>
      </c>
      <c r="F734" s="3" t="s">
        <v>305</v>
      </c>
      <c r="G734" s="2">
        <v>2018</v>
      </c>
      <c r="H734" s="3" t="s">
        <v>85</v>
      </c>
      <c r="I734" s="3" t="s">
        <v>314</v>
      </c>
      <c r="J734" s="3" t="s">
        <v>47</v>
      </c>
      <c r="K734" s="3" t="s">
        <v>99</v>
      </c>
      <c r="L734" s="3" t="s">
        <v>36</v>
      </c>
      <c r="M734" s="3" t="s">
        <v>1155</v>
      </c>
      <c r="N734" s="2">
        <v>242.94</v>
      </c>
      <c r="O734" s="2">
        <v>9.7175999999999991</v>
      </c>
      <c r="P734" s="2">
        <v>2</v>
      </c>
      <c r="Q734" s="4">
        <f>Table1[[#This Row],[Amount]]*Table1[[#This Row],[Quantity]]</f>
        <v>485.88</v>
      </c>
    </row>
    <row r="735" spans="1:17" x14ac:dyDescent="0.3">
      <c r="A735" s="1">
        <v>734</v>
      </c>
      <c r="B735" s="2" t="s">
        <v>774</v>
      </c>
      <c r="C735" s="2" t="s">
        <v>8</v>
      </c>
      <c r="D735" s="2" t="s">
        <v>10</v>
      </c>
      <c r="E735" s="3">
        <v>43411</v>
      </c>
      <c r="F735" s="3" t="s">
        <v>305</v>
      </c>
      <c r="G735" s="2">
        <v>2018</v>
      </c>
      <c r="H735" s="3" t="s">
        <v>85</v>
      </c>
      <c r="I735" s="3" t="s">
        <v>314</v>
      </c>
      <c r="J735" s="3" t="s">
        <v>47</v>
      </c>
      <c r="K735" s="3" t="s">
        <v>99</v>
      </c>
      <c r="L735" s="3" t="s">
        <v>36</v>
      </c>
      <c r="M735" s="3" t="s">
        <v>1155</v>
      </c>
      <c r="N735" s="2">
        <v>179.97</v>
      </c>
      <c r="O735" s="2">
        <v>86.385599999999997</v>
      </c>
      <c r="P735" s="2">
        <v>4</v>
      </c>
      <c r="Q735" s="4">
        <f>Table1[[#This Row],[Amount]]*Table1[[#This Row],[Quantity]]</f>
        <v>719.88</v>
      </c>
    </row>
    <row r="736" spans="1:17" x14ac:dyDescent="0.3">
      <c r="A736" s="1">
        <v>735</v>
      </c>
      <c r="B736" s="2" t="s">
        <v>774</v>
      </c>
      <c r="C736" s="2" t="s">
        <v>8</v>
      </c>
      <c r="D736" s="2" t="s">
        <v>9</v>
      </c>
      <c r="E736" s="3">
        <v>43411</v>
      </c>
      <c r="F736" s="3" t="s">
        <v>305</v>
      </c>
      <c r="G736" s="2">
        <v>2018</v>
      </c>
      <c r="H736" s="3" t="s">
        <v>85</v>
      </c>
      <c r="I736" s="3" t="s">
        <v>314</v>
      </c>
      <c r="J736" s="3" t="s">
        <v>47</v>
      </c>
      <c r="K736" s="3" t="s">
        <v>99</v>
      </c>
      <c r="L736" s="3" t="s">
        <v>36</v>
      </c>
      <c r="M736" s="3" t="s">
        <v>1155</v>
      </c>
      <c r="N736" s="2">
        <v>99.695999999999998</v>
      </c>
      <c r="O736" s="2">
        <v>33.647399999999998</v>
      </c>
      <c r="P736" s="2">
        <v>2</v>
      </c>
      <c r="Q736" s="4">
        <f>Table1[[#This Row],[Amount]]*Table1[[#This Row],[Quantity]]</f>
        <v>199.392</v>
      </c>
    </row>
    <row r="737" spans="1:17" x14ac:dyDescent="0.3">
      <c r="A737" s="1">
        <v>736</v>
      </c>
      <c r="B737" s="2" t="s">
        <v>774</v>
      </c>
      <c r="C737" s="2" t="s">
        <v>8</v>
      </c>
      <c r="D737" s="2" t="s">
        <v>9</v>
      </c>
      <c r="E737" s="3">
        <v>43411</v>
      </c>
      <c r="F737" s="3" t="s">
        <v>305</v>
      </c>
      <c r="G737" s="2">
        <v>2018</v>
      </c>
      <c r="H737" s="3" t="s">
        <v>85</v>
      </c>
      <c r="I737" s="3" t="s">
        <v>314</v>
      </c>
      <c r="J737" s="3" t="s">
        <v>47</v>
      </c>
      <c r="K737" s="3" t="s">
        <v>99</v>
      </c>
      <c r="L737" s="3" t="s">
        <v>36</v>
      </c>
      <c r="M737" s="3" t="s">
        <v>1155</v>
      </c>
      <c r="N737" s="2">
        <v>27.936</v>
      </c>
      <c r="O737" s="2">
        <v>9.4283999999999999</v>
      </c>
      <c r="P737" s="2">
        <v>1</v>
      </c>
      <c r="Q737" s="4">
        <f>Table1[[#This Row],[Amount]]*Table1[[#This Row],[Quantity]]</f>
        <v>27.936</v>
      </c>
    </row>
    <row r="738" spans="1:17" x14ac:dyDescent="0.3">
      <c r="A738" s="1">
        <v>737</v>
      </c>
      <c r="B738" s="2" t="s">
        <v>774</v>
      </c>
      <c r="C738" s="2" t="s">
        <v>6</v>
      </c>
      <c r="D738" s="2" t="s">
        <v>21</v>
      </c>
      <c r="E738" s="3">
        <v>43411</v>
      </c>
      <c r="F738" s="3" t="s">
        <v>305</v>
      </c>
      <c r="G738" s="2">
        <v>2018</v>
      </c>
      <c r="H738" s="3" t="s">
        <v>85</v>
      </c>
      <c r="I738" s="3" t="s">
        <v>314</v>
      </c>
      <c r="J738" s="3" t="s">
        <v>47</v>
      </c>
      <c r="K738" s="3" t="s">
        <v>99</v>
      </c>
      <c r="L738" s="3" t="s">
        <v>36</v>
      </c>
      <c r="M738" s="3" t="s">
        <v>1155</v>
      </c>
      <c r="N738" s="2">
        <v>84.98</v>
      </c>
      <c r="O738" s="2">
        <v>18.695599999999999</v>
      </c>
      <c r="P738" s="2">
        <v>4</v>
      </c>
      <c r="Q738" s="4">
        <f>Table1[[#This Row],[Amount]]*Table1[[#This Row],[Quantity]]</f>
        <v>339.92</v>
      </c>
    </row>
    <row r="739" spans="1:17" x14ac:dyDescent="0.3">
      <c r="A739" s="1">
        <v>738</v>
      </c>
      <c r="B739" s="2" t="s">
        <v>774</v>
      </c>
      <c r="C739" s="2" t="s">
        <v>8</v>
      </c>
      <c r="D739" s="2" t="s">
        <v>17</v>
      </c>
      <c r="E739" s="3">
        <v>43411</v>
      </c>
      <c r="F739" s="3" t="s">
        <v>305</v>
      </c>
      <c r="G739" s="2">
        <v>2018</v>
      </c>
      <c r="H739" s="3" t="s">
        <v>85</v>
      </c>
      <c r="I739" s="3" t="s">
        <v>314</v>
      </c>
      <c r="J739" s="3" t="s">
        <v>47</v>
      </c>
      <c r="K739" s="3" t="s">
        <v>99</v>
      </c>
      <c r="L739" s="3" t="s">
        <v>36</v>
      </c>
      <c r="M739" s="3" t="s">
        <v>1155</v>
      </c>
      <c r="N739" s="2">
        <v>18.72</v>
      </c>
      <c r="O739" s="2">
        <v>6.5519999999999996</v>
      </c>
      <c r="P739" s="2">
        <v>5</v>
      </c>
      <c r="Q739" s="4">
        <f>Table1[[#This Row],[Amount]]*Table1[[#This Row],[Quantity]]</f>
        <v>93.6</v>
      </c>
    </row>
    <row r="740" spans="1:17" x14ac:dyDescent="0.3">
      <c r="A740" s="1">
        <v>739</v>
      </c>
      <c r="B740" s="2" t="s">
        <v>775</v>
      </c>
      <c r="C740" s="2" t="s">
        <v>8</v>
      </c>
      <c r="D740" s="2" t="s">
        <v>25</v>
      </c>
      <c r="E740" s="3">
        <v>43412</v>
      </c>
      <c r="F740" s="3" t="s">
        <v>305</v>
      </c>
      <c r="G740" s="2">
        <v>2018</v>
      </c>
      <c r="H740" s="3" t="s">
        <v>70</v>
      </c>
      <c r="I740" s="3" t="s">
        <v>315</v>
      </c>
      <c r="J740" s="3" t="s">
        <v>45</v>
      </c>
      <c r="K740" s="3" t="s">
        <v>62</v>
      </c>
      <c r="L740" s="3" t="s">
        <v>37</v>
      </c>
      <c r="M740" s="3" t="s">
        <v>1153</v>
      </c>
      <c r="N740" s="2">
        <v>49.98</v>
      </c>
      <c r="O740" s="2">
        <v>8.4966000000000008</v>
      </c>
      <c r="P740" s="2">
        <v>6</v>
      </c>
      <c r="Q740" s="4">
        <f>Table1[[#This Row],[Amount]]*Table1[[#This Row],[Quantity]]</f>
        <v>299.88</v>
      </c>
    </row>
    <row r="741" spans="1:17" x14ac:dyDescent="0.3">
      <c r="A741" s="1">
        <v>740</v>
      </c>
      <c r="B741" s="2" t="s">
        <v>776</v>
      </c>
      <c r="C741" s="2" t="s">
        <v>8</v>
      </c>
      <c r="D741" s="2" t="s">
        <v>10</v>
      </c>
      <c r="E741" s="3">
        <v>43412</v>
      </c>
      <c r="F741" s="3" t="s">
        <v>305</v>
      </c>
      <c r="G741" s="2">
        <v>2018</v>
      </c>
      <c r="H741" s="3" t="s">
        <v>70</v>
      </c>
      <c r="I741" s="3" t="s">
        <v>315</v>
      </c>
      <c r="J741" s="3" t="s">
        <v>45</v>
      </c>
      <c r="K741" s="3" t="s">
        <v>62</v>
      </c>
      <c r="L741" s="3" t="s">
        <v>37</v>
      </c>
      <c r="M741" s="3" t="s">
        <v>1155</v>
      </c>
      <c r="N741" s="2">
        <v>11.784000000000001</v>
      </c>
      <c r="O741" s="2">
        <v>4.2717000000000001</v>
      </c>
      <c r="P741" s="2">
        <v>3</v>
      </c>
      <c r="Q741" s="4">
        <f>Table1[[#This Row],[Amount]]*Table1[[#This Row],[Quantity]]</f>
        <v>35.352000000000004</v>
      </c>
    </row>
    <row r="742" spans="1:17" x14ac:dyDescent="0.3">
      <c r="A742" s="1">
        <v>741</v>
      </c>
      <c r="B742" s="2" t="s">
        <v>776</v>
      </c>
      <c r="C742" s="2" t="s">
        <v>8</v>
      </c>
      <c r="D742" s="2" t="s">
        <v>10</v>
      </c>
      <c r="E742" s="3">
        <v>43412</v>
      </c>
      <c r="F742" s="3" t="s">
        <v>305</v>
      </c>
      <c r="G742" s="2">
        <v>2018</v>
      </c>
      <c r="H742" s="3" t="s">
        <v>70</v>
      </c>
      <c r="I742" s="3" t="s">
        <v>315</v>
      </c>
      <c r="J742" s="3" t="s">
        <v>45</v>
      </c>
      <c r="K742" s="3" t="s">
        <v>62</v>
      </c>
      <c r="L742" s="3" t="s">
        <v>37</v>
      </c>
      <c r="M742" s="3" t="s">
        <v>1155</v>
      </c>
      <c r="N742" s="2">
        <v>272.73599999999999</v>
      </c>
      <c r="O742" s="2">
        <v>-64.774799999999999</v>
      </c>
      <c r="P742" s="2">
        <v>2</v>
      </c>
      <c r="Q742" s="4">
        <f>Table1[[#This Row],[Amount]]*Table1[[#This Row],[Quantity]]</f>
        <v>545.47199999999998</v>
      </c>
    </row>
    <row r="743" spans="1:17" x14ac:dyDescent="0.3">
      <c r="A743" s="1">
        <v>742</v>
      </c>
      <c r="B743" s="2" t="s">
        <v>776</v>
      </c>
      <c r="C743" s="2" t="s">
        <v>8</v>
      </c>
      <c r="D743" s="2" t="s">
        <v>14</v>
      </c>
      <c r="E743" s="3">
        <v>43412</v>
      </c>
      <c r="F743" s="3" t="s">
        <v>305</v>
      </c>
      <c r="G743" s="2">
        <v>2018</v>
      </c>
      <c r="H743" s="3" t="s">
        <v>70</v>
      </c>
      <c r="I743" s="3" t="s">
        <v>315</v>
      </c>
      <c r="J743" s="3" t="s">
        <v>45</v>
      </c>
      <c r="K743" s="3" t="s">
        <v>62</v>
      </c>
      <c r="L743" s="3" t="s">
        <v>37</v>
      </c>
      <c r="M743" s="3" t="s">
        <v>1155</v>
      </c>
      <c r="N743" s="2">
        <v>3.54</v>
      </c>
      <c r="O743" s="2">
        <v>-5.4870000000000001</v>
      </c>
      <c r="P743" s="2">
        <v>2</v>
      </c>
      <c r="Q743" s="4">
        <f>Table1[[#This Row],[Amount]]*Table1[[#This Row],[Quantity]]</f>
        <v>7.08</v>
      </c>
    </row>
    <row r="744" spans="1:17" x14ac:dyDescent="0.3">
      <c r="A744" s="1">
        <v>743</v>
      </c>
      <c r="B744" s="2" t="s">
        <v>777</v>
      </c>
      <c r="C744" s="2" t="s">
        <v>11</v>
      </c>
      <c r="D744" s="2" t="s">
        <v>22</v>
      </c>
      <c r="E744" s="3">
        <v>43412</v>
      </c>
      <c r="F744" s="3" t="s">
        <v>305</v>
      </c>
      <c r="G744" s="2">
        <v>2018</v>
      </c>
      <c r="H744" s="3" t="s">
        <v>70</v>
      </c>
      <c r="I744" s="3" t="s">
        <v>315</v>
      </c>
      <c r="J744" s="3" t="s">
        <v>45</v>
      </c>
      <c r="K744" s="3" t="s">
        <v>62</v>
      </c>
      <c r="L744" s="3" t="s">
        <v>37</v>
      </c>
      <c r="M744" s="3" t="s">
        <v>1153</v>
      </c>
      <c r="N744" s="2">
        <v>51.52</v>
      </c>
      <c r="O744" s="2">
        <v>-10.948</v>
      </c>
      <c r="P744" s="2">
        <v>3</v>
      </c>
      <c r="Q744" s="4">
        <f>Table1[[#This Row],[Amount]]*Table1[[#This Row],[Quantity]]</f>
        <v>154.56</v>
      </c>
    </row>
    <row r="745" spans="1:17" x14ac:dyDescent="0.3">
      <c r="A745" s="1">
        <v>744</v>
      </c>
      <c r="B745" s="2" t="s">
        <v>777</v>
      </c>
      <c r="C745" s="2" t="s">
        <v>6</v>
      </c>
      <c r="D745" s="2" t="s">
        <v>16</v>
      </c>
      <c r="E745" s="3">
        <v>43412</v>
      </c>
      <c r="F745" s="3" t="s">
        <v>305</v>
      </c>
      <c r="G745" s="2">
        <v>2018</v>
      </c>
      <c r="H745" s="3" t="s">
        <v>70</v>
      </c>
      <c r="I745" s="3" t="s">
        <v>315</v>
      </c>
      <c r="J745" s="3" t="s">
        <v>45</v>
      </c>
      <c r="K745" s="3" t="s">
        <v>62</v>
      </c>
      <c r="L745" s="3" t="s">
        <v>37</v>
      </c>
      <c r="M745" s="3" t="s">
        <v>1153</v>
      </c>
      <c r="N745" s="2">
        <v>3.528</v>
      </c>
      <c r="O745" s="2">
        <v>1.1466000000000001</v>
      </c>
      <c r="P745" s="2">
        <v>5</v>
      </c>
      <c r="Q745" s="4">
        <f>Table1[[#This Row],[Amount]]*Table1[[#This Row],[Quantity]]</f>
        <v>17.64</v>
      </c>
    </row>
    <row r="746" spans="1:17" x14ac:dyDescent="0.3">
      <c r="A746" s="1">
        <v>745</v>
      </c>
      <c r="B746" s="2" t="s">
        <v>777</v>
      </c>
      <c r="C746" s="2" t="s">
        <v>6</v>
      </c>
      <c r="D746" s="2" t="s">
        <v>24</v>
      </c>
      <c r="E746" s="3">
        <v>43412</v>
      </c>
      <c r="F746" s="3" t="s">
        <v>305</v>
      </c>
      <c r="G746" s="2">
        <v>2018</v>
      </c>
      <c r="H746" s="3" t="s">
        <v>70</v>
      </c>
      <c r="I746" s="3" t="s">
        <v>315</v>
      </c>
      <c r="J746" s="3" t="s">
        <v>45</v>
      </c>
      <c r="K746" s="3" t="s">
        <v>62</v>
      </c>
      <c r="L746" s="3" t="s">
        <v>37</v>
      </c>
      <c r="M746" s="3" t="s">
        <v>1153</v>
      </c>
      <c r="N746" s="2">
        <v>4.6239999999999997</v>
      </c>
      <c r="O746" s="2">
        <v>1.6761999999999999</v>
      </c>
      <c r="P746" s="2">
        <v>4</v>
      </c>
      <c r="Q746" s="4">
        <f>Table1[[#This Row],[Amount]]*Table1[[#This Row],[Quantity]]</f>
        <v>18.495999999999999</v>
      </c>
    </row>
    <row r="747" spans="1:17" x14ac:dyDescent="0.3">
      <c r="A747" s="1">
        <v>746</v>
      </c>
      <c r="B747" s="2" t="s">
        <v>777</v>
      </c>
      <c r="C747" s="2" t="s">
        <v>8</v>
      </c>
      <c r="D747" s="2" t="s">
        <v>14</v>
      </c>
      <c r="E747" s="3">
        <v>43412</v>
      </c>
      <c r="F747" s="3" t="s">
        <v>305</v>
      </c>
      <c r="G747" s="2">
        <v>2018</v>
      </c>
      <c r="H747" s="3" t="s">
        <v>70</v>
      </c>
      <c r="I747" s="3" t="s">
        <v>315</v>
      </c>
      <c r="J747" s="3" t="s">
        <v>45</v>
      </c>
      <c r="K747" s="3" t="s">
        <v>62</v>
      </c>
      <c r="L747" s="3" t="s">
        <v>37</v>
      </c>
      <c r="M747" s="3" t="s">
        <v>1153</v>
      </c>
      <c r="N747" s="2">
        <v>55.167999999999999</v>
      </c>
      <c r="O747" s="2">
        <v>6.2064000000000004</v>
      </c>
      <c r="P747" s="2">
        <v>3</v>
      </c>
      <c r="Q747" s="4">
        <f>Table1[[#This Row],[Amount]]*Table1[[#This Row],[Quantity]]</f>
        <v>165.50399999999999</v>
      </c>
    </row>
    <row r="748" spans="1:17" x14ac:dyDescent="0.3">
      <c r="A748" s="1">
        <v>747</v>
      </c>
      <c r="B748" s="2" t="s">
        <v>778</v>
      </c>
      <c r="C748" s="2" t="s">
        <v>8</v>
      </c>
      <c r="D748" s="2" t="s">
        <v>9</v>
      </c>
      <c r="E748" s="3">
        <v>43412</v>
      </c>
      <c r="F748" s="3" t="s">
        <v>305</v>
      </c>
      <c r="G748" s="2">
        <v>2018</v>
      </c>
      <c r="H748" s="3" t="s">
        <v>70</v>
      </c>
      <c r="I748" s="3" t="s">
        <v>315</v>
      </c>
      <c r="J748" s="3" t="s">
        <v>45</v>
      </c>
      <c r="K748" s="3" t="s">
        <v>62</v>
      </c>
      <c r="L748" s="3" t="s">
        <v>37</v>
      </c>
      <c r="M748" s="3" t="s">
        <v>1154</v>
      </c>
      <c r="N748" s="2">
        <v>567.12</v>
      </c>
      <c r="O748" s="2">
        <v>-28.356000000000002</v>
      </c>
      <c r="P748" s="2">
        <v>4</v>
      </c>
      <c r="Q748" s="4">
        <f>Table1[[#This Row],[Amount]]*Table1[[#This Row],[Quantity]]</f>
        <v>2268.48</v>
      </c>
    </row>
    <row r="749" spans="1:17" x14ac:dyDescent="0.3">
      <c r="A749" s="1">
        <v>748</v>
      </c>
      <c r="B749" s="2" t="s">
        <v>778</v>
      </c>
      <c r="C749" s="2" t="s">
        <v>8</v>
      </c>
      <c r="D749" s="2" t="s">
        <v>9</v>
      </c>
      <c r="E749" s="3">
        <v>43412</v>
      </c>
      <c r="F749" s="3" t="s">
        <v>305</v>
      </c>
      <c r="G749" s="2">
        <v>2018</v>
      </c>
      <c r="H749" s="3" t="s">
        <v>70</v>
      </c>
      <c r="I749" s="3" t="s">
        <v>219</v>
      </c>
      <c r="J749" s="3" t="s">
        <v>43</v>
      </c>
      <c r="K749" s="3" t="s">
        <v>64</v>
      </c>
      <c r="L749" s="3" t="s">
        <v>37</v>
      </c>
      <c r="M749" s="3" t="s">
        <v>1154</v>
      </c>
      <c r="N749" s="2">
        <v>359.32</v>
      </c>
      <c r="O749" s="2">
        <v>7.1863999999999999</v>
      </c>
      <c r="P749" s="2">
        <v>6</v>
      </c>
      <c r="Q749" s="4">
        <f>Table1[[#This Row],[Amount]]*Table1[[#This Row],[Quantity]]</f>
        <v>2155.92</v>
      </c>
    </row>
    <row r="750" spans="1:17" x14ac:dyDescent="0.3">
      <c r="A750" s="1">
        <v>749</v>
      </c>
      <c r="B750" s="2" t="s">
        <v>779</v>
      </c>
      <c r="C750" s="2" t="s">
        <v>8</v>
      </c>
      <c r="D750" s="2" t="s">
        <v>10</v>
      </c>
      <c r="E750" s="3">
        <v>43412</v>
      </c>
      <c r="F750" s="3" t="s">
        <v>305</v>
      </c>
      <c r="G750" s="2">
        <v>2018</v>
      </c>
      <c r="H750" s="3" t="s">
        <v>70</v>
      </c>
      <c r="I750" s="3" t="s">
        <v>219</v>
      </c>
      <c r="J750" s="3" t="s">
        <v>43</v>
      </c>
      <c r="K750" s="3" t="s">
        <v>64</v>
      </c>
      <c r="L750" s="3" t="s">
        <v>37</v>
      </c>
      <c r="M750" s="3" t="s">
        <v>1153</v>
      </c>
      <c r="N750" s="2">
        <v>11.992000000000001</v>
      </c>
      <c r="O750" s="2">
        <v>0.89939999999999998</v>
      </c>
      <c r="P750" s="2">
        <v>9</v>
      </c>
      <c r="Q750" s="4">
        <f>Table1[[#This Row],[Amount]]*Table1[[#This Row],[Quantity]]</f>
        <v>107.92800000000001</v>
      </c>
    </row>
    <row r="751" spans="1:17" x14ac:dyDescent="0.3">
      <c r="A751" s="1">
        <v>750</v>
      </c>
      <c r="B751" s="2" t="s">
        <v>780</v>
      </c>
      <c r="C751" s="2" t="s">
        <v>8</v>
      </c>
      <c r="D751" s="2" t="s">
        <v>10</v>
      </c>
      <c r="E751" s="3">
        <v>43412</v>
      </c>
      <c r="F751" s="3" t="s">
        <v>305</v>
      </c>
      <c r="G751" s="2">
        <v>2018</v>
      </c>
      <c r="H751" s="3" t="s">
        <v>70</v>
      </c>
      <c r="I751" s="3" t="s">
        <v>219</v>
      </c>
      <c r="J751" s="3" t="s">
        <v>43</v>
      </c>
      <c r="K751" s="3" t="s">
        <v>64</v>
      </c>
      <c r="L751" s="3" t="s">
        <v>37</v>
      </c>
      <c r="M751" s="3" t="s">
        <v>1153</v>
      </c>
      <c r="N751" s="2">
        <v>58.05</v>
      </c>
      <c r="O751" s="2">
        <v>26.702999999999999</v>
      </c>
      <c r="P751" s="2">
        <v>3</v>
      </c>
      <c r="Q751" s="4">
        <f>Table1[[#This Row],[Amount]]*Table1[[#This Row],[Quantity]]</f>
        <v>174.14999999999998</v>
      </c>
    </row>
    <row r="752" spans="1:17" x14ac:dyDescent="0.3">
      <c r="A752" s="1">
        <v>751</v>
      </c>
      <c r="B752" s="2" t="s">
        <v>780</v>
      </c>
      <c r="C752" s="2" t="s">
        <v>8</v>
      </c>
      <c r="D752" s="2" t="s">
        <v>9</v>
      </c>
      <c r="E752" s="3">
        <v>43412</v>
      </c>
      <c r="F752" s="3" t="s">
        <v>305</v>
      </c>
      <c r="G752" s="2">
        <v>2018</v>
      </c>
      <c r="H752" s="3" t="s">
        <v>70</v>
      </c>
      <c r="I752" s="3" t="s">
        <v>219</v>
      </c>
      <c r="J752" s="3" t="s">
        <v>43</v>
      </c>
      <c r="K752" s="3" t="s">
        <v>64</v>
      </c>
      <c r="L752" s="3" t="s">
        <v>37</v>
      </c>
      <c r="M752" s="3" t="s">
        <v>1153</v>
      </c>
      <c r="N752" s="2">
        <v>157.74</v>
      </c>
      <c r="O752" s="2">
        <v>56.7864</v>
      </c>
      <c r="P752" s="2">
        <v>4</v>
      </c>
      <c r="Q752" s="4">
        <f>Table1[[#This Row],[Amount]]*Table1[[#This Row],[Quantity]]</f>
        <v>630.96</v>
      </c>
    </row>
    <row r="753" spans="1:17" x14ac:dyDescent="0.3">
      <c r="A753" s="1">
        <v>752</v>
      </c>
      <c r="B753" s="2" t="s">
        <v>780</v>
      </c>
      <c r="C753" s="2" t="s">
        <v>6</v>
      </c>
      <c r="D753" s="2" t="s">
        <v>24</v>
      </c>
      <c r="E753" s="3">
        <v>43412</v>
      </c>
      <c r="F753" s="3" t="s">
        <v>305</v>
      </c>
      <c r="G753" s="2">
        <v>2018</v>
      </c>
      <c r="H753" s="3" t="s">
        <v>70</v>
      </c>
      <c r="I753" s="3" t="s">
        <v>219</v>
      </c>
      <c r="J753" s="3" t="s">
        <v>43</v>
      </c>
      <c r="K753" s="3" t="s">
        <v>64</v>
      </c>
      <c r="L753" s="3" t="s">
        <v>37</v>
      </c>
      <c r="M753" s="3" t="s">
        <v>1153</v>
      </c>
      <c r="N753" s="2">
        <v>56.98</v>
      </c>
      <c r="O753" s="2">
        <v>22.792000000000002</v>
      </c>
      <c r="P753" s="2">
        <v>7</v>
      </c>
      <c r="Q753" s="4">
        <f>Table1[[#This Row],[Amount]]*Table1[[#This Row],[Quantity]]</f>
        <v>398.85999999999996</v>
      </c>
    </row>
    <row r="754" spans="1:17" x14ac:dyDescent="0.3">
      <c r="A754" s="1">
        <v>753</v>
      </c>
      <c r="B754" s="2" t="s">
        <v>780</v>
      </c>
      <c r="C754" s="2" t="s">
        <v>8</v>
      </c>
      <c r="D754" s="2" t="s">
        <v>10</v>
      </c>
      <c r="E754" s="3">
        <v>43412</v>
      </c>
      <c r="F754" s="3" t="s">
        <v>305</v>
      </c>
      <c r="G754" s="2">
        <v>2018</v>
      </c>
      <c r="H754" s="3" t="s">
        <v>70</v>
      </c>
      <c r="I754" s="3" t="s">
        <v>219</v>
      </c>
      <c r="J754" s="3" t="s">
        <v>43</v>
      </c>
      <c r="K754" s="3" t="s">
        <v>64</v>
      </c>
      <c r="L754" s="3" t="s">
        <v>37</v>
      </c>
      <c r="M754" s="3" t="s">
        <v>1153</v>
      </c>
      <c r="N754" s="2">
        <v>2.88</v>
      </c>
      <c r="O754" s="2">
        <v>1.4112</v>
      </c>
      <c r="P754" s="2">
        <v>3</v>
      </c>
      <c r="Q754" s="4">
        <f>Table1[[#This Row],[Amount]]*Table1[[#This Row],[Quantity]]</f>
        <v>8.64</v>
      </c>
    </row>
    <row r="755" spans="1:17" x14ac:dyDescent="0.3">
      <c r="A755" s="1">
        <v>754</v>
      </c>
      <c r="B755" s="2" t="s">
        <v>781</v>
      </c>
      <c r="C755" s="2" t="s">
        <v>8</v>
      </c>
      <c r="D755" s="2" t="s">
        <v>14</v>
      </c>
      <c r="E755" s="3">
        <v>43412</v>
      </c>
      <c r="F755" s="3" t="s">
        <v>305</v>
      </c>
      <c r="G755" s="2">
        <v>2018</v>
      </c>
      <c r="H755" s="3" t="s">
        <v>70</v>
      </c>
      <c r="I755" s="3" t="s">
        <v>219</v>
      </c>
      <c r="J755" s="3" t="s">
        <v>43</v>
      </c>
      <c r="K755" s="3" t="s">
        <v>64</v>
      </c>
      <c r="L755" s="3" t="s">
        <v>37</v>
      </c>
      <c r="M755" s="3" t="s">
        <v>1154</v>
      </c>
      <c r="N755" s="2">
        <v>1199.9760000000001</v>
      </c>
      <c r="O755" s="2">
        <v>374.99250000000001</v>
      </c>
      <c r="P755" s="2">
        <v>3</v>
      </c>
      <c r="Q755" s="4">
        <f>Table1[[#This Row],[Amount]]*Table1[[#This Row],[Quantity]]</f>
        <v>3599.9280000000003</v>
      </c>
    </row>
    <row r="756" spans="1:17" x14ac:dyDescent="0.3">
      <c r="A756" s="1">
        <v>755</v>
      </c>
      <c r="B756" s="2" t="s">
        <v>782</v>
      </c>
      <c r="C756" s="2" t="s">
        <v>8</v>
      </c>
      <c r="D756" s="2" t="s">
        <v>14</v>
      </c>
      <c r="E756" s="3">
        <v>43412</v>
      </c>
      <c r="F756" s="3" t="s">
        <v>305</v>
      </c>
      <c r="G756" s="2">
        <v>2018</v>
      </c>
      <c r="H756" s="3" t="s">
        <v>70</v>
      </c>
      <c r="I756" s="3" t="s">
        <v>219</v>
      </c>
      <c r="J756" s="3" t="s">
        <v>43</v>
      </c>
      <c r="K756" s="3" t="s">
        <v>64</v>
      </c>
      <c r="L756" s="3" t="s">
        <v>37</v>
      </c>
      <c r="M756" s="3" t="s">
        <v>1153</v>
      </c>
      <c r="N756" s="2">
        <v>79.92</v>
      </c>
      <c r="O756" s="2">
        <v>28.7712</v>
      </c>
      <c r="P756" s="2">
        <v>2</v>
      </c>
      <c r="Q756" s="4">
        <f>Table1[[#This Row],[Amount]]*Table1[[#This Row],[Quantity]]</f>
        <v>159.84</v>
      </c>
    </row>
    <row r="757" spans="1:17" x14ac:dyDescent="0.3">
      <c r="A757" s="1">
        <v>756</v>
      </c>
      <c r="B757" s="2" t="s">
        <v>783</v>
      </c>
      <c r="C757" s="2" t="s">
        <v>11</v>
      </c>
      <c r="D757" s="2" t="s">
        <v>22</v>
      </c>
      <c r="E757" s="3">
        <v>43412</v>
      </c>
      <c r="F757" s="3" t="s">
        <v>305</v>
      </c>
      <c r="G757" s="2">
        <v>2018</v>
      </c>
      <c r="H757" s="3" t="s">
        <v>70</v>
      </c>
      <c r="I757" s="3" t="s">
        <v>316</v>
      </c>
      <c r="J757" s="3" t="s">
        <v>42</v>
      </c>
      <c r="K757" s="3" t="s">
        <v>67</v>
      </c>
      <c r="L757" s="3" t="s">
        <v>38</v>
      </c>
      <c r="M757" s="3" t="s">
        <v>1154</v>
      </c>
      <c r="N757" s="2">
        <v>383.43799999999999</v>
      </c>
      <c r="O757" s="2">
        <v>-167.3184</v>
      </c>
      <c r="P757" s="2">
        <v>4</v>
      </c>
      <c r="Q757" s="4">
        <f>Table1[[#This Row],[Amount]]*Table1[[#This Row],[Quantity]]</f>
        <v>1533.752</v>
      </c>
    </row>
    <row r="758" spans="1:17" x14ac:dyDescent="0.3">
      <c r="A758" s="1">
        <v>757</v>
      </c>
      <c r="B758" s="2" t="s">
        <v>784</v>
      </c>
      <c r="C758" s="2" t="s">
        <v>11</v>
      </c>
      <c r="D758" s="2" t="s">
        <v>12</v>
      </c>
      <c r="E758" s="3">
        <v>43412</v>
      </c>
      <c r="F758" s="3" t="s">
        <v>305</v>
      </c>
      <c r="G758" s="2">
        <v>2018</v>
      </c>
      <c r="H758" s="3" t="s">
        <v>70</v>
      </c>
      <c r="I758" s="3" t="s">
        <v>316</v>
      </c>
      <c r="J758" s="3" t="s">
        <v>42</v>
      </c>
      <c r="K758" s="3" t="s">
        <v>67</v>
      </c>
      <c r="L758" s="3" t="s">
        <v>38</v>
      </c>
      <c r="M758" s="3" t="s">
        <v>1153</v>
      </c>
      <c r="N758" s="2">
        <v>24.56</v>
      </c>
      <c r="O758" s="2">
        <v>6.8768000000000002</v>
      </c>
      <c r="P758" s="2">
        <v>2</v>
      </c>
      <c r="Q758" s="4">
        <f>Table1[[#This Row],[Amount]]*Table1[[#This Row],[Quantity]]</f>
        <v>49.12</v>
      </c>
    </row>
    <row r="759" spans="1:17" x14ac:dyDescent="0.3">
      <c r="A759" s="1">
        <v>758</v>
      </c>
      <c r="B759" s="2" t="s">
        <v>784</v>
      </c>
      <c r="C759" s="2" t="s">
        <v>8</v>
      </c>
      <c r="D759" s="2" t="s">
        <v>10</v>
      </c>
      <c r="E759" s="3">
        <v>43412</v>
      </c>
      <c r="F759" s="3" t="s">
        <v>305</v>
      </c>
      <c r="G759" s="2">
        <v>2018</v>
      </c>
      <c r="H759" s="3" t="s">
        <v>70</v>
      </c>
      <c r="I759" s="3" t="s">
        <v>316</v>
      </c>
      <c r="J759" s="3" t="s">
        <v>42</v>
      </c>
      <c r="K759" s="3" t="s">
        <v>67</v>
      </c>
      <c r="L759" s="3" t="s">
        <v>38</v>
      </c>
      <c r="M759" s="3" t="s">
        <v>1153</v>
      </c>
      <c r="N759" s="2">
        <v>119.8</v>
      </c>
      <c r="O759" s="2">
        <v>47.92</v>
      </c>
      <c r="P759" s="2">
        <v>3</v>
      </c>
      <c r="Q759" s="4">
        <f>Table1[[#This Row],[Amount]]*Table1[[#This Row],[Quantity]]</f>
        <v>359.4</v>
      </c>
    </row>
    <row r="760" spans="1:17" x14ac:dyDescent="0.3">
      <c r="A760" s="1">
        <v>759</v>
      </c>
      <c r="B760" s="2" t="s">
        <v>785</v>
      </c>
      <c r="C760" s="2" t="s">
        <v>8</v>
      </c>
      <c r="D760" s="2" t="s">
        <v>10</v>
      </c>
      <c r="E760" s="3">
        <v>43412</v>
      </c>
      <c r="F760" s="3" t="s">
        <v>305</v>
      </c>
      <c r="G760" s="2">
        <v>2018</v>
      </c>
      <c r="H760" s="3" t="s">
        <v>70</v>
      </c>
      <c r="I760" s="3" t="s">
        <v>316</v>
      </c>
      <c r="J760" s="3" t="s">
        <v>42</v>
      </c>
      <c r="K760" s="3" t="s">
        <v>67</v>
      </c>
      <c r="L760" s="3" t="s">
        <v>38</v>
      </c>
      <c r="M760" s="3" t="s">
        <v>1154</v>
      </c>
      <c r="N760" s="2">
        <v>13.128</v>
      </c>
      <c r="O760" s="2">
        <v>4.2666000000000004</v>
      </c>
      <c r="P760" s="2">
        <v>2</v>
      </c>
      <c r="Q760" s="4">
        <f>Table1[[#This Row],[Amount]]*Table1[[#This Row],[Quantity]]</f>
        <v>26.256</v>
      </c>
    </row>
    <row r="761" spans="1:17" x14ac:dyDescent="0.3">
      <c r="A761" s="1">
        <v>760</v>
      </c>
      <c r="B761" s="2" t="s">
        <v>786</v>
      </c>
      <c r="C761" s="2" t="s">
        <v>8</v>
      </c>
      <c r="D761" s="2" t="s">
        <v>10</v>
      </c>
      <c r="E761" s="3">
        <v>43412</v>
      </c>
      <c r="F761" s="3" t="s">
        <v>305</v>
      </c>
      <c r="G761" s="2">
        <v>2018</v>
      </c>
      <c r="H761" s="3" t="s">
        <v>70</v>
      </c>
      <c r="I761" s="3" t="s">
        <v>316</v>
      </c>
      <c r="J761" s="3" t="s">
        <v>42</v>
      </c>
      <c r="K761" s="3" t="s">
        <v>67</v>
      </c>
      <c r="L761" s="3" t="s">
        <v>38</v>
      </c>
      <c r="M761" s="3" t="s">
        <v>1154</v>
      </c>
      <c r="N761" s="2">
        <v>22.72</v>
      </c>
      <c r="O761" s="2">
        <v>10.224</v>
      </c>
      <c r="P761" s="2">
        <v>2</v>
      </c>
      <c r="Q761" s="4">
        <f>Table1[[#This Row],[Amount]]*Table1[[#This Row],[Quantity]]</f>
        <v>45.44</v>
      </c>
    </row>
    <row r="762" spans="1:17" x14ac:dyDescent="0.3">
      <c r="A762" s="1">
        <v>761</v>
      </c>
      <c r="B762" s="2" t="s">
        <v>787</v>
      </c>
      <c r="C762" s="2" t="s">
        <v>8</v>
      </c>
      <c r="D762" s="2" t="s">
        <v>14</v>
      </c>
      <c r="E762" s="3">
        <v>43412</v>
      </c>
      <c r="F762" s="3" t="s">
        <v>305</v>
      </c>
      <c r="G762" s="2">
        <v>2018</v>
      </c>
      <c r="H762" s="3" t="s">
        <v>70</v>
      </c>
      <c r="I762" s="3" t="s">
        <v>316</v>
      </c>
      <c r="J762" s="3" t="s">
        <v>42</v>
      </c>
      <c r="K762" s="3" t="s">
        <v>67</v>
      </c>
      <c r="L762" s="3" t="s">
        <v>38</v>
      </c>
      <c r="M762" s="3" t="s">
        <v>1153</v>
      </c>
      <c r="N762" s="2">
        <v>58.32</v>
      </c>
      <c r="O762" s="2">
        <v>27.993600000000001</v>
      </c>
      <c r="P762" s="2">
        <v>8</v>
      </c>
      <c r="Q762" s="4">
        <f>Table1[[#This Row],[Amount]]*Table1[[#This Row],[Quantity]]</f>
        <v>466.56</v>
      </c>
    </row>
    <row r="763" spans="1:17" x14ac:dyDescent="0.3">
      <c r="A763" s="1">
        <v>762</v>
      </c>
      <c r="B763" s="2" t="s">
        <v>788</v>
      </c>
      <c r="C763" s="2" t="s">
        <v>11</v>
      </c>
      <c r="D763" s="2" t="s">
        <v>22</v>
      </c>
      <c r="E763" s="3">
        <v>43412</v>
      </c>
      <c r="F763" s="3" t="s">
        <v>305</v>
      </c>
      <c r="G763" s="2">
        <v>2018</v>
      </c>
      <c r="H763" s="3" t="s">
        <v>70</v>
      </c>
      <c r="I763" s="3" t="s">
        <v>316</v>
      </c>
      <c r="J763" s="3" t="s">
        <v>42</v>
      </c>
      <c r="K763" s="3" t="s">
        <v>67</v>
      </c>
      <c r="L763" s="3" t="s">
        <v>38</v>
      </c>
      <c r="M763" s="3" t="s">
        <v>1154</v>
      </c>
      <c r="N763" s="2">
        <v>12.39</v>
      </c>
      <c r="O763" s="2">
        <v>5.6993999999999998</v>
      </c>
      <c r="P763" s="2">
        <v>5</v>
      </c>
      <c r="Q763" s="4">
        <f>Table1[[#This Row],[Amount]]*Table1[[#This Row],[Quantity]]</f>
        <v>61.95</v>
      </c>
    </row>
    <row r="764" spans="1:17" x14ac:dyDescent="0.3">
      <c r="A764" s="1">
        <v>763</v>
      </c>
      <c r="B764" s="2" t="s">
        <v>789</v>
      </c>
      <c r="C764" s="2" t="s">
        <v>6</v>
      </c>
      <c r="D764" s="2" t="s">
        <v>7</v>
      </c>
      <c r="E764" s="3">
        <v>43412</v>
      </c>
      <c r="F764" s="3" t="s">
        <v>305</v>
      </c>
      <c r="G764" s="2">
        <v>2018</v>
      </c>
      <c r="H764" s="3" t="s">
        <v>70</v>
      </c>
      <c r="I764" s="3" t="s">
        <v>316</v>
      </c>
      <c r="J764" s="3" t="s">
        <v>42</v>
      </c>
      <c r="K764" s="3" t="s">
        <v>67</v>
      </c>
      <c r="L764" s="3" t="s">
        <v>38</v>
      </c>
      <c r="M764" s="3" t="s">
        <v>1153</v>
      </c>
      <c r="N764" s="2">
        <v>107.982</v>
      </c>
      <c r="O764" s="2">
        <v>-26.9955</v>
      </c>
      <c r="P764" s="2">
        <v>1</v>
      </c>
      <c r="Q764" s="4">
        <f>Table1[[#This Row],[Amount]]*Table1[[#This Row],[Quantity]]</f>
        <v>107.982</v>
      </c>
    </row>
    <row r="765" spans="1:17" x14ac:dyDescent="0.3">
      <c r="A765" s="1">
        <v>764</v>
      </c>
      <c r="B765" s="2" t="s">
        <v>790</v>
      </c>
      <c r="C765" s="2" t="s">
        <v>6</v>
      </c>
      <c r="D765" s="2" t="s">
        <v>24</v>
      </c>
      <c r="E765" s="3">
        <v>43412</v>
      </c>
      <c r="F765" s="3" t="s">
        <v>305</v>
      </c>
      <c r="G765" s="2">
        <v>2018</v>
      </c>
      <c r="H765" s="3" t="s">
        <v>70</v>
      </c>
      <c r="I765" s="3" t="s">
        <v>316</v>
      </c>
      <c r="J765" s="3" t="s">
        <v>42</v>
      </c>
      <c r="K765" s="3" t="s">
        <v>67</v>
      </c>
      <c r="L765" s="3" t="s">
        <v>38</v>
      </c>
      <c r="M765" s="3" t="s">
        <v>1154</v>
      </c>
      <c r="N765" s="2">
        <v>11.36</v>
      </c>
      <c r="O765" s="2">
        <v>5.3391999999999999</v>
      </c>
      <c r="P765" s="2">
        <v>5</v>
      </c>
      <c r="Q765" s="4">
        <f>Table1[[#This Row],[Amount]]*Table1[[#This Row],[Quantity]]</f>
        <v>56.8</v>
      </c>
    </row>
    <row r="766" spans="1:17" x14ac:dyDescent="0.3">
      <c r="A766" s="1">
        <v>765</v>
      </c>
      <c r="B766" s="2" t="s">
        <v>790</v>
      </c>
      <c r="C766" s="2" t="s">
        <v>8</v>
      </c>
      <c r="D766" s="2" t="s">
        <v>9</v>
      </c>
      <c r="E766" s="3">
        <v>43414</v>
      </c>
      <c r="F766" s="3" t="s">
        <v>305</v>
      </c>
      <c r="G766" s="2">
        <v>2018</v>
      </c>
      <c r="H766" s="3" t="s">
        <v>125</v>
      </c>
      <c r="I766" s="3" t="s">
        <v>316</v>
      </c>
      <c r="J766" s="3" t="s">
        <v>43</v>
      </c>
      <c r="K766" s="3" t="s">
        <v>108</v>
      </c>
      <c r="L766" s="3" t="s">
        <v>37</v>
      </c>
      <c r="M766" s="3" t="s">
        <v>1154</v>
      </c>
      <c r="N766" s="2">
        <v>50.94</v>
      </c>
      <c r="O766" s="2">
        <v>25.47</v>
      </c>
      <c r="P766" s="2">
        <v>3</v>
      </c>
      <c r="Q766" s="4">
        <f>Table1[[#This Row],[Amount]]*Table1[[#This Row],[Quantity]]</f>
        <v>152.82</v>
      </c>
    </row>
    <row r="767" spans="1:17" x14ac:dyDescent="0.3">
      <c r="A767" s="1">
        <v>766</v>
      </c>
      <c r="B767" s="2" t="s">
        <v>790</v>
      </c>
      <c r="C767" s="2" t="s">
        <v>8</v>
      </c>
      <c r="D767" s="2" t="s">
        <v>25</v>
      </c>
      <c r="E767" s="3">
        <v>43414</v>
      </c>
      <c r="F767" s="3" t="s">
        <v>305</v>
      </c>
      <c r="G767" s="2">
        <v>2018</v>
      </c>
      <c r="H767" s="3" t="s">
        <v>125</v>
      </c>
      <c r="I767" s="3" t="s">
        <v>316</v>
      </c>
      <c r="J767" s="3" t="s">
        <v>43</v>
      </c>
      <c r="K767" s="3" t="s">
        <v>108</v>
      </c>
      <c r="L767" s="3" t="s">
        <v>37</v>
      </c>
      <c r="M767" s="3" t="s">
        <v>1154</v>
      </c>
      <c r="N767" s="2">
        <v>646.74</v>
      </c>
      <c r="O767" s="2">
        <v>258.69600000000003</v>
      </c>
      <c r="P767" s="2">
        <v>2</v>
      </c>
      <c r="Q767" s="4">
        <f>Table1[[#This Row],[Amount]]*Table1[[#This Row],[Quantity]]</f>
        <v>1293.48</v>
      </c>
    </row>
    <row r="768" spans="1:17" x14ac:dyDescent="0.3">
      <c r="A768" s="1">
        <v>767</v>
      </c>
      <c r="B768" s="2" t="s">
        <v>790</v>
      </c>
      <c r="C768" s="2" t="s">
        <v>8</v>
      </c>
      <c r="D768" s="2" t="s">
        <v>14</v>
      </c>
      <c r="E768" s="3">
        <v>43414</v>
      </c>
      <c r="F768" s="3" t="s">
        <v>305</v>
      </c>
      <c r="G768" s="2">
        <v>2018</v>
      </c>
      <c r="H768" s="3" t="s">
        <v>125</v>
      </c>
      <c r="I768" s="3" t="s">
        <v>316</v>
      </c>
      <c r="J768" s="3" t="s">
        <v>43</v>
      </c>
      <c r="K768" s="3" t="s">
        <v>108</v>
      </c>
      <c r="L768" s="3" t="s">
        <v>37</v>
      </c>
      <c r="M768" s="3" t="s">
        <v>1154</v>
      </c>
      <c r="N768" s="2">
        <v>5.64</v>
      </c>
      <c r="O768" s="2">
        <v>2.7071999999999998</v>
      </c>
      <c r="P768" s="2">
        <v>5</v>
      </c>
      <c r="Q768" s="4">
        <f>Table1[[#This Row],[Amount]]*Table1[[#This Row],[Quantity]]</f>
        <v>28.2</v>
      </c>
    </row>
    <row r="769" spans="1:17" x14ac:dyDescent="0.3">
      <c r="A769" s="1">
        <v>768</v>
      </c>
      <c r="B769" s="2" t="s">
        <v>790</v>
      </c>
      <c r="C769" s="2" t="s">
        <v>8</v>
      </c>
      <c r="D769" s="2" t="s">
        <v>14</v>
      </c>
      <c r="E769" s="3">
        <v>43414</v>
      </c>
      <c r="F769" s="3" t="s">
        <v>305</v>
      </c>
      <c r="G769" s="2">
        <v>2018</v>
      </c>
      <c r="H769" s="3" t="s">
        <v>125</v>
      </c>
      <c r="I769" s="3" t="s">
        <v>316</v>
      </c>
      <c r="J769" s="3" t="s">
        <v>43</v>
      </c>
      <c r="K769" s="3" t="s">
        <v>108</v>
      </c>
      <c r="L769" s="3" t="s">
        <v>37</v>
      </c>
      <c r="M769" s="3" t="s">
        <v>1154</v>
      </c>
      <c r="N769" s="2">
        <v>572.58000000000004</v>
      </c>
      <c r="O769" s="2">
        <v>34.354799999999997</v>
      </c>
      <c r="P769" s="2">
        <v>2</v>
      </c>
      <c r="Q769" s="4">
        <f>Table1[[#This Row],[Amount]]*Table1[[#This Row],[Quantity]]</f>
        <v>1145.1600000000001</v>
      </c>
    </row>
    <row r="770" spans="1:17" x14ac:dyDescent="0.3">
      <c r="A770" s="1">
        <v>769</v>
      </c>
      <c r="B770" s="2" t="s">
        <v>791</v>
      </c>
      <c r="C770" s="2" t="s">
        <v>8</v>
      </c>
      <c r="D770" s="2" t="s">
        <v>14</v>
      </c>
      <c r="E770" s="3">
        <v>43414</v>
      </c>
      <c r="F770" s="3" t="s">
        <v>305</v>
      </c>
      <c r="G770" s="2">
        <v>2018</v>
      </c>
      <c r="H770" s="3" t="s">
        <v>125</v>
      </c>
      <c r="I770" s="3" t="s">
        <v>316</v>
      </c>
      <c r="J770" s="3" t="s">
        <v>43</v>
      </c>
      <c r="K770" s="3" t="s">
        <v>108</v>
      </c>
      <c r="L770" s="3" t="s">
        <v>37</v>
      </c>
      <c r="M770" s="3" t="s">
        <v>1154</v>
      </c>
      <c r="N770" s="2">
        <v>310.88</v>
      </c>
      <c r="O770" s="2">
        <v>23.315999999999999</v>
      </c>
      <c r="P770" s="2">
        <v>1</v>
      </c>
      <c r="Q770" s="4">
        <f>Table1[[#This Row],[Amount]]*Table1[[#This Row],[Quantity]]</f>
        <v>310.88</v>
      </c>
    </row>
    <row r="771" spans="1:17" x14ac:dyDescent="0.3">
      <c r="A771" s="1">
        <v>770</v>
      </c>
      <c r="B771" s="2" t="s">
        <v>792</v>
      </c>
      <c r="C771" s="2" t="s">
        <v>11</v>
      </c>
      <c r="D771" s="2" t="s">
        <v>23</v>
      </c>
      <c r="E771" s="3">
        <v>43414</v>
      </c>
      <c r="F771" s="3" t="s">
        <v>305</v>
      </c>
      <c r="G771" s="2">
        <v>2018</v>
      </c>
      <c r="H771" s="3" t="s">
        <v>125</v>
      </c>
      <c r="I771" s="3" t="s">
        <v>317</v>
      </c>
      <c r="J771" s="3" t="s">
        <v>42</v>
      </c>
      <c r="K771" s="3" t="s">
        <v>110</v>
      </c>
      <c r="L771" s="3" t="s">
        <v>38</v>
      </c>
      <c r="M771" s="3" t="s">
        <v>1153</v>
      </c>
      <c r="N771" s="2">
        <v>641.96</v>
      </c>
      <c r="O771" s="2">
        <v>179.74879999999999</v>
      </c>
      <c r="P771" s="2">
        <v>8</v>
      </c>
      <c r="Q771" s="4">
        <f>Table1[[#This Row],[Amount]]*Table1[[#This Row],[Quantity]]</f>
        <v>5135.68</v>
      </c>
    </row>
    <row r="772" spans="1:17" x14ac:dyDescent="0.3">
      <c r="A772" s="1">
        <v>771</v>
      </c>
      <c r="B772" s="2" t="s">
        <v>793</v>
      </c>
      <c r="C772" s="2" t="s">
        <v>6</v>
      </c>
      <c r="D772" s="2" t="s">
        <v>7</v>
      </c>
      <c r="E772" s="3">
        <v>43414</v>
      </c>
      <c r="F772" s="3" t="s">
        <v>305</v>
      </c>
      <c r="G772" s="2">
        <v>2018</v>
      </c>
      <c r="H772" s="3" t="s">
        <v>125</v>
      </c>
      <c r="I772" s="3" t="s">
        <v>317</v>
      </c>
      <c r="J772" s="3" t="s">
        <v>42</v>
      </c>
      <c r="K772" s="3" t="s">
        <v>110</v>
      </c>
      <c r="L772" s="3" t="s">
        <v>38</v>
      </c>
      <c r="M772" s="3" t="s">
        <v>1154</v>
      </c>
      <c r="N772" s="2">
        <v>18.28</v>
      </c>
      <c r="O772" s="2">
        <v>9.14</v>
      </c>
      <c r="P772" s="2">
        <v>4</v>
      </c>
      <c r="Q772" s="4">
        <f>Table1[[#This Row],[Amount]]*Table1[[#This Row],[Quantity]]</f>
        <v>73.12</v>
      </c>
    </row>
    <row r="773" spans="1:17" x14ac:dyDescent="0.3">
      <c r="A773" s="1">
        <v>772</v>
      </c>
      <c r="B773" s="2" t="s">
        <v>793</v>
      </c>
      <c r="C773" s="2" t="s">
        <v>6</v>
      </c>
      <c r="D773" s="2" t="s">
        <v>24</v>
      </c>
      <c r="E773" s="3">
        <v>43414</v>
      </c>
      <c r="F773" s="3" t="s">
        <v>305</v>
      </c>
      <c r="G773" s="2">
        <v>2018</v>
      </c>
      <c r="H773" s="3" t="s">
        <v>125</v>
      </c>
      <c r="I773" s="3" t="s">
        <v>317</v>
      </c>
      <c r="J773" s="3" t="s">
        <v>42</v>
      </c>
      <c r="K773" s="3" t="s">
        <v>110</v>
      </c>
      <c r="L773" s="3" t="s">
        <v>38</v>
      </c>
      <c r="M773" s="3" t="s">
        <v>1154</v>
      </c>
      <c r="N773" s="2">
        <v>207</v>
      </c>
      <c r="O773" s="2">
        <v>51.75</v>
      </c>
      <c r="P773" s="2">
        <v>2</v>
      </c>
      <c r="Q773" s="4">
        <f>Table1[[#This Row],[Amount]]*Table1[[#This Row],[Quantity]]</f>
        <v>414</v>
      </c>
    </row>
    <row r="774" spans="1:17" x14ac:dyDescent="0.3">
      <c r="A774" s="1">
        <v>773</v>
      </c>
      <c r="B774" s="2" t="s">
        <v>793</v>
      </c>
      <c r="C774" s="2" t="s">
        <v>8</v>
      </c>
      <c r="D774" s="2" t="s">
        <v>10</v>
      </c>
      <c r="E774" s="3">
        <v>43417</v>
      </c>
      <c r="F774" s="3" t="s">
        <v>305</v>
      </c>
      <c r="G774" s="2">
        <v>2018</v>
      </c>
      <c r="H774" s="3" t="s">
        <v>65</v>
      </c>
      <c r="I774" s="3" t="s">
        <v>284</v>
      </c>
      <c r="J774" s="3" t="s">
        <v>43</v>
      </c>
      <c r="K774" s="3" t="s">
        <v>108</v>
      </c>
      <c r="L774" s="3" t="s">
        <v>37</v>
      </c>
      <c r="M774" s="3" t="s">
        <v>1154</v>
      </c>
      <c r="N774" s="2">
        <v>32.35</v>
      </c>
      <c r="O774" s="2">
        <v>16.175000000000001</v>
      </c>
      <c r="P774" s="2">
        <v>3</v>
      </c>
      <c r="Q774" s="4">
        <f>Table1[[#This Row],[Amount]]*Table1[[#This Row],[Quantity]]</f>
        <v>97.050000000000011</v>
      </c>
    </row>
    <row r="775" spans="1:17" x14ac:dyDescent="0.3">
      <c r="A775" s="1">
        <v>774</v>
      </c>
      <c r="B775" s="2" t="s">
        <v>793</v>
      </c>
      <c r="C775" s="2" t="s">
        <v>8</v>
      </c>
      <c r="D775" s="2" t="s">
        <v>25</v>
      </c>
      <c r="E775" s="3">
        <v>43417</v>
      </c>
      <c r="F775" s="3" t="s">
        <v>305</v>
      </c>
      <c r="G775" s="2">
        <v>2018</v>
      </c>
      <c r="H775" s="3" t="s">
        <v>65</v>
      </c>
      <c r="I775" s="3" t="s">
        <v>284</v>
      </c>
      <c r="J775" s="3" t="s">
        <v>43</v>
      </c>
      <c r="K775" s="3" t="s">
        <v>108</v>
      </c>
      <c r="L775" s="3" t="s">
        <v>37</v>
      </c>
      <c r="M775" s="3" t="s">
        <v>1154</v>
      </c>
      <c r="N775" s="2">
        <v>7.71</v>
      </c>
      <c r="O775" s="2">
        <v>3.4695</v>
      </c>
      <c r="P775" s="2">
        <v>4</v>
      </c>
      <c r="Q775" s="4">
        <f>Table1[[#This Row],[Amount]]*Table1[[#This Row],[Quantity]]</f>
        <v>30.84</v>
      </c>
    </row>
    <row r="776" spans="1:17" x14ac:dyDescent="0.3">
      <c r="A776" s="1">
        <v>775</v>
      </c>
      <c r="B776" s="2" t="s">
        <v>793</v>
      </c>
      <c r="C776" s="2" t="s">
        <v>8</v>
      </c>
      <c r="D776" s="2" t="s">
        <v>25</v>
      </c>
      <c r="E776" s="3">
        <v>43417</v>
      </c>
      <c r="F776" s="3" t="s">
        <v>305</v>
      </c>
      <c r="G776" s="2">
        <v>2018</v>
      </c>
      <c r="H776" s="3" t="s">
        <v>65</v>
      </c>
      <c r="I776" s="3" t="s">
        <v>284</v>
      </c>
      <c r="J776" s="3" t="s">
        <v>43</v>
      </c>
      <c r="K776" s="3" t="s">
        <v>108</v>
      </c>
      <c r="L776" s="3" t="s">
        <v>37</v>
      </c>
      <c r="M776" s="3" t="s">
        <v>1154</v>
      </c>
      <c r="N776" s="2">
        <v>40.299999999999997</v>
      </c>
      <c r="O776" s="2">
        <v>10.881</v>
      </c>
      <c r="P776" s="2">
        <v>2</v>
      </c>
      <c r="Q776" s="4">
        <f>Table1[[#This Row],[Amount]]*Table1[[#This Row],[Quantity]]</f>
        <v>80.599999999999994</v>
      </c>
    </row>
    <row r="777" spans="1:17" x14ac:dyDescent="0.3">
      <c r="A777" s="1">
        <v>776</v>
      </c>
      <c r="B777" s="2" t="s">
        <v>793</v>
      </c>
      <c r="C777" s="2" t="s">
        <v>8</v>
      </c>
      <c r="D777" s="2" t="s">
        <v>19</v>
      </c>
      <c r="E777" s="3">
        <v>43417</v>
      </c>
      <c r="F777" s="3" t="s">
        <v>305</v>
      </c>
      <c r="G777" s="2">
        <v>2018</v>
      </c>
      <c r="H777" s="3" t="s">
        <v>65</v>
      </c>
      <c r="I777" s="3" t="s">
        <v>284</v>
      </c>
      <c r="J777" s="3" t="s">
        <v>43</v>
      </c>
      <c r="K777" s="3" t="s">
        <v>108</v>
      </c>
      <c r="L777" s="3" t="s">
        <v>37</v>
      </c>
      <c r="M777" s="3" t="s">
        <v>1154</v>
      </c>
      <c r="N777" s="2">
        <v>34.58</v>
      </c>
      <c r="O777" s="2">
        <v>14.5236</v>
      </c>
      <c r="P777" s="2">
        <v>2</v>
      </c>
      <c r="Q777" s="4">
        <f>Table1[[#This Row],[Amount]]*Table1[[#This Row],[Quantity]]</f>
        <v>69.16</v>
      </c>
    </row>
    <row r="778" spans="1:17" x14ac:dyDescent="0.3">
      <c r="A778" s="1">
        <v>777</v>
      </c>
      <c r="B778" s="2" t="s">
        <v>794</v>
      </c>
      <c r="C778" s="2" t="s">
        <v>11</v>
      </c>
      <c r="D778" s="2" t="s">
        <v>23</v>
      </c>
      <c r="E778" s="3">
        <v>43417</v>
      </c>
      <c r="F778" s="3" t="s">
        <v>305</v>
      </c>
      <c r="G778" s="2">
        <v>2018</v>
      </c>
      <c r="H778" s="3" t="s">
        <v>65</v>
      </c>
      <c r="I778" s="3" t="s">
        <v>284</v>
      </c>
      <c r="J778" s="3" t="s">
        <v>43</v>
      </c>
      <c r="K778" s="3" t="s">
        <v>108</v>
      </c>
      <c r="L778" s="3" t="s">
        <v>37</v>
      </c>
      <c r="M778" s="3" t="s">
        <v>1153</v>
      </c>
      <c r="N778" s="2">
        <v>32.76</v>
      </c>
      <c r="O778" s="2">
        <v>3.6855000000000002</v>
      </c>
      <c r="P778" s="2">
        <v>7</v>
      </c>
      <c r="Q778" s="4">
        <f>Table1[[#This Row],[Amount]]*Table1[[#This Row],[Quantity]]</f>
        <v>229.32</v>
      </c>
    </row>
    <row r="779" spans="1:17" x14ac:dyDescent="0.3">
      <c r="A779" s="1">
        <v>778</v>
      </c>
      <c r="B779" s="2" t="s">
        <v>795</v>
      </c>
      <c r="C779" s="2" t="s">
        <v>8</v>
      </c>
      <c r="D779" s="2" t="s">
        <v>14</v>
      </c>
      <c r="E779" s="3">
        <v>43417</v>
      </c>
      <c r="F779" s="3" t="s">
        <v>305</v>
      </c>
      <c r="G779" s="2">
        <v>2018</v>
      </c>
      <c r="H779" s="3" t="s">
        <v>65</v>
      </c>
      <c r="I779" s="3" t="s">
        <v>284</v>
      </c>
      <c r="J779" s="3" t="s">
        <v>43</v>
      </c>
      <c r="K779" s="3" t="s">
        <v>108</v>
      </c>
      <c r="L779" s="3" t="s">
        <v>37</v>
      </c>
      <c r="M779" s="3" t="s">
        <v>1155</v>
      </c>
      <c r="N779" s="2">
        <v>544.00800000000004</v>
      </c>
      <c r="O779" s="2">
        <v>40.800600000000003</v>
      </c>
      <c r="P779" s="2">
        <v>1</v>
      </c>
      <c r="Q779" s="4">
        <f>Table1[[#This Row],[Amount]]*Table1[[#This Row],[Quantity]]</f>
        <v>544.00800000000004</v>
      </c>
    </row>
    <row r="780" spans="1:17" x14ac:dyDescent="0.3">
      <c r="A780" s="1">
        <v>779</v>
      </c>
      <c r="B780" s="2" t="s">
        <v>795</v>
      </c>
      <c r="C780" s="2" t="s">
        <v>8</v>
      </c>
      <c r="D780" s="2" t="s">
        <v>14</v>
      </c>
      <c r="E780" s="3">
        <v>43417</v>
      </c>
      <c r="F780" s="3" t="s">
        <v>305</v>
      </c>
      <c r="G780" s="2">
        <v>2018</v>
      </c>
      <c r="H780" s="3" t="s">
        <v>65</v>
      </c>
      <c r="I780" s="3" t="s">
        <v>284</v>
      </c>
      <c r="J780" s="3" t="s">
        <v>43</v>
      </c>
      <c r="K780" s="3" t="s">
        <v>108</v>
      </c>
      <c r="L780" s="3" t="s">
        <v>37</v>
      </c>
      <c r="M780" s="3" t="s">
        <v>1155</v>
      </c>
      <c r="N780" s="2">
        <v>59.94</v>
      </c>
      <c r="O780" s="2">
        <v>28.171800000000001</v>
      </c>
      <c r="P780" s="2">
        <v>2</v>
      </c>
      <c r="Q780" s="4">
        <f>Table1[[#This Row],[Amount]]*Table1[[#This Row],[Quantity]]</f>
        <v>119.88</v>
      </c>
    </row>
    <row r="781" spans="1:17" x14ac:dyDescent="0.3">
      <c r="A781" s="1">
        <v>780</v>
      </c>
      <c r="B781" s="2" t="s">
        <v>795</v>
      </c>
      <c r="C781" s="2" t="s">
        <v>6</v>
      </c>
      <c r="D781" s="2" t="s">
        <v>7</v>
      </c>
      <c r="E781" s="3">
        <v>43417</v>
      </c>
      <c r="F781" s="3" t="s">
        <v>305</v>
      </c>
      <c r="G781" s="2">
        <v>2018</v>
      </c>
      <c r="H781" s="3" t="s">
        <v>65</v>
      </c>
      <c r="I781" s="3" t="s">
        <v>284</v>
      </c>
      <c r="J781" s="3" t="s">
        <v>43</v>
      </c>
      <c r="K781" s="3" t="s">
        <v>108</v>
      </c>
      <c r="L781" s="3" t="s">
        <v>37</v>
      </c>
      <c r="M781" s="3" t="s">
        <v>1155</v>
      </c>
      <c r="N781" s="2">
        <v>23.92</v>
      </c>
      <c r="O781" s="2">
        <v>11.720800000000001</v>
      </c>
      <c r="P781" s="2">
        <v>2</v>
      </c>
      <c r="Q781" s="4">
        <f>Table1[[#This Row],[Amount]]*Table1[[#This Row],[Quantity]]</f>
        <v>47.84</v>
      </c>
    </row>
    <row r="782" spans="1:17" x14ac:dyDescent="0.3">
      <c r="A782" s="1">
        <v>781</v>
      </c>
      <c r="B782" s="2" t="s">
        <v>795</v>
      </c>
      <c r="C782" s="2" t="s">
        <v>11</v>
      </c>
      <c r="D782" s="2" t="s">
        <v>12</v>
      </c>
      <c r="E782" s="3">
        <v>43417</v>
      </c>
      <c r="F782" s="3" t="s">
        <v>305</v>
      </c>
      <c r="G782" s="2">
        <v>2018</v>
      </c>
      <c r="H782" s="3" t="s">
        <v>65</v>
      </c>
      <c r="I782" s="3" t="s">
        <v>284</v>
      </c>
      <c r="J782" s="3" t="s">
        <v>43</v>
      </c>
      <c r="K782" s="3" t="s">
        <v>108</v>
      </c>
      <c r="L782" s="3" t="s">
        <v>37</v>
      </c>
      <c r="M782" s="3" t="s">
        <v>1155</v>
      </c>
      <c r="N782" s="2">
        <v>4.28</v>
      </c>
      <c r="O782" s="2">
        <v>1.9259999999999999</v>
      </c>
      <c r="P782" s="2">
        <v>11</v>
      </c>
      <c r="Q782" s="4">
        <f>Table1[[#This Row],[Amount]]*Table1[[#This Row],[Quantity]]</f>
        <v>47.080000000000005</v>
      </c>
    </row>
    <row r="783" spans="1:17" x14ac:dyDescent="0.3">
      <c r="A783" s="1">
        <v>782</v>
      </c>
      <c r="B783" s="2" t="s">
        <v>796</v>
      </c>
      <c r="C783" s="2" t="s">
        <v>6</v>
      </c>
      <c r="D783" s="2" t="s">
        <v>7</v>
      </c>
      <c r="E783" s="3">
        <v>43418</v>
      </c>
      <c r="F783" s="3" t="s">
        <v>305</v>
      </c>
      <c r="G783" s="2">
        <v>2018</v>
      </c>
      <c r="H783" s="3" t="s">
        <v>85</v>
      </c>
      <c r="I783" s="3" t="s">
        <v>318</v>
      </c>
      <c r="J783" s="3" t="s">
        <v>42</v>
      </c>
      <c r="K783" s="3" t="s">
        <v>110</v>
      </c>
      <c r="L783" s="3" t="s">
        <v>38</v>
      </c>
      <c r="M783" s="3" t="s">
        <v>1153</v>
      </c>
      <c r="N783" s="2">
        <v>32.07</v>
      </c>
      <c r="O783" s="2">
        <v>-22.449000000000002</v>
      </c>
      <c r="P783" s="2">
        <v>2</v>
      </c>
      <c r="Q783" s="4">
        <f>Table1[[#This Row],[Amount]]*Table1[[#This Row],[Quantity]]</f>
        <v>64.14</v>
      </c>
    </row>
    <row r="784" spans="1:17" x14ac:dyDescent="0.3">
      <c r="A784" s="1">
        <v>783</v>
      </c>
      <c r="B784" s="2" t="s">
        <v>796</v>
      </c>
      <c r="C784" s="2" t="s">
        <v>8</v>
      </c>
      <c r="D784" s="2" t="s">
        <v>17</v>
      </c>
      <c r="E784" s="3">
        <v>43419</v>
      </c>
      <c r="F784" s="3" t="s">
        <v>305</v>
      </c>
      <c r="G784" s="2">
        <v>2018</v>
      </c>
      <c r="H784" s="3" t="s">
        <v>70</v>
      </c>
      <c r="I784" s="3" t="s">
        <v>234</v>
      </c>
      <c r="J784" s="3" t="s">
        <v>48</v>
      </c>
      <c r="K784" s="3" t="s">
        <v>79</v>
      </c>
      <c r="L784" s="3" t="s">
        <v>36</v>
      </c>
      <c r="M784" s="3" t="s">
        <v>1153</v>
      </c>
      <c r="N784" s="2">
        <v>24</v>
      </c>
      <c r="O784" s="2">
        <v>-2.7</v>
      </c>
      <c r="P784" s="2">
        <v>3</v>
      </c>
      <c r="Q784" s="4">
        <f>Table1[[#This Row],[Amount]]*Table1[[#This Row],[Quantity]]</f>
        <v>72</v>
      </c>
    </row>
    <row r="785" spans="1:17" x14ac:dyDescent="0.3">
      <c r="A785" s="1">
        <v>784</v>
      </c>
      <c r="B785" s="2" t="s">
        <v>796</v>
      </c>
      <c r="C785" s="2" t="s">
        <v>8</v>
      </c>
      <c r="D785" s="2" t="s">
        <v>14</v>
      </c>
      <c r="E785" s="3">
        <v>43419</v>
      </c>
      <c r="F785" s="3" t="s">
        <v>305</v>
      </c>
      <c r="G785" s="2">
        <v>2018</v>
      </c>
      <c r="H785" s="3" t="s">
        <v>70</v>
      </c>
      <c r="I785" s="3" t="s">
        <v>319</v>
      </c>
      <c r="J785" s="3" t="s">
        <v>44</v>
      </c>
      <c r="K785" s="3" t="s">
        <v>82</v>
      </c>
      <c r="L785" s="3" t="s">
        <v>38</v>
      </c>
      <c r="M785" s="3" t="s">
        <v>1153</v>
      </c>
      <c r="N785" s="2">
        <v>35.49</v>
      </c>
      <c r="O785" s="2">
        <v>-15.615600000000001</v>
      </c>
      <c r="P785" s="2">
        <v>3</v>
      </c>
      <c r="Q785" s="4">
        <f>Table1[[#This Row],[Amount]]*Table1[[#This Row],[Quantity]]</f>
        <v>106.47</v>
      </c>
    </row>
    <row r="786" spans="1:17" x14ac:dyDescent="0.3">
      <c r="A786" s="1">
        <v>785</v>
      </c>
      <c r="B786" s="2" t="s">
        <v>796</v>
      </c>
      <c r="C786" s="2" t="s">
        <v>8</v>
      </c>
      <c r="D786" s="2" t="s">
        <v>9</v>
      </c>
      <c r="E786" s="3">
        <v>43419</v>
      </c>
      <c r="F786" s="3" t="s">
        <v>305</v>
      </c>
      <c r="G786" s="2">
        <v>2018</v>
      </c>
      <c r="H786" s="3" t="s">
        <v>70</v>
      </c>
      <c r="I786" s="3" t="s">
        <v>319</v>
      </c>
      <c r="J786" s="3" t="s">
        <v>44</v>
      </c>
      <c r="K786" s="3" t="s">
        <v>82</v>
      </c>
      <c r="L786" s="3" t="s">
        <v>38</v>
      </c>
      <c r="M786" s="3" t="s">
        <v>1153</v>
      </c>
      <c r="N786" s="2">
        <v>47.984000000000002</v>
      </c>
      <c r="O786" s="2">
        <v>0.5998</v>
      </c>
      <c r="P786" s="2">
        <v>2</v>
      </c>
      <c r="Q786" s="4">
        <f>Table1[[#This Row],[Amount]]*Table1[[#This Row],[Quantity]]</f>
        <v>95.968000000000004</v>
      </c>
    </row>
    <row r="787" spans="1:17" x14ac:dyDescent="0.3">
      <c r="A787" s="1">
        <v>786</v>
      </c>
      <c r="B787" s="2" t="s">
        <v>797</v>
      </c>
      <c r="C787" s="2" t="s">
        <v>8</v>
      </c>
      <c r="D787" s="2" t="s">
        <v>10</v>
      </c>
      <c r="E787" s="3">
        <v>43419</v>
      </c>
      <c r="F787" s="3" t="s">
        <v>305</v>
      </c>
      <c r="G787" s="2">
        <v>2018</v>
      </c>
      <c r="H787" s="3" t="s">
        <v>70</v>
      </c>
      <c r="I787" s="3" t="s">
        <v>319</v>
      </c>
      <c r="J787" s="3" t="s">
        <v>44</v>
      </c>
      <c r="K787" s="3" t="s">
        <v>82</v>
      </c>
      <c r="L787" s="3" t="s">
        <v>38</v>
      </c>
      <c r="M787" s="3" t="s">
        <v>1154</v>
      </c>
      <c r="N787" s="2">
        <v>186.69</v>
      </c>
      <c r="O787" s="2">
        <v>87.744299999999996</v>
      </c>
      <c r="P787" s="2">
        <v>5</v>
      </c>
      <c r="Q787" s="4">
        <f>Table1[[#This Row],[Amount]]*Table1[[#This Row],[Quantity]]</f>
        <v>933.45</v>
      </c>
    </row>
    <row r="788" spans="1:17" x14ac:dyDescent="0.3">
      <c r="A788" s="1">
        <v>787</v>
      </c>
      <c r="B788" s="2" t="s">
        <v>798</v>
      </c>
      <c r="C788" s="2" t="s">
        <v>8</v>
      </c>
      <c r="D788" s="2" t="s">
        <v>10</v>
      </c>
      <c r="E788" s="3">
        <v>43419</v>
      </c>
      <c r="F788" s="3" t="s">
        <v>305</v>
      </c>
      <c r="G788" s="2">
        <v>2018</v>
      </c>
      <c r="H788" s="3" t="s">
        <v>70</v>
      </c>
      <c r="I788" s="3" t="s">
        <v>319</v>
      </c>
      <c r="J788" s="3" t="s">
        <v>44</v>
      </c>
      <c r="K788" s="3" t="s">
        <v>82</v>
      </c>
      <c r="L788" s="3" t="s">
        <v>38</v>
      </c>
      <c r="M788" s="3" t="s">
        <v>1153</v>
      </c>
      <c r="N788" s="2">
        <v>17.456</v>
      </c>
      <c r="O788" s="2">
        <v>5.8914</v>
      </c>
      <c r="P788" s="2">
        <v>3</v>
      </c>
      <c r="Q788" s="4">
        <f>Table1[[#This Row],[Amount]]*Table1[[#This Row],[Quantity]]</f>
        <v>52.367999999999995</v>
      </c>
    </row>
    <row r="789" spans="1:17" x14ac:dyDescent="0.3">
      <c r="A789" s="1">
        <v>788</v>
      </c>
      <c r="B789" s="2" t="s">
        <v>799</v>
      </c>
      <c r="C789" s="2" t="s">
        <v>8</v>
      </c>
      <c r="D789" s="2" t="s">
        <v>10</v>
      </c>
      <c r="E789" s="3">
        <v>43419</v>
      </c>
      <c r="F789" s="3" t="s">
        <v>305</v>
      </c>
      <c r="G789" s="2">
        <v>2018</v>
      </c>
      <c r="H789" s="3" t="s">
        <v>70</v>
      </c>
      <c r="I789" s="3" t="s">
        <v>319</v>
      </c>
      <c r="J789" s="3" t="s">
        <v>44</v>
      </c>
      <c r="K789" s="3" t="s">
        <v>82</v>
      </c>
      <c r="L789" s="3" t="s">
        <v>38</v>
      </c>
      <c r="M789" s="3" t="s">
        <v>1153</v>
      </c>
      <c r="N789" s="2">
        <v>348.928</v>
      </c>
      <c r="O789" s="2">
        <v>34.892800000000001</v>
      </c>
      <c r="P789" s="2">
        <v>2</v>
      </c>
      <c r="Q789" s="4">
        <f>Table1[[#This Row],[Amount]]*Table1[[#This Row],[Quantity]]</f>
        <v>697.85599999999999</v>
      </c>
    </row>
    <row r="790" spans="1:17" x14ac:dyDescent="0.3">
      <c r="A790" s="1">
        <v>789</v>
      </c>
      <c r="B790" s="2" t="s">
        <v>800</v>
      </c>
      <c r="C790" s="2" t="s">
        <v>11</v>
      </c>
      <c r="D790" s="2" t="s">
        <v>12</v>
      </c>
      <c r="E790" s="3">
        <v>43419</v>
      </c>
      <c r="F790" s="3" t="s">
        <v>305</v>
      </c>
      <c r="G790" s="2">
        <v>2018</v>
      </c>
      <c r="H790" s="3" t="s">
        <v>70</v>
      </c>
      <c r="I790" s="3" t="s">
        <v>319</v>
      </c>
      <c r="J790" s="3" t="s">
        <v>44</v>
      </c>
      <c r="K790" s="3" t="s">
        <v>82</v>
      </c>
      <c r="L790" s="3" t="s">
        <v>38</v>
      </c>
      <c r="M790" s="3" t="s">
        <v>1153</v>
      </c>
      <c r="N790" s="2">
        <v>143.96</v>
      </c>
      <c r="O790" s="2">
        <v>69.100800000000007</v>
      </c>
      <c r="P790" s="2">
        <v>3</v>
      </c>
      <c r="Q790" s="4">
        <f>Table1[[#This Row],[Amount]]*Table1[[#This Row],[Quantity]]</f>
        <v>431.88</v>
      </c>
    </row>
    <row r="791" spans="1:17" x14ac:dyDescent="0.3">
      <c r="A791" s="1">
        <v>790</v>
      </c>
      <c r="B791" s="2" t="s">
        <v>800</v>
      </c>
      <c r="C791" s="2" t="s">
        <v>6</v>
      </c>
      <c r="D791" s="2" t="s">
        <v>7</v>
      </c>
      <c r="E791" s="3">
        <v>43419</v>
      </c>
      <c r="F791" s="3" t="s">
        <v>305</v>
      </c>
      <c r="G791" s="2">
        <v>2018</v>
      </c>
      <c r="H791" s="3" t="s">
        <v>70</v>
      </c>
      <c r="I791" s="3" t="s">
        <v>320</v>
      </c>
      <c r="J791" s="3" t="s">
        <v>49</v>
      </c>
      <c r="K791" s="3" t="s">
        <v>84</v>
      </c>
      <c r="L791" s="3" t="s">
        <v>39</v>
      </c>
      <c r="M791" s="3" t="s">
        <v>1153</v>
      </c>
      <c r="N791" s="2">
        <v>15.42</v>
      </c>
      <c r="O791" s="2">
        <v>4.1634000000000002</v>
      </c>
      <c r="P791" s="2">
        <v>5</v>
      </c>
      <c r="Q791" s="4">
        <f>Table1[[#This Row],[Amount]]*Table1[[#This Row],[Quantity]]</f>
        <v>77.099999999999994</v>
      </c>
    </row>
    <row r="792" spans="1:17" x14ac:dyDescent="0.3">
      <c r="A792" s="1">
        <v>791</v>
      </c>
      <c r="B792" s="2" t="s">
        <v>800</v>
      </c>
      <c r="C792" s="2" t="s">
        <v>8</v>
      </c>
      <c r="D792" s="2" t="s">
        <v>9</v>
      </c>
      <c r="E792" s="3">
        <v>43419</v>
      </c>
      <c r="F792" s="3" t="s">
        <v>305</v>
      </c>
      <c r="G792" s="2">
        <v>2018</v>
      </c>
      <c r="H792" s="3" t="s">
        <v>70</v>
      </c>
      <c r="I792" s="3" t="s">
        <v>320</v>
      </c>
      <c r="J792" s="3" t="s">
        <v>49</v>
      </c>
      <c r="K792" s="3" t="s">
        <v>84</v>
      </c>
      <c r="L792" s="3" t="s">
        <v>39</v>
      </c>
      <c r="M792" s="3" t="s">
        <v>1153</v>
      </c>
      <c r="N792" s="2">
        <v>43.04</v>
      </c>
      <c r="O792" s="2">
        <v>21.089600000000001</v>
      </c>
      <c r="P792" s="2">
        <v>4</v>
      </c>
      <c r="Q792" s="4">
        <f>Table1[[#This Row],[Amount]]*Table1[[#This Row],[Quantity]]</f>
        <v>172.16</v>
      </c>
    </row>
    <row r="793" spans="1:17" x14ac:dyDescent="0.3">
      <c r="A793" s="1">
        <v>792</v>
      </c>
      <c r="B793" s="2" t="s">
        <v>800</v>
      </c>
      <c r="C793" s="2" t="s">
        <v>8</v>
      </c>
      <c r="D793" s="2" t="s">
        <v>9</v>
      </c>
      <c r="E793" s="3">
        <v>43419</v>
      </c>
      <c r="F793" s="3" t="s">
        <v>305</v>
      </c>
      <c r="G793" s="2">
        <v>2018</v>
      </c>
      <c r="H793" s="3" t="s">
        <v>70</v>
      </c>
      <c r="I793" s="3" t="s">
        <v>320</v>
      </c>
      <c r="J793" s="3" t="s">
        <v>49</v>
      </c>
      <c r="K793" s="3" t="s">
        <v>84</v>
      </c>
      <c r="L793" s="3" t="s">
        <v>39</v>
      </c>
      <c r="M793" s="3" t="s">
        <v>1153</v>
      </c>
      <c r="N793" s="2">
        <v>332.94</v>
      </c>
      <c r="O793" s="2">
        <v>79.905600000000007</v>
      </c>
      <c r="P793" s="2">
        <v>3</v>
      </c>
      <c r="Q793" s="4">
        <f>Table1[[#This Row],[Amount]]*Table1[[#This Row],[Quantity]]</f>
        <v>998.81999999999994</v>
      </c>
    </row>
    <row r="794" spans="1:17" x14ac:dyDescent="0.3">
      <c r="A794" s="1">
        <v>793</v>
      </c>
      <c r="B794" s="2" t="s">
        <v>801</v>
      </c>
      <c r="C794" s="2" t="s">
        <v>8</v>
      </c>
      <c r="D794" s="2" t="s">
        <v>9</v>
      </c>
      <c r="E794" s="3">
        <v>43419</v>
      </c>
      <c r="F794" s="3" t="s">
        <v>305</v>
      </c>
      <c r="G794" s="2">
        <v>2018</v>
      </c>
      <c r="H794" s="3" t="s">
        <v>70</v>
      </c>
      <c r="I794" s="3" t="s">
        <v>321</v>
      </c>
      <c r="J794" s="3" t="s">
        <v>87</v>
      </c>
      <c r="K794" s="3" t="s">
        <v>88</v>
      </c>
      <c r="L794" s="3" t="s">
        <v>36</v>
      </c>
      <c r="M794" s="3" t="s">
        <v>1153</v>
      </c>
      <c r="N794" s="2">
        <v>1363.96</v>
      </c>
      <c r="O794" s="2">
        <v>85.247500000000002</v>
      </c>
      <c r="P794" s="2">
        <v>7</v>
      </c>
      <c r="Q794" s="4">
        <f>Table1[[#This Row],[Amount]]*Table1[[#This Row],[Quantity]]</f>
        <v>9547.7200000000012</v>
      </c>
    </row>
    <row r="795" spans="1:17" x14ac:dyDescent="0.3">
      <c r="A795" s="1">
        <v>794</v>
      </c>
      <c r="B795" s="2" t="s">
        <v>802</v>
      </c>
      <c r="C795" s="2" t="s">
        <v>8</v>
      </c>
      <c r="D795" s="2" t="s">
        <v>9</v>
      </c>
      <c r="E795" s="3">
        <v>43419</v>
      </c>
      <c r="F795" s="3" t="s">
        <v>305</v>
      </c>
      <c r="G795" s="2">
        <v>2018</v>
      </c>
      <c r="H795" s="3" t="s">
        <v>70</v>
      </c>
      <c r="I795" s="3" t="s">
        <v>322</v>
      </c>
      <c r="J795" s="3" t="s">
        <v>43</v>
      </c>
      <c r="K795" s="3" t="s">
        <v>108</v>
      </c>
      <c r="L795" s="3" t="s">
        <v>37</v>
      </c>
      <c r="M795" s="3" t="s">
        <v>1153</v>
      </c>
      <c r="N795" s="2">
        <v>9.9600000000000009</v>
      </c>
      <c r="O795" s="2">
        <v>4.5815999999999999</v>
      </c>
      <c r="P795" s="2">
        <v>4</v>
      </c>
      <c r="Q795" s="4">
        <f>Table1[[#This Row],[Amount]]*Table1[[#This Row],[Quantity]]</f>
        <v>39.840000000000003</v>
      </c>
    </row>
    <row r="796" spans="1:17" x14ac:dyDescent="0.3">
      <c r="A796" s="1">
        <v>795</v>
      </c>
      <c r="B796" s="2" t="s">
        <v>802</v>
      </c>
      <c r="C796" s="2" t="s">
        <v>8</v>
      </c>
      <c r="D796" s="2" t="s">
        <v>10</v>
      </c>
      <c r="E796" s="3">
        <v>43419</v>
      </c>
      <c r="F796" s="3" t="s">
        <v>305</v>
      </c>
      <c r="G796" s="2">
        <v>2018</v>
      </c>
      <c r="H796" s="3" t="s">
        <v>70</v>
      </c>
      <c r="I796" s="3" t="s">
        <v>322</v>
      </c>
      <c r="J796" s="3" t="s">
        <v>43</v>
      </c>
      <c r="K796" s="3" t="s">
        <v>108</v>
      </c>
      <c r="L796" s="3" t="s">
        <v>37</v>
      </c>
      <c r="M796" s="3" t="s">
        <v>1153</v>
      </c>
      <c r="N796" s="2">
        <v>21.72</v>
      </c>
      <c r="O796" s="2">
        <v>10.642799999999999</v>
      </c>
      <c r="P796" s="2">
        <v>1</v>
      </c>
      <c r="Q796" s="4">
        <f>Table1[[#This Row],[Amount]]*Table1[[#This Row],[Quantity]]</f>
        <v>21.72</v>
      </c>
    </row>
    <row r="797" spans="1:17" x14ac:dyDescent="0.3">
      <c r="A797" s="1">
        <v>796</v>
      </c>
      <c r="B797" s="2" t="s">
        <v>803</v>
      </c>
      <c r="C797" s="2" t="s">
        <v>8</v>
      </c>
      <c r="D797" s="2" t="s">
        <v>20</v>
      </c>
      <c r="E797" s="3">
        <v>43419</v>
      </c>
      <c r="F797" s="3" t="s">
        <v>305</v>
      </c>
      <c r="G797" s="2">
        <v>2018</v>
      </c>
      <c r="H797" s="3" t="s">
        <v>70</v>
      </c>
      <c r="I797" s="3" t="s">
        <v>322</v>
      </c>
      <c r="J797" s="3" t="s">
        <v>43</v>
      </c>
      <c r="K797" s="3" t="s">
        <v>108</v>
      </c>
      <c r="L797" s="3" t="s">
        <v>37</v>
      </c>
      <c r="M797" s="3" t="s">
        <v>1153</v>
      </c>
      <c r="N797" s="2">
        <v>20.16</v>
      </c>
      <c r="O797" s="2">
        <v>9.8783999999999992</v>
      </c>
      <c r="P797" s="2">
        <v>2</v>
      </c>
      <c r="Q797" s="4">
        <f>Table1[[#This Row],[Amount]]*Table1[[#This Row],[Quantity]]</f>
        <v>40.32</v>
      </c>
    </row>
    <row r="798" spans="1:17" x14ac:dyDescent="0.3">
      <c r="A798" s="1">
        <v>797</v>
      </c>
      <c r="B798" s="2" t="s">
        <v>804</v>
      </c>
      <c r="C798" s="2" t="s">
        <v>8</v>
      </c>
      <c r="D798" s="2" t="s">
        <v>10</v>
      </c>
      <c r="E798" s="3">
        <v>43419</v>
      </c>
      <c r="F798" s="3" t="s">
        <v>305</v>
      </c>
      <c r="G798" s="2">
        <v>2018</v>
      </c>
      <c r="H798" s="3" t="s">
        <v>70</v>
      </c>
      <c r="I798" s="3" t="s">
        <v>322</v>
      </c>
      <c r="J798" s="3" t="s">
        <v>43</v>
      </c>
      <c r="K798" s="3" t="s">
        <v>108</v>
      </c>
      <c r="L798" s="3" t="s">
        <v>37</v>
      </c>
      <c r="M798" s="3" t="s">
        <v>1154</v>
      </c>
      <c r="N798" s="2">
        <v>132.79</v>
      </c>
      <c r="O798" s="2">
        <v>63.739199999999997</v>
      </c>
      <c r="P798" s="2">
        <v>2</v>
      </c>
      <c r="Q798" s="4">
        <f>Table1[[#This Row],[Amount]]*Table1[[#This Row],[Quantity]]</f>
        <v>265.58</v>
      </c>
    </row>
    <row r="799" spans="1:17" x14ac:dyDescent="0.3">
      <c r="A799" s="1">
        <v>798</v>
      </c>
      <c r="B799" s="2" t="s">
        <v>804</v>
      </c>
      <c r="C799" s="2" t="s">
        <v>8</v>
      </c>
      <c r="D799" s="2" t="s">
        <v>14</v>
      </c>
      <c r="E799" s="3">
        <v>43419</v>
      </c>
      <c r="F799" s="3" t="s">
        <v>305</v>
      </c>
      <c r="G799" s="2">
        <v>2018</v>
      </c>
      <c r="H799" s="3" t="s">
        <v>70</v>
      </c>
      <c r="I799" s="3" t="s">
        <v>323</v>
      </c>
      <c r="J799" s="3" t="s">
        <v>42</v>
      </c>
      <c r="K799" s="3" t="s">
        <v>110</v>
      </c>
      <c r="L799" s="3" t="s">
        <v>38</v>
      </c>
      <c r="M799" s="3" t="s">
        <v>1154</v>
      </c>
      <c r="N799" s="2">
        <v>12.96</v>
      </c>
      <c r="O799" s="2">
        <v>6.2207999999999997</v>
      </c>
      <c r="P799" s="2">
        <v>3</v>
      </c>
      <c r="Q799" s="4">
        <f>Table1[[#This Row],[Amount]]*Table1[[#This Row],[Quantity]]</f>
        <v>38.880000000000003</v>
      </c>
    </row>
    <row r="800" spans="1:17" x14ac:dyDescent="0.3">
      <c r="A800" s="1">
        <v>799</v>
      </c>
      <c r="B800" s="2" t="s">
        <v>804</v>
      </c>
      <c r="C800" s="2" t="s">
        <v>8</v>
      </c>
      <c r="D800" s="2" t="s">
        <v>9</v>
      </c>
      <c r="E800" s="3">
        <v>43420</v>
      </c>
      <c r="F800" s="3" t="s">
        <v>305</v>
      </c>
      <c r="G800" s="2">
        <v>2018</v>
      </c>
      <c r="H800" s="3" t="s">
        <v>73</v>
      </c>
      <c r="I800" s="3" t="s">
        <v>324</v>
      </c>
      <c r="J800" s="3" t="s">
        <v>51</v>
      </c>
      <c r="K800" s="3" t="s">
        <v>92</v>
      </c>
      <c r="L800" s="3" t="s">
        <v>40</v>
      </c>
      <c r="M800" s="3" t="s">
        <v>1154</v>
      </c>
      <c r="N800" s="2">
        <v>21.56</v>
      </c>
      <c r="O800" s="2">
        <v>10.348800000000001</v>
      </c>
      <c r="P800" s="2">
        <v>2</v>
      </c>
      <c r="Q800" s="4">
        <f>Table1[[#This Row],[Amount]]*Table1[[#This Row],[Quantity]]</f>
        <v>43.12</v>
      </c>
    </row>
    <row r="801" spans="1:17" x14ac:dyDescent="0.3">
      <c r="A801" s="1">
        <v>800</v>
      </c>
      <c r="B801" s="2" t="s">
        <v>805</v>
      </c>
      <c r="C801" s="2" t="s">
        <v>8</v>
      </c>
      <c r="D801" s="2" t="s">
        <v>9</v>
      </c>
      <c r="E801" s="3">
        <v>43421</v>
      </c>
      <c r="F801" s="3" t="s">
        <v>305</v>
      </c>
      <c r="G801" s="2">
        <v>2018</v>
      </c>
      <c r="H801" s="3" t="s">
        <v>125</v>
      </c>
      <c r="I801" s="3" t="s">
        <v>275</v>
      </c>
      <c r="J801" s="3" t="s">
        <v>56</v>
      </c>
      <c r="K801" s="3" t="s">
        <v>94</v>
      </c>
      <c r="L801" s="3" t="s">
        <v>40</v>
      </c>
      <c r="M801" s="3" t="s">
        <v>1153</v>
      </c>
      <c r="N801" s="2">
        <v>283.92</v>
      </c>
      <c r="O801" s="2">
        <v>17.745000000000001</v>
      </c>
      <c r="P801" s="2">
        <v>3</v>
      </c>
      <c r="Q801" s="4">
        <f>Table1[[#This Row],[Amount]]*Table1[[#This Row],[Quantity]]</f>
        <v>851.76</v>
      </c>
    </row>
    <row r="802" spans="1:17" x14ac:dyDescent="0.3">
      <c r="A802" s="1">
        <v>801</v>
      </c>
      <c r="B802" s="2" t="s">
        <v>806</v>
      </c>
      <c r="C802" s="2" t="s">
        <v>8</v>
      </c>
      <c r="D802" s="2" t="s">
        <v>17</v>
      </c>
      <c r="E802" s="3">
        <v>43421</v>
      </c>
      <c r="F802" s="3" t="s">
        <v>305</v>
      </c>
      <c r="G802" s="2">
        <v>2018</v>
      </c>
      <c r="H802" s="3" t="s">
        <v>125</v>
      </c>
      <c r="I802" s="3" t="s">
        <v>275</v>
      </c>
      <c r="J802" s="3" t="s">
        <v>56</v>
      </c>
      <c r="K802" s="3" t="s">
        <v>94</v>
      </c>
      <c r="L802" s="3" t="s">
        <v>40</v>
      </c>
      <c r="M802" s="3" t="s">
        <v>1154</v>
      </c>
      <c r="N802" s="2">
        <v>22.23</v>
      </c>
      <c r="O802" s="2">
        <v>7.3358999999999996</v>
      </c>
      <c r="P802" s="2">
        <v>6</v>
      </c>
      <c r="Q802" s="4">
        <f>Table1[[#This Row],[Amount]]*Table1[[#This Row],[Quantity]]</f>
        <v>133.38</v>
      </c>
    </row>
    <row r="803" spans="1:17" x14ac:dyDescent="0.3">
      <c r="A803" s="1">
        <v>802</v>
      </c>
      <c r="B803" s="2" t="s">
        <v>806</v>
      </c>
      <c r="C803" s="2" t="s">
        <v>8</v>
      </c>
      <c r="D803" s="2" t="s">
        <v>19</v>
      </c>
      <c r="E803" s="3">
        <v>43421</v>
      </c>
      <c r="F803" s="3" t="s">
        <v>305</v>
      </c>
      <c r="G803" s="2">
        <v>2018</v>
      </c>
      <c r="H803" s="3" t="s">
        <v>125</v>
      </c>
      <c r="I803" s="3" t="s">
        <v>275</v>
      </c>
      <c r="J803" s="3" t="s">
        <v>56</v>
      </c>
      <c r="K803" s="3" t="s">
        <v>94</v>
      </c>
      <c r="L803" s="3" t="s">
        <v>40</v>
      </c>
      <c r="M803" s="3" t="s">
        <v>1154</v>
      </c>
      <c r="N803" s="2">
        <v>215.96799999999999</v>
      </c>
      <c r="O803" s="2">
        <v>18.897200000000002</v>
      </c>
      <c r="P803" s="2">
        <v>4</v>
      </c>
      <c r="Q803" s="4">
        <f>Table1[[#This Row],[Amount]]*Table1[[#This Row],[Quantity]]</f>
        <v>863.87199999999996</v>
      </c>
    </row>
    <row r="804" spans="1:17" x14ac:dyDescent="0.3">
      <c r="A804" s="1">
        <v>803</v>
      </c>
      <c r="B804" s="2" t="s">
        <v>807</v>
      </c>
      <c r="C804" s="2" t="s">
        <v>11</v>
      </c>
      <c r="D804" s="2" t="s">
        <v>23</v>
      </c>
      <c r="E804" s="3">
        <v>43422</v>
      </c>
      <c r="F804" s="3" t="s">
        <v>305</v>
      </c>
      <c r="G804" s="2">
        <v>2018</v>
      </c>
      <c r="H804" s="3" t="s">
        <v>60</v>
      </c>
      <c r="I804" s="3" t="s">
        <v>325</v>
      </c>
      <c r="J804" s="3" t="s">
        <v>57</v>
      </c>
      <c r="K804" s="3" t="s">
        <v>57</v>
      </c>
      <c r="L804" s="3" t="s">
        <v>37</v>
      </c>
      <c r="M804" s="3" t="s">
        <v>1154</v>
      </c>
      <c r="N804" s="2">
        <v>355.32</v>
      </c>
      <c r="O804" s="2">
        <v>99.489599999999996</v>
      </c>
      <c r="P804" s="2">
        <v>2</v>
      </c>
      <c r="Q804" s="4">
        <f>Table1[[#This Row],[Amount]]*Table1[[#This Row],[Quantity]]</f>
        <v>710.64</v>
      </c>
    </row>
    <row r="805" spans="1:17" x14ac:dyDescent="0.3">
      <c r="A805" s="1">
        <v>804</v>
      </c>
      <c r="B805" s="2" t="s">
        <v>808</v>
      </c>
      <c r="C805" s="2" t="s">
        <v>11</v>
      </c>
      <c r="D805" s="2" t="s">
        <v>13</v>
      </c>
      <c r="E805" s="3">
        <v>43422</v>
      </c>
      <c r="F805" s="3" t="s">
        <v>305</v>
      </c>
      <c r="G805" s="2">
        <v>2018</v>
      </c>
      <c r="H805" s="3" t="s">
        <v>60</v>
      </c>
      <c r="I805" s="3" t="s">
        <v>325</v>
      </c>
      <c r="J805" s="3" t="s">
        <v>57</v>
      </c>
      <c r="K805" s="3" t="s">
        <v>57</v>
      </c>
      <c r="L805" s="3" t="s">
        <v>37</v>
      </c>
      <c r="M805" s="3" t="s">
        <v>1154</v>
      </c>
      <c r="N805" s="2">
        <v>12.96</v>
      </c>
      <c r="O805" s="2">
        <v>6.2207999999999997</v>
      </c>
      <c r="P805" s="2">
        <v>1</v>
      </c>
      <c r="Q805" s="4">
        <f>Table1[[#This Row],[Amount]]*Table1[[#This Row],[Quantity]]</f>
        <v>12.96</v>
      </c>
    </row>
    <row r="806" spans="1:17" x14ac:dyDescent="0.3">
      <c r="A806" s="1">
        <v>805</v>
      </c>
      <c r="B806" s="2" t="s">
        <v>809</v>
      </c>
      <c r="C806" s="2" t="s">
        <v>6</v>
      </c>
      <c r="D806" s="2" t="s">
        <v>21</v>
      </c>
      <c r="E806" s="3">
        <v>43422</v>
      </c>
      <c r="F806" s="3" t="s">
        <v>305</v>
      </c>
      <c r="G806" s="2">
        <v>2018</v>
      </c>
      <c r="H806" s="3" t="s">
        <v>60</v>
      </c>
      <c r="I806" s="3" t="s">
        <v>325</v>
      </c>
      <c r="J806" s="3" t="s">
        <v>57</v>
      </c>
      <c r="K806" s="3" t="s">
        <v>57</v>
      </c>
      <c r="L806" s="3" t="s">
        <v>37</v>
      </c>
      <c r="M806" s="3" t="s">
        <v>1153</v>
      </c>
      <c r="N806" s="2">
        <v>18.28</v>
      </c>
      <c r="O806" s="2">
        <v>6.2152000000000003</v>
      </c>
      <c r="P806" s="2">
        <v>2</v>
      </c>
      <c r="Q806" s="4">
        <f>Table1[[#This Row],[Amount]]*Table1[[#This Row],[Quantity]]</f>
        <v>36.56</v>
      </c>
    </row>
    <row r="807" spans="1:17" x14ac:dyDescent="0.3">
      <c r="A807" s="1">
        <v>806</v>
      </c>
      <c r="B807" s="2" t="s">
        <v>810</v>
      </c>
      <c r="C807" s="2" t="s">
        <v>8</v>
      </c>
      <c r="D807" s="2" t="s">
        <v>14</v>
      </c>
      <c r="E807" s="3">
        <v>43423</v>
      </c>
      <c r="F807" s="3" t="s">
        <v>305</v>
      </c>
      <c r="G807" s="2">
        <v>2018</v>
      </c>
      <c r="H807" s="3" t="s">
        <v>80</v>
      </c>
      <c r="I807" s="3" t="s">
        <v>326</v>
      </c>
      <c r="J807" s="3" t="s">
        <v>55</v>
      </c>
      <c r="K807" s="3" t="s">
        <v>97</v>
      </c>
      <c r="L807" s="3" t="s">
        <v>40</v>
      </c>
      <c r="M807" s="3" t="s">
        <v>1153</v>
      </c>
      <c r="N807" s="2">
        <v>43.176000000000002</v>
      </c>
      <c r="O807" s="2">
        <v>4.3175999999999997</v>
      </c>
      <c r="P807" s="2">
        <v>3</v>
      </c>
      <c r="Q807" s="4">
        <f>Table1[[#This Row],[Amount]]*Table1[[#This Row],[Quantity]]</f>
        <v>129.52800000000002</v>
      </c>
    </row>
    <row r="808" spans="1:17" x14ac:dyDescent="0.3">
      <c r="A808" s="1">
        <v>807</v>
      </c>
      <c r="B808" s="2" t="s">
        <v>810</v>
      </c>
      <c r="C808" s="2" t="s">
        <v>8</v>
      </c>
      <c r="D808" s="2" t="s">
        <v>17</v>
      </c>
      <c r="E808" s="3">
        <v>43424</v>
      </c>
      <c r="F808" s="3" t="s">
        <v>305</v>
      </c>
      <c r="G808" s="2">
        <v>2018</v>
      </c>
      <c r="H808" s="3" t="s">
        <v>65</v>
      </c>
      <c r="I808" s="3" t="s">
        <v>215</v>
      </c>
      <c r="J808" s="3" t="s">
        <v>47</v>
      </c>
      <c r="K808" s="3" t="s">
        <v>99</v>
      </c>
      <c r="L808" s="3" t="s">
        <v>36</v>
      </c>
      <c r="M808" s="3" t="s">
        <v>1153</v>
      </c>
      <c r="N808" s="2">
        <v>1983.9680000000001</v>
      </c>
      <c r="O808" s="2">
        <v>247.99600000000001</v>
      </c>
      <c r="P808" s="2">
        <v>1</v>
      </c>
      <c r="Q808" s="4">
        <f>Table1[[#This Row],[Amount]]*Table1[[#This Row],[Quantity]]</f>
        <v>1983.9680000000001</v>
      </c>
    </row>
    <row r="809" spans="1:17" x14ac:dyDescent="0.3">
      <c r="A809" s="1">
        <v>808</v>
      </c>
      <c r="B809" s="2" t="s">
        <v>811</v>
      </c>
      <c r="C809" s="2" t="s">
        <v>8</v>
      </c>
      <c r="D809" s="2" t="s">
        <v>14</v>
      </c>
      <c r="E809" s="3">
        <v>43424</v>
      </c>
      <c r="F809" s="3" t="s">
        <v>305</v>
      </c>
      <c r="G809" s="2">
        <v>2018</v>
      </c>
      <c r="H809" s="3" t="s">
        <v>65</v>
      </c>
      <c r="I809" s="3" t="s">
        <v>215</v>
      </c>
      <c r="J809" s="3" t="s">
        <v>47</v>
      </c>
      <c r="K809" s="3" t="s">
        <v>99</v>
      </c>
      <c r="L809" s="3" t="s">
        <v>36</v>
      </c>
      <c r="M809" s="3" t="s">
        <v>1153</v>
      </c>
      <c r="N809" s="2">
        <v>28.4</v>
      </c>
      <c r="O809" s="2">
        <v>11.076000000000001</v>
      </c>
      <c r="P809" s="2">
        <v>7</v>
      </c>
      <c r="Q809" s="4">
        <f>Table1[[#This Row],[Amount]]*Table1[[#This Row],[Quantity]]</f>
        <v>198.79999999999998</v>
      </c>
    </row>
    <row r="810" spans="1:17" x14ac:dyDescent="0.3">
      <c r="A810" s="1">
        <v>809</v>
      </c>
      <c r="B810" s="2" t="s">
        <v>811</v>
      </c>
      <c r="C810" s="2" t="s">
        <v>6</v>
      </c>
      <c r="D810" s="2" t="s">
        <v>24</v>
      </c>
      <c r="E810" s="3">
        <v>43424</v>
      </c>
      <c r="F810" s="3" t="s">
        <v>305</v>
      </c>
      <c r="G810" s="2">
        <v>2018</v>
      </c>
      <c r="H810" s="3" t="s">
        <v>65</v>
      </c>
      <c r="I810" s="3" t="s">
        <v>215</v>
      </c>
      <c r="J810" s="3" t="s">
        <v>47</v>
      </c>
      <c r="K810" s="3" t="s">
        <v>99</v>
      </c>
      <c r="L810" s="3" t="s">
        <v>36</v>
      </c>
      <c r="M810" s="3" t="s">
        <v>1153</v>
      </c>
      <c r="N810" s="2">
        <v>149.97</v>
      </c>
      <c r="O810" s="2">
        <v>50.989800000000002</v>
      </c>
      <c r="P810" s="2">
        <v>3</v>
      </c>
      <c r="Q810" s="4">
        <f>Table1[[#This Row],[Amount]]*Table1[[#This Row],[Quantity]]</f>
        <v>449.90999999999997</v>
      </c>
    </row>
    <row r="811" spans="1:17" x14ac:dyDescent="0.3">
      <c r="A811" s="1">
        <v>810</v>
      </c>
      <c r="B811" s="2" t="s">
        <v>812</v>
      </c>
      <c r="C811" s="2" t="s">
        <v>8</v>
      </c>
      <c r="D811" s="2" t="s">
        <v>10</v>
      </c>
      <c r="E811" s="3">
        <v>43424</v>
      </c>
      <c r="F811" s="3" t="s">
        <v>305</v>
      </c>
      <c r="G811" s="2">
        <v>2018</v>
      </c>
      <c r="H811" s="3" t="s">
        <v>65</v>
      </c>
      <c r="I811" s="3" t="s">
        <v>215</v>
      </c>
      <c r="J811" s="3" t="s">
        <v>47</v>
      </c>
      <c r="K811" s="3" t="s">
        <v>99</v>
      </c>
      <c r="L811" s="3" t="s">
        <v>36</v>
      </c>
      <c r="M811" s="3" t="s">
        <v>1153</v>
      </c>
      <c r="N811" s="2">
        <v>11.52</v>
      </c>
      <c r="O811" s="2">
        <v>3.2256</v>
      </c>
      <c r="P811" s="2">
        <v>9</v>
      </c>
      <c r="Q811" s="4">
        <f>Table1[[#This Row],[Amount]]*Table1[[#This Row],[Quantity]]</f>
        <v>103.67999999999999</v>
      </c>
    </row>
    <row r="812" spans="1:17" x14ac:dyDescent="0.3">
      <c r="A812" s="1">
        <v>811</v>
      </c>
      <c r="B812" s="2" t="s">
        <v>812</v>
      </c>
      <c r="C812" s="2" t="s">
        <v>8</v>
      </c>
      <c r="D812" s="2" t="s">
        <v>10</v>
      </c>
      <c r="E812" s="3">
        <v>43425</v>
      </c>
      <c r="F812" s="3" t="s">
        <v>305</v>
      </c>
      <c r="G812" s="2">
        <v>2018</v>
      </c>
      <c r="H812" s="3" t="s">
        <v>85</v>
      </c>
      <c r="I812" s="3" t="s">
        <v>327</v>
      </c>
      <c r="J812" s="3" t="s">
        <v>45</v>
      </c>
      <c r="K812" s="3" t="s">
        <v>328</v>
      </c>
      <c r="L812" s="3" t="s">
        <v>37</v>
      </c>
      <c r="M812" s="3" t="s">
        <v>1153</v>
      </c>
      <c r="N812" s="2">
        <v>1298.55</v>
      </c>
      <c r="O812" s="2">
        <v>311.65199999999999</v>
      </c>
      <c r="P812" s="2">
        <v>4</v>
      </c>
      <c r="Q812" s="4">
        <f>Table1[[#This Row],[Amount]]*Table1[[#This Row],[Quantity]]</f>
        <v>5194.2</v>
      </c>
    </row>
    <row r="813" spans="1:17" x14ac:dyDescent="0.3">
      <c r="A813" s="1">
        <v>812</v>
      </c>
      <c r="B813" s="2" t="s">
        <v>812</v>
      </c>
      <c r="C813" s="2" t="s">
        <v>8</v>
      </c>
      <c r="D813" s="2" t="s">
        <v>19</v>
      </c>
      <c r="E813" s="3">
        <v>43426</v>
      </c>
      <c r="F813" s="3" t="s">
        <v>305</v>
      </c>
      <c r="G813" s="2">
        <v>2018</v>
      </c>
      <c r="H813" s="3" t="s">
        <v>70</v>
      </c>
      <c r="I813" s="3" t="s">
        <v>329</v>
      </c>
      <c r="J813" s="3" t="s">
        <v>43</v>
      </c>
      <c r="K813" s="3" t="s">
        <v>108</v>
      </c>
      <c r="L813" s="3" t="s">
        <v>37</v>
      </c>
      <c r="M813" s="3" t="s">
        <v>1153</v>
      </c>
      <c r="N813" s="2">
        <v>213.92</v>
      </c>
      <c r="O813" s="2">
        <v>62.036799999999999</v>
      </c>
      <c r="P813" s="2">
        <v>2</v>
      </c>
      <c r="Q813" s="4">
        <f>Table1[[#This Row],[Amount]]*Table1[[#This Row],[Quantity]]</f>
        <v>427.84</v>
      </c>
    </row>
    <row r="814" spans="1:17" x14ac:dyDescent="0.3">
      <c r="A814" s="1">
        <v>813</v>
      </c>
      <c r="B814" s="2" t="s">
        <v>812</v>
      </c>
      <c r="C814" s="2" t="s">
        <v>8</v>
      </c>
      <c r="D814" s="2" t="s">
        <v>9</v>
      </c>
      <c r="E814" s="3">
        <v>43427</v>
      </c>
      <c r="F814" s="3" t="s">
        <v>305</v>
      </c>
      <c r="G814" s="2">
        <v>2018</v>
      </c>
      <c r="H814" s="3" t="s">
        <v>73</v>
      </c>
      <c r="I814" s="3" t="s">
        <v>330</v>
      </c>
      <c r="J814" s="3" t="s">
        <v>42</v>
      </c>
      <c r="K814" s="3" t="s">
        <v>110</v>
      </c>
      <c r="L814" s="3" t="s">
        <v>38</v>
      </c>
      <c r="M814" s="3" t="s">
        <v>1153</v>
      </c>
      <c r="N814" s="2">
        <v>25.78</v>
      </c>
      <c r="O814" s="2">
        <v>2.5779999999999998</v>
      </c>
      <c r="P814" s="2">
        <v>3</v>
      </c>
      <c r="Q814" s="4">
        <f>Table1[[#This Row],[Amount]]*Table1[[#This Row],[Quantity]]</f>
        <v>77.34</v>
      </c>
    </row>
    <row r="815" spans="1:17" x14ac:dyDescent="0.3">
      <c r="A815" s="1">
        <v>814</v>
      </c>
      <c r="B815" s="2" t="s">
        <v>813</v>
      </c>
      <c r="C815" s="2" t="s">
        <v>11</v>
      </c>
      <c r="D815" s="2" t="s">
        <v>12</v>
      </c>
      <c r="E815" s="3">
        <v>43427</v>
      </c>
      <c r="F815" s="3" t="s">
        <v>305</v>
      </c>
      <c r="G815" s="2">
        <v>2018</v>
      </c>
      <c r="H815" s="3" t="s">
        <v>73</v>
      </c>
      <c r="I815" s="3" t="s">
        <v>330</v>
      </c>
      <c r="J815" s="3" t="s">
        <v>42</v>
      </c>
      <c r="K815" s="3" t="s">
        <v>110</v>
      </c>
      <c r="L815" s="3" t="s">
        <v>38</v>
      </c>
      <c r="M815" s="3" t="s">
        <v>1153</v>
      </c>
      <c r="N815" s="2">
        <v>18.28</v>
      </c>
      <c r="O815" s="2">
        <v>6.2152000000000003</v>
      </c>
      <c r="P815" s="2">
        <v>3</v>
      </c>
      <c r="Q815" s="4">
        <f>Table1[[#This Row],[Amount]]*Table1[[#This Row],[Quantity]]</f>
        <v>54.84</v>
      </c>
    </row>
    <row r="816" spans="1:17" x14ac:dyDescent="0.3">
      <c r="A816" s="1">
        <v>815</v>
      </c>
      <c r="B816" s="2" t="s">
        <v>813</v>
      </c>
      <c r="C816" s="2" t="s">
        <v>8</v>
      </c>
      <c r="D816" s="2" t="s">
        <v>10</v>
      </c>
      <c r="E816" s="3">
        <v>43427</v>
      </c>
      <c r="F816" s="3" t="s">
        <v>305</v>
      </c>
      <c r="G816" s="2">
        <v>2018</v>
      </c>
      <c r="H816" s="3" t="s">
        <v>73</v>
      </c>
      <c r="I816" s="3" t="s">
        <v>330</v>
      </c>
      <c r="J816" s="3" t="s">
        <v>42</v>
      </c>
      <c r="K816" s="3" t="s">
        <v>110</v>
      </c>
      <c r="L816" s="3" t="s">
        <v>38</v>
      </c>
      <c r="M816" s="3" t="s">
        <v>1153</v>
      </c>
      <c r="N816" s="2">
        <v>1399.93</v>
      </c>
      <c r="O816" s="2">
        <v>601.96990000000005</v>
      </c>
      <c r="P816" s="2">
        <v>1</v>
      </c>
      <c r="Q816" s="4">
        <f>Table1[[#This Row],[Amount]]*Table1[[#This Row],[Quantity]]</f>
        <v>1399.93</v>
      </c>
    </row>
    <row r="817" spans="1:17" x14ac:dyDescent="0.3">
      <c r="A817" s="1">
        <v>816</v>
      </c>
      <c r="B817" s="2" t="s">
        <v>814</v>
      </c>
      <c r="C817" s="2" t="s">
        <v>11</v>
      </c>
      <c r="D817" s="2" t="s">
        <v>13</v>
      </c>
      <c r="E817" s="3">
        <v>43427</v>
      </c>
      <c r="F817" s="3" t="s">
        <v>305</v>
      </c>
      <c r="G817" s="2">
        <v>2018</v>
      </c>
      <c r="H817" s="3" t="s">
        <v>73</v>
      </c>
      <c r="I817" s="3" t="s">
        <v>330</v>
      </c>
      <c r="J817" s="3" t="s">
        <v>42</v>
      </c>
      <c r="K817" s="3" t="s">
        <v>110</v>
      </c>
      <c r="L817" s="3" t="s">
        <v>38</v>
      </c>
      <c r="M817" s="3" t="s">
        <v>1154</v>
      </c>
      <c r="N817" s="2">
        <v>51.84</v>
      </c>
      <c r="O817" s="2">
        <v>24.883199999999999</v>
      </c>
      <c r="P817" s="2">
        <v>2</v>
      </c>
      <c r="Q817" s="4">
        <f>Table1[[#This Row],[Amount]]*Table1[[#This Row],[Quantity]]</f>
        <v>103.68</v>
      </c>
    </row>
    <row r="818" spans="1:17" x14ac:dyDescent="0.3">
      <c r="A818" s="1">
        <v>817</v>
      </c>
      <c r="B818" s="2" t="s">
        <v>815</v>
      </c>
      <c r="C818" s="2" t="s">
        <v>8</v>
      </c>
      <c r="D818" s="2" t="s">
        <v>17</v>
      </c>
      <c r="E818" s="3">
        <v>43427</v>
      </c>
      <c r="F818" s="3" t="s">
        <v>305</v>
      </c>
      <c r="G818" s="2">
        <v>2018</v>
      </c>
      <c r="H818" s="3" t="s">
        <v>73</v>
      </c>
      <c r="I818" s="3" t="s">
        <v>330</v>
      </c>
      <c r="J818" s="3" t="s">
        <v>42</v>
      </c>
      <c r="K818" s="3" t="s">
        <v>110</v>
      </c>
      <c r="L818" s="3" t="s">
        <v>38</v>
      </c>
      <c r="M818" s="3" t="s">
        <v>1153</v>
      </c>
      <c r="N818" s="2">
        <v>5.3440000000000003</v>
      </c>
      <c r="O818" s="2">
        <v>1.8704000000000001</v>
      </c>
      <c r="P818" s="2">
        <v>2</v>
      </c>
      <c r="Q818" s="4">
        <f>Table1[[#This Row],[Amount]]*Table1[[#This Row],[Quantity]]</f>
        <v>10.688000000000001</v>
      </c>
    </row>
    <row r="819" spans="1:17" x14ac:dyDescent="0.3">
      <c r="A819" s="1">
        <v>818</v>
      </c>
      <c r="B819" s="2" t="s">
        <v>816</v>
      </c>
      <c r="C819" s="2" t="s">
        <v>8</v>
      </c>
      <c r="D819" s="2" t="s">
        <v>18</v>
      </c>
      <c r="E819" s="3">
        <v>43428</v>
      </c>
      <c r="F819" s="3" t="s">
        <v>305</v>
      </c>
      <c r="G819" s="2">
        <v>2018</v>
      </c>
      <c r="H819" s="3" t="s">
        <v>125</v>
      </c>
      <c r="I819" s="3" t="s">
        <v>194</v>
      </c>
      <c r="J819" s="3" t="s">
        <v>41</v>
      </c>
      <c r="K819" s="3" t="s">
        <v>331</v>
      </c>
      <c r="L819" s="3" t="s">
        <v>37</v>
      </c>
      <c r="M819" s="3" t="s">
        <v>1153</v>
      </c>
      <c r="N819" s="2">
        <v>41.472000000000001</v>
      </c>
      <c r="O819" s="2">
        <v>14.5152</v>
      </c>
      <c r="P819" s="2">
        <v>5</v>
      </c>
      <c r="Q819" s="4">
        <f>Table1[[#This Row],[Amount]]*Table1[[#This Row],[Quantity]]</f>
        <v>207.36</v>
      </c>
    </row>
    <row r="820" spans="1:17" x14ac:dyDescent="0.3">
      <c r="A820" s="1">
        <v>819</v>
      </c>
      <c r="B820" s="2" t="s">
        <v>816</v>
      </c>
      <c r="C820" s="2" t="s">
        <v>8</v>
      </c>
      <c r="D820" s="2" t="s">
        <v>14</v>
      </c>
      <c r="E820" s="3">
        <v>43428</v>
      </c>
      <c r="F820" s="3" t="s">
        <v>305</v>
      </c>
      <c r="G820" s="2">
        <v>2018</v>
      </c>
      <c r="H820" s="3" t="s">
        <v>125</v>
      </c>
      <c r="I820" s="3" t="s">
        <v>332</v>
      </c>
      <c r="J820" s="3" t="s">
        <v>44</v>
      </c>
      <c r="K820" s="3" t="s">
        <v>333</v>
      </c>
      <c r="L820" s="3" t="s">
        <v>38</v>
      </c>
      <c r="M820" s="3" t="s">
        <v>1153</v>
      </c>
      <c r="N820" s="2">
        <v>3.1680000000000001</v>
      </c>
      <c r="O820" s="2">
        <v>-2.4287999999999998</v>
      </c>
      <c r="P820" s="2">
        <v>2</v>
      </c>
      <c r="Q820" s="4">
        <f>Table1[[#This Row],[Amount]]*Table1[[#This Row],[Quantity]]</f>
        <v>6.3360000000000003</v>
      </c>
    </row>
    <row r="821" spans="1:17" x14ac:dyDescent="0.3">
      <c r="A821" s="1">
        <v>820</v>
      </c>
      <c r="B821" s="2" t="s">
        <v>816</v>
      </c>
      <c r="C821" s="2" t="s">
        <v>8</v>
      </c>
      <c r="D821" s="2" t="s">
        <v>15</v>
      </c>
      <c r="E821" s="3">
        <v>43428</v>
      </c>
      <c r="F821" s="3" t="s">
        <v>305</v>
      </c>
      <c r="G821" s="2">
        <v>2018</v>
      </c>
      <c r="H821" s="3" t="s">
        <v>125</v>
      </c>
      <c r="I821" s="3" t="s">
        <v>334</v>
      </c>
      <c r="J821" s="3" t="s">
        <v>52</v>
      </c>
      <c r="K821" s="3" t="s">
        <v>335</v>
      </c>
      <c r="L821" s="3" t="s">
        <v>40</v>
      </c>
      <c r="M821" s="3" t="s">
        <v>1153</v>
      </c>
      <c r="N821" s="2">
        <v>1228.4649999999999</v>
      </c>
      <c r="O821" s="2">
        <v>0</v>
      </c>
      <c r="P821" s="2">
        <v>4</v>
      </c>
      <c r="Q821" s="4">
        <f>Table1[[#This Row],[Amount]]*Table1[[#This Row],[Quantity]]</f>
        <v>4913.8599999999997</v>
      </c>
    </row>
    <row r="822" spans="1:17" x14ac:dyDescent="0.3">
      <c r="A822" s="1">
        <v>821</v>
      </c>
      <c r="B822" s="2" t="s">
        <v>816</v>
      </c>
      <c r="C822" s="2" t="s">
        <v>8</v>
      </c>
      <c r="D822" s="2" t="s">
        <v>15</v>
      </c>
      <c r="E822" s="3">
        <v>43428</v>
      </c>
      <c r="F822" s="3" t="s">
        <v>305</v>
      </c>
      <c r="G822" s="2">
        <v>2018</v>
      </c>
      <c r="H822" s="3" t="s">
        <v>125</v>
      </c>
      <c r="I822" s="3" t="s">
        <v>336</v>
      </c>
      <c r="J822" s="3" t="s">
        <v>45</v>
      </c>
      <c r="K822" s="3" t="s">
        <v>328</v>
      </c>
      <c r="L822" s="3" t="s">
        <v>37</v>
      </c>
      <c r="M822" s="3" t="s">
        <v>1153</v>
      </c>
      <c r="N822" s="2">
        <v>31.085999999999999</v>
      </c>
      <c r="O822" s="2">
        <v>-22.796399999999998</v>
      </c>
      <c r="P822" s="2">
        <v>2</v>
      </c>
      <c r="Q822" s="4">
        <f>Table1[[#This Row],[Amount]]*Table1[[#This Row],[Quantity]]</f>
        <v>62.171999999999997</v>
      </c>
    </row>
    <row r="823" spans="1:17" x14ac:dyDescent="0.3">
      <c r="A823" s="1">
        <v>822</v>
      </c>
      <c r="B823" s="2" t="s">
        <v>816</v>
      </c>
      <c r="C823" s="2" t="s">
        <v>6</v>
      </c>
      <c r="D823" s="2" t="s">
        <v>16</v>
      </c>
      <c r="E823" s="3">
        <v>43428</v>
      </c>
      <c r="F823" s="3" t="s">
        <v>305</v>
      </c>
      <c r="G823" s="2">
        <v>2018</v>
      </c>
      <c r="H823" s="3" t="s">
        <v>125</v>
      </c>
      <c r="I823" s="3" t="s">
        <v>336</v>
      </c>
      <c r="J823" s="3" t="s">
        <v>45</v>
      </c>
      <c r="K823" s="3" t="s">
        <v>328</v>
      </c>
      <c r="L823" s="3" t="s">
        <v>37</v>
      </c>
      <c r="M823" s="3" t="s">
        <v>1153</v>
      </c>
      <c r="N823" s="2">
        <v>335.52</v>
      </c>
      <c r="O823" s="2">
        <v>117.432</v>
      </c>
      <c r="P823" s="2">
        <v>5</v>
      </c>
      <c r="Q823" s="4">
        <f>Table1[[#This Row],[Amount]]*Table1[[#This Row],[Quantity]]</f>
        <v>1677.6</v>
      </c>
    </row>
    <row r="824" spans="1:17" x14ac:dyDescent="0.3">
      <c r="A824" s="1">
        <v>823</v>
      </c>
      <c r="B824" s="2" t="s">
        <v>817</v>
      </c>
      <c r="C824" s="2" t="s">
        <v>8</v>
      </c>
      <c r="D824" s="2" t="s">
        <v>25</v>
      </c>
      <c r="E824" s="3">
        <v>43428</v>
      </c>
      <c r="F824" s="3" t="s">
        <v>305</v>
      </c>
      <c r="G824" s="2">
        <v>2018</v>
      </c>
      <c r="H824" s="3" t="s">
        <v>125</v>
      </c>
      <c r="I824" s="3" t="s">
        <v>336</v>
      </c>
      <c r="J824" s="3" t="s">
        <v>45</v>
      </c>
      <c r="K824" s="3" t="s">
        <v>328</v>
      </c>
      <c r="L824" s="3" t="s">
        <v>37</v>
      </c>
      <c r="M824" s="3" t="s">
        <v>1153</v>
      </c>
      <c r="N824" s="2">
        <v>239.97</v>
      </c>
      <c r="O824" s="2">
        <v>71.991</v>
      </c>
      <c r="P824" s="2">
        <v>2</v>
      </c>
      <c r="Q824" s="4">
        <f>Table1[[#This Row],[Amount]]*Table1[[#This Row],[Quantity]]</f>
        <v>479.94</v>
      </c>
    </row>
    <row r="825" spans="1:17" x14ac:dyDescent="0.3">
      <c r="A825" s="1">
        <v>824</v>
      </c>
      <c r="B825" s="2" t="s">
        <v>817</v>
      </c>
      <c r="C825" s="2" t="s">
        <v>6</v>
      </c>
      <c r="D825" s="2" t="s">
        <v>24</v>
      </c>
      <c r="E825" s="3">
        <v>43428</v>
      </c>
      <c r="F825" s="3" t="s">
        <v>305</v>
      </c>
      <c r="G825" s="2">
        <v>2018</v>
      </c>
      <c r="H825" s="3" t="s">
        <v>125</v>
      </c>
      <c r="I825" s="3" t="s">
        <v>337</v>
      </c>
      <c r="J825" s="3" t="s">
        <v>43</v>
      </c>
      <c r="K825" s="3" t="s">
        <v>108</v>
      </c>
      <c r="L825" s="3" t="s">
        <v>37</v>
      </c>
      <c r="M825" s="3" t="s">
        <v>1153</v>
      </c>
      <c r="N825" s="2">
        <v>9.82</v>
      </c>
      <c r="O825" s="2">
        <v>4.8117999999999999</v>
      </c>
      <c r="P825" s="2">
        <v>3</v>
      </c>
      <c r="Q825" s="4">
        <f>Table1[[#This Row],[Amount]]*Table1[[#This Row],[Quantity]]</f>
        <v>29.46</v>
      </c>
    </row>
    <row r="826" spans="1:17" x14ac:dyDescent="0.3">
      <c r="A826" s="1">
        <v>825</v>
      </c>
      <c r="B826" s="2" t="s">
        <v>818</v>
      </c>
      <c r="C826" s="2" t="s">
        <v>8</v>
      </c>
      <c r="D826" s="2" t="s">
        <v>20</v>
      </c>
      <c r="E826" s="3">
        <v>43428</v>
      </c>
      <c r="F826" s="3" t="s">
        <v>305</v>
      </c>
      <c r="G826" s="2">
        <v>2018</v>
      </c>
      <c r="H826" s="3" t="s">
        <v>125</v>
      </c>
      <c r="I826" s="3" t="s">
        <v>337</v>
      </c>
      <c r="J826" s="3" t="s">
        <v>43</v>
      </c>
      <c r="K826" s="3" t="s">
        <v>108</v>
      </c>
      <c r="L826" s="3" t="s">
        <v>37</v>
      </c>
      <c r="M826" s="3" t="s">
        <v>1153</v>
      </c>
      <c r="N826" s="2">
        <v>67.8</v>
      </c>
      <c r="O826" s="2">
        <v>4.0679999999999996</v>
      </c>
      <c r="P826" s="2">
        <v>4</v>
      </c>
      <c r="Q826" s="4">
        <f>Table1[[#This Row],[Amount]]*Table1[[#This Row],[Quantity]]</f>
        <v>271.2</v>
      </c>
    </row>
    <row r="827" spans="1:17" x14ac:dyDescent="0.3">
      <c r="A827" s="1">
        <v>826</v>
      </c>
      <c r="B827" s="2" t="s">
        <v>818</v>
      </c>
      <c r="C827" s="2" t="s">
        <v>8</v>
      </c>
      <c r="D827" s="2" t="s">
        <v>18</v>
      </c>
      <c r="E827" s="3">
        <v>43428</v>
      </c>
      <c r="F827" s="3" t="s">
        <v>305</v>
      </c>
      <c r="G827" s="2">
        <v>2018</v>
      </c>
      <c r="H827" s="3" t="s">
        <v>125</v>
      </c>
      <c r="I827" s="3" t="s">
        <v>337</v>
      </c>
      <c r="J827" s="3" t="s">
        <v>43</v>
      </c>
      <c r="K827" s="3" t="s">
        <v>108</v>
      </c>
      <c r="L827" s="3" t="s">
        <v>37</v>
      </c>
      <c r="M827" s="3" t="s">
        <v>1153</v>
      </c>
      <c r="N827" s="2">
        <v>167.97</v>
      </c>
      <c r="O827" s="2">
        <v>40.312800000000003</v>
      </c>
      <c r="P827" s="2">
        <v>3</v>
      </c>
      <c r="Q827" s="4">
        <f>Table1[[#This Row],[Amount]]*Table1[[#This Row],[Quantity]]</f>
        <v>503.90999999999997</v>
      </c>
    </row>
    <row r="828" spans="1:17" x14ac:dyDescent="0.3">
      <c r="A828" s="1">
        <v>827</v>
      </c>
      <c r="B828" s="2" t="s">
        <v>819</v>
      </c>
      <c r="C828" s="2" t="s">
        <v>8</v>
      </c>
      <c r="D828" s="2" t="s">
        <v>9</v>
      </c>
      <c r="E828" s="3">
        <v>43428</v>
      </c>
      <c r="F828" s="3" t="s">
        <v>305</v>
      </c>
      <c r="G828" s="2">
        <v>2018</v>
      </c>
      <c r="H828" s="3" t="s">
        <v>125</v>
      </c>
      <c r="I828" s="3" t="s">
        <v>337</v>
      </c>
      <c r="J828" s="3" t="s">
        <v>43</v>
      </c>
      <c r="K828" s="3" t="s">
        <v>108</v>
      </c>
      <c r="L828" s="3" t="s">
        <v>37</v>
      </c>
      <c r="M828" s="3" t="s">
        <v>1153</v>
      </c>
      <c r="N828" s="2">
        <v>35</v>
      </c>
      <c r="O828" s="2">
        <v>16.8</v>
      </c>
      <c r="P828" s="2">
        <v>5</v>
      </c>
      <c r="Q828" s="4">
        <f>Table1[[#This Row],[Amount]]*Table1[[#This Row],[Quantity]]</f>
        <v>175</v>
      </c>
    </row>
    <row r="829" spans="1:17" x14ac:dyDescent="0.3">
      <c r="A829" s="1">
        <v>828</v>
      </c>
      <c r="B829" s="2" t="s">
        <v>819</v>
      </c>
      <c r="C829" s="2" t="s">
        <v>6</v>
      </c>
      <c r="D829" s="2" t="s">
        <v>7</v>
      </c>
      <c r="E829" s="3">
        <v>43428</v>
      </c>
      <c r="F829" s="3" t="s">
        <v>305</v>
      </c>
      <c r="G829" s="2">
        <v>2018</v>
      </c>
      <c r="H829" s="3" t="s">
        <v>125</v>
      </c>
      <c r="I829" s="3" t="s">
        <v>337</v>
      </c>
      <c r="J829" s="3" t="s">
        <v>43</v>
      </c>
      <c r="K829" s="3" t="s">
        <v>108</v>
      </c>
      <c r="L829" s="3" t="s">
        <v>37</v>
      </c>
      <c r="M829" s="3" t="s">
        <v>1153</v>
      </c>
      <c r="N829" s="2">
        <v>37.24</v>
      </c>
      <c r="O829" s="2">
        <v>10.7996</v>
      </c>
      <c r="P829" s="2">
        <v>5</v>
      </c>
      <c r="Q829" s="4">
        <f>Table1[[#This Row],[Amount]]*Table1[[#This Row],[Quantity]]</f>
        <v>186.20000000000002</v>
      </c>
    </row>
    <row r="830" spans="1:17" x14ac:dyDescent="0.3">
      <c r="A830" s="1">
        <v>829</v>
      </c>
      <c r="B830" s="2" t="s">
        <v>819</v>
      </c>
      <c r="C830" s="2" t="s">
        <v>6</v>
      </c>
      <c r="D830" s="2" t="s">
        <v>16</v>
      </c>
      <c r="E830" s="3">
        <v>43428</v>
      </c>
      <c r="F830" s="3" t="s">
        <v>305</v>
      </c>
      <c r="G830" s="2">
        <v>2018</v>
      </c>
      <c r="H830" s="3" t="s">
        <v>125</v>
      </c>
      <c r="I830" s="3" t="s">
        <v>337</v>
      </c>
      <c r="J830" s="3" t="s">
        <v>43</v>
      </c>
      <c r="K830" s="3" t="s">
        <v>108</v>
      </c>
      <c r="L830" s="3" t="s">
        <v>37</v>
      </c>
      <c r="M830" s="3" t="s">
        <v>1153</v>
      </c>
      <c r="N830" s="2">
        <v>15.28</v>
      </c>
      <c r="O830" s="2">
        <v>7.4871999999999996</v>
      </c>
      <c r="P830" s="2">
        <v>6</v>
      </c>
      <c r="Q830" s="4">
        <f>Table1[[#This Row],[Amount]]*Table1[[#This Row],[Quantity]]</f>
        <v>91.679999999999993</v>
      </c>
    </row>
    <row r="831" spans="1:17" x14ac:dyDescent="0.3">
      <c r="A831" s="1">
        <v>830</v>
      </c>
      <c r="B831" s="2" t="s">
        <v>820</v>
      </c>
      <c r="C831" s="2" t="s">
        <v>8</v>
      </c>
      <c r="D831" s="2" t="s">
        <v>17</v>
      </c>
      <c r="E831" s="3">
        <v>43428</v>
      </c>
      <c r="F831" s="3" t="s">
        <v>305</v>
      </c>
      <c r="G831" s="2">
        <v>2018</v>
      </c>
      <c r="H831" s="3" t="s">
        <v>125</v>
      </c>
      <c r="I831" s="3" t="s">
        <v>263</v>
      </c>
      <c r="J831" s="3" t="s">
        <v>42</v>
      </c>
      <c r="K831" s="3" t="s">
        <v>110</v>
      </c>
      <c r="L831" s="3" t="s">
        <v>38</v>
      </c>
      <c r="M831" s="3" t="s">
        <v>1153</v>
      </c>
      <c r="N831" s="2">
        <v>301.95999999999998</v>
      </c>
      <c r="O831" s="2">
        <v>90.587999999999994</v>
      </c>
      <c r="P831" s="2">
        <v>2</v>
      </c>
      <c r="Q831" s="4">
        <f>Table1[[#This Row],[Amount]]*Table1[[#This Row],[Quantity]]</f>
        <v>603.91999999999996</v>
      </c>
    </row>
    <row r="832" spans="1:17" x14ac:dyDescent="0.3">
      <c r="A832" s="1">
        <v>831</v>
      </c>
      <c r="B832" s="2" t="s">
        <v>820</v>
      </c>
      <c r="C832" s="2" t="s">
        <v>8</v>
      </c>
      <c r="D832" s="2" t="s">
        <v>9</v>
      </c>
      <c r="E832" s="3">
        <v>43428</v>
      </c>
      <c r="F832" s="3" t="s">
        <v>305</v>
      </c>
      <c r="G832" s="2">
        <v>2018</v>
      </c>
      <c r="H832" s="3" t="s">
        <v>125</v>
      </c>
      <c r="I832" s="3" t="s">
        <v>338</v>
      </c>
      <c r="J832" s="3" t="s">
        <v>41</v>
      </c>
      <c r="K832" s="3" t="s">
        <v>331</v>
      </c>
      <c r="L832" s="3" t="s">
        <v>37</v>
      </c>
      <c r="M832" s="3" t="s">
        <v>1153</v>
      </c>
      <c r="N832" s="2">
        <v>180.66</v>
      </c>
      <c r="O832" s="2">
        <v>50.584800000000001</v>
      </c>
      <c r="P832" s="2">
        <v>2</v>
      </c>
      <c r="Q832" s="4">
        <f>Table1[[#This Row],[Amount]]*Table1[[#This Row],[Quantity]]</f>
        <v>361.32</v>
      </c>
    </row>
    <row r="833" spans="1:17" x14ac:dyDescent="0.3">
      <c r="A833" s="1">
        <v>832</v>
      </c>
      <c r="B833" s="2" t="s">
        <v>820</v>
      </c>
      <c r="C833" s="2" t="s">
        <v>8</v>
      </c>
      <c r="D833" s="2" t="s">
        <v>10</v>
      </c>
      <c r="E833" s="3">
        <v>43429</v>
      </c>
      <c r="F833" s="3" t="s">
        <v>305</v>
      </c>
      <c r="G833" s="2">
        <v>2018</v>
      </c>
      <c r="H833" s="3" t="s">
        <v>60</v>
      </c>
      <c r="I833" s="3" t="s">
        <v>111</v>
      </c>
      <c r="J833" s="3" t="s">
        <v>44</v>
      </c>
      <c r="K833" s="3" t="s">
        <v>333</v>
      </c>
      <c r="L833" s="3" t="s">
        <v>38</v>
      </c>
      <c r="M833" s="3" t="s">
        <v>1153</v>
      </c>
      <c r="N833" s="2">
        <v>191.98</v>
      </c>
      <c r="O833" s="2">
        <v>51.834600000000002</v>
      </c>
      <c r="P833" s="2">
        <v>3</v>
      </c>
      <c r="Q833" s="4">
        <f>Table1[[#This Row],[Amount]]*Table1[[#This Row],[Quantity]]</f>
        <v>575.93999999999994</v>
      </c>
    </row>
    <row r="834" spans="1:17" x14ac:dyDescent="0.3">
      <c r="A834" s="1">
        <v>833</v>
      </c>
      <c r="B834" s="2" t="s">
        <v>820</v>
      </c>
      <c r="C834" s="2" t="s">
        <v>8</v>
      </c>
      <c r="D834" s="2" t="s">
        <v>20</v>
      </c>
      <c r="E834" s="3">
        <v>43429</v>
      </c>
      <c r="F834" s="3" t="s">
        <v>305</v>
      </c>
      <c r="G834" s="2">
        <v>2018</v>
      </c>
      <c r="H834" s="3" t="s">
        <v>60</v>
      </c>
      <c r="I834" s="3" t="s">
        <v>111</v>
      </c>
      <c r="J834" s="3" t="s">
        <v>44</v>
      </c>
      <c r="K834" s="3" t="s">
        <v>333</v>
      </c>
      <c r="L834" s="3" t="s">
        <v>38</v>
      </c>
      <c r="M834" s="3" t="s">
        <v>1153</v>
      </c>
      <c r="N834" s="2">
        <v>65.989999999999995</v>
      </c>
      <c r="O834" s="2">
        <v>17.157399999999999</v>
      </c>
      <c r="P834" s="2">
        <v>2</v>
      </c>
      <c r="Q834" s="4">
        <f>Table1[[#This Row],[Amount]]*Table1[[#This Row],[Quantity]]</f>
        <v>131.97999999999999</v>
      </c>
    </row>
    <row r="835" spans="1:17" x14ac:dyDescent="0.3">
      <c r="A835" s="1">
        <v>834</v>
      </c>
      <c r="B835" s="2" t="s">
        <v>821</v>
      </c>
      <c r="C835" s="2" t="s">
        <v>11</v>
      </c>
      <c r="D835" s="2" t="s">
        <v>12</v>
      </c>
      <c r="E835" s="3">
        <v>43429</v>
      </c>
      <c r="F835" s="3" t="s">
        <v>305</v>
      </c>
      <c r="G835" s="2">
        <v>2018</v>
      </c>
      <c r="H835" s="3" t="s">
        <v>60</v>
      </c>
      <c r="I835" s="3" t="s">
        <v>111</v>
      </c>
      <c r="J835" s="3" t="s">
        <v>44</v>
      </c>
      <c r="K835" s="3" t="s">
        <v>333</v>
      </c>
      <c r="L835" s="3" t="s">
        <v>38</v>
      </c>
      <c r="M835" s="3" t="s">
        <v>1154</v>
      </c>
      <c r="N835" s="2">
        <v>35.216000000000001</v>
      </c>
      <c r="O835" s="2">
        <v>2.6412</v>
      </c>
      <c r="P835" s="2">
        <v>6</v>
      </c>
      <c r="Q835" s="4">
        <f>Table1[[#This Row],[Amount]]*Table1[[#This Row],[Quantity]]</f>
        <v>211.29599999999999</v>
      </c>
    </row>
    <row r="836" spans="1:17" x14ac:dyDescent="0.3">
      <c r="A836" s="1">
        <v>835</v>
      </c>
      <c r="B836" s="2" t="s">
        <v>821</v>
      </c>
      <c r="C836" s="2" t="s">
        <v>8</v>
      </c>
      <c r="D836" s="2" t="s">
        <v>15</v>
      </c>
      <c r="E836" s="3">
        <v>43429</v>
      </c>
      <c r="F836" s="3" t="s">
        <v>305</v>
      </c>
      <c r="G836" s="2">
        <v>2018</v>
      </c>
      <c r="H836" s="3" t="s">
        <v>60</v>
      </c>
      <c r="I836" s="3" t="s">
        <v>111</v>
      </c>
      <c r="J836" s="3" t="s">
        <v>44</v>
      </c>
      <c r="K836" s="3" t="s">
        <v>333</v>
      </c>
      <c r="L836" s="3" t="s">
        <v>38</v>
      </c>
      <c r="M836" s="3" t="s">
        <v>1154</v>
      </c>
      <c r="N836" s="2">
        <v>23.696000000000002</v>
      </c>
      <c r="O836" s="2">
        <v>6.5164</v>
      </c>
      <c r="P836" s="2">
        <v>4</v>
      </c>
      <c r="Q836" s="4">
        <f>Table1[[#This Row],[Amount]]*Table1[[#This Row],[Quantity]]</f>
        <v>94.784000000000006</v>
      </c>
    </row>
    <row r="837" spans="1:17" x14ac:dyDescent="0.3">
      <c r="A837" s="1">
        <v>836</v>
      </c>
      <c r="B837" s="2" t="s">
        <v>821</v>
      </c>
      <c r="C837" s="2" t="s">
        <v>8</v>
      </c>
      <c r="D837" s="2" t="s">
        <v>20</v>
      </c>
      <c r="E837" s="3">
        <v>43429</v>
      </c>
      <c r="F837" s="3" t="s">
        <v>305</v>
      </c>
      <c r="G837" s="2">
        <v>2018</v>
      </c>
      <c r="H837" s="3" t="s">
        <v>60</v>
      </c>
      <c r="I837" s="3" t="s">
        <v>111</v>
      </c>
      <c r="J837" s="3" t="s">
        <v>44</v>
      </c>
      <c r="K837" s="3" t="s">
        <v>333</v>
      </c>
      <c r="L837" s="3" t="s">
        <v>38</v>
      </c>
      <c r="M837" s="3" t="s">
        <v>1154</v>
      </c>
      <c r="N837" s="2">
        <v>265.47500000000002</v>
      </c>
      <c r="O837" s="2">
        <v>-111.4995</v>
      </c>
      <c r="P837" s="2">
        <v>3</v>
      </c>
      <c r="Q837" s="4">
        <f>Table1[[#This Row],[Amount]]*Table1[[#This Row],[Quantity]]</f>
        <v>796.42500000000007</v>
      </c>
    </row>
    <row r="838" spans="1:17" x14ac:dyDescent="0.3">
      <c r="A838" s="1">
        <v>837</v>
      </c>
      <c r="B838" s="2" t="s">
        <v>822</v>
      </c>
      <c r="C838" s="2" t="s">
        <v>6</v>
      </c>
      <c r="D838" s="2" t="s">
        <v>16</v>
      </c>
      <c r="E838" s="3">
        <v>43429</v>
      </c>
      <c r="F838" s="3" t="s">
        <v>305</v>
      </c>
      <c r="G838" s="2">
        <v>2018</v>
      </c>
      <c r="H838" s="3" t="s">
        <v>60</v>
      </c>
      <c r="I838" s="3" t="s">
        <v>111</v>
      </c>
      <c r="J838" s="3" t="s">
        <v>44</v>
      </c>
      <c r="K838" s="3" t="s">
        <v>333</v>
      </c>
      <c r="L838" s="3" t="s">
        <v>38</v>
      </c>
      <c r="M838" s="3" t="s">
        <v>1153</v>
      </c>
      <c r="N838" s="2">
        <v>51.183999999999997</v>
      </c>
      <c r="O838" s="2">
        <v>-79.3352</v>
      </c>
      <c r="P838" s="2">
        <v>5</v>
      </c>
      <c r="Q838" s="4">
        <f>Table1[[#This Row],[Amount]]*Table1[[#This Row],[Quantity]]</f>
        <v>255.92</v>
      </c>
    </row>
    <row r="839" spans="1:17" x14ac:dyDescent="0.3">
      <c r="A839" s="1">
        <v>838</v>
      </c>
      <c r="B839" s="2" t="s">
        <v>823</v>
      </c>
      <c r="C839" s="2" t="s">
        <v>8</v>
      </c>
      <c r="D839" s="2" t="s">
        <v>9</v>
      </c>
      <c r="E839" s="3">
        <v>43430</v>
      </c>
      <c r="F839" s="3" t="s">
        <v>305</v>
      </c>
      <c r="G839" s="2">
        <v>2018</v>
      </c>
      <c r="H839" s="3" t="s">
        <v>80</v>
      </c>
      <c r="I839" s="3" t="s">
        <v>339</v>
      </c>
      <c r="J839" s="3" t="s">
        <v>52</v>
      </c>
      <c r="K839" s="3" t="s">
        <v>335</v>
      </c>
      <c r="L839" s="3" t="s">
        <v>40</v>
      </c>
      <c r="M839" s="3" t="s">
        <v>1155</v>
      </c>
      <c r="N839" s="2">
        <v>9.6639999999999997</v>
      </c>
      <c r="O839" s="2">
        <v>3.2616000000000001</v>
      </c>
      <c r="P839" s="2">
        <v>4</v>
      </c>
      <c r="Q839" s="4">
        <f>Table1[[#This Row],[Amount]]*Table1[[#This Row],[Quantity]]</f>
        <v>38.655999999999999</v>
      </c>
    </row>
    <row r="840" spans="1:17" x14ac:dyDescent="0.3">
      <c r="A840" s="1">
        <v>839</v>
      </c>
      <c r="B840" s="2" t="s">
        <v>824</v>
      </c>
      <c r="C840" s="2" t="s">
        <v>8</v>
      </c>
      <c r="D840" s="2" t="s">
        <v>10</v>
      </c>
      <c r="E840" s="3">
        <v>43431</v>
      </c>
      <c r="F840" s="3" t="s">
        <v>305</v>
      </c>
      <c r="G840" s="2">
        <v>2018</v>
      </c>
      <c r="H840" s="3" t="s">
        <v>65</v>
      </c>
      <c r="I840" s="3" t="s">
        <v>340</v>
      </c>
      <c r="J840" s="3" t="s">
        <v>45</v>
      </c>
      <c r="K840" s="3" t="s">
        <v>328</v>
      </c>
      <c r="L840" s="3" t="s">
        <v>37</v>
      </c>
      <c r="M840" s="3" t="s">
        <v>1154</v>
      </c>
      <c r="N840" s="2">
        <v>21.071999999999999</v>
      </c>
      <c r="O840" s="2">
        <v>1.5804</v>
      </c>
      <c r="P840" s="2">
        <v>5</v>
      </c>
      <c r="Q840" s="4">
        <f>Table1[[#This Row],[Amount]]*Table1[[#This Row],[Quantity]]</f>
        <v>105.36</v>
      </c>
    </row>
    <row r="841" spans="1:17" x14ac:dyDescent="0.3">
      <c r="A841" s="1">
        <v>840</v>
      </c>
      <c r="B841" s="2" t="s">
        <v>825</v>
      </c>
      <c r="C841" s="2" t="s">
        <v>8</v>
      </c>
      <c r="D841" s="2" t="s">
        <v>20</v>
      </c>
      <c r="E841" s="3">
        <v>43431</v>
      </c>
      <c r="F841" s="3" t="s">
        <v>305</v>
      </c>
      <c r="G841" s="2">
        <v>2018</v>
      </c>
      <c r="H841" s="3" t="s">
        <v>65</v>
      </c>
      <c r="I841" s="3" t="s">
        <v>340</v>
      </c>
      <c r="J841" s="3" t="s">
        <v>45</v>
      </c>
      <c r="K841" s="3" t="s">
        <v>328</v>
      </c>
      <c r="L841" s="3" t="s">
        <v>37</v>
      </c>
      <c r="M841" s="3" t="s">
        <v>1154</v>
      </c>
      <c r="N841" s="2">
        <v>60.45</v>
      </c>
      <c r="O841" s="2">
        <v>16.3215</v>
      </c>
      <c r="P841" s="2">
        <v>8</v>
      </c>
      <c r="Q841" s="4">
        <f>Table1[[#This Row],[Amount]]*Table1[[#This Row],[Quantity]]</f>
        <v>483.6</v>
      </c>
    </row>
    <row r="842" spans="1:17" x14ac:dyDescent="0.3">
      <c r="A842" s="1">
        <v>841</v>
      </c>
      <c r="B842" s="2" t="s">
        <v>825</v>
      </c>
      <c r="C842" s="2" t="s">
        <v>6</v>
      </c>
      <c r="D842" s="2" t="s">
        <v>24</v>
      </c>
      <c r="E842" s="3">
        <v>43431</v>
      </c>
      <c r="F842" s="3" t="s">
        <v>305</v>
      </c>
      <c r="G842" s="2">
        <v>2018</v>
      </c>
      <c r="H842" s="3" t="s">
        <v>65</v>
      </c>
      <c r="I842" s="3" t="s">
        <v>340</v>
      </c>
      <c r="J842" s="3" t="s">
        <v>45</v>
      </c>
      <c r="K842" s="3" t="s">
        <v>328</v>
      </c>
      <c r="L842" s="3" t="s">
        <v>37</v>
      </c>
      <c r="M842" s="3" t="s">
        <v>1154</v>
      </c>
      <c r="N842" s="2">
        <v>11.52</v>
      </c>
      <c r="O842" s="2">
        <v>3.3408000000000002</v>
      </c>
      <c r="P842" s="2">
        <v>3</v>
      </c>
      <c r="Q842" s="4">
        <f>Table1[[#This Row],[Amount]]*Table1[[#This Row],[Quantity]]</f>
        <v>34.56</v>
      </c>
    </row>
    <row r="843" spans="1:17" x14ac:dyDescent="0.3">
      <c r="A843" s="1">
        <v>842</v>
      </c>
      <c r="B843" s="2" t="s">
        <v>825</v>
      </c>
      <c r="C843" s="2" t="s">
        <v>8</v>
      </c>
      <c r="D843" s="2" t="s">
        <v>10</v>
      </c>
      <c r="E843" s="3">
        <v>43431</v>
      </c>
      <c r="F843" s="3" t="s">
        <v>305</v>
      </c>
      <c r="G843" s="2">
        <v>2018</v>
      </c>
      <c r="H843" s="3" t="s">
        <v>65</v>
      </c>
      <c r="I843" s="3" t="s">
        <v>340</v>
      </c>
      <c r="J843" s="3" t="s">
        <v>45</v>
      </c>
      <c r="K843" s="3" t="s">
        <v>328</v>
      </c>
      <c r="L843" s="3" t="s">
        <v>37</v>
      </c>
      <c r="M843" s="3" t="s">
        <v>1154</v>
      </c>
      <c r="N843" s="2">
        <v>186.048</v>
      </c>
      <c r="O843" s="2">
        <v>9.3024000000000004</v>
      </c>
      <c r="P843" s="2">
        <v>4</v>
      </c>
      <c r="Q843" s="4">
        <f>Table1[[#This Row],[Amount]]*Table1[[#This Row],[Quantity]]</f>
        <v>744.19200000000001</v>
      </c>
    </row>
    <row r="844" spans="1:17" x14ac:dyDescent="0.3">
      <c r="A844" s="1">
        <v>843</v>
      </c>
      <c r="B844" s="2" t="s">
        <v>826</v>
      </c>
      <c r="C844" s="2" t="s">
        <v>8</v>
      </c>
      <c r="D844" s="2" t="s">
        <v>20</v>
      </c>
      <c r="E844" s="3">
        <v>43431</v>
      </c>
      <c r="F844" s="3" t="s">
        <v>305</v>
      </c>
      <c r="G844" s="2">
        <v>2018</v>
      </c>
      <c r="H844" s="3" t="s">
        <v>65</v>
      </c>
      <c r="I844" s="3" t="s">
        <v>340</v>
      </c>
      <c r="J844" s="3" t="s">
        <v>45</v>
      </c>
      <c r="K844" s="3" t="s">
        <v>328</v>
      </c>
      <c r="L844" s="3" t="s">
        <v>37</v>
      </c>
      <c r="M844" s="3" t="s">
        <v>1154</v>
      </c>
      <c r="N844" s="2">
        <v>37.44</v>
      </c>
      <c r="O844" s="2">
        <v>11.7</v>
      </c>
      <c r="P844" s="2">
        <v>2</v>
      </c>
      <c r="Q844" s="4">
        <f>Table1[[#This Row],[Amount]]*Table1[[#This Row],[Quantity]]</f>
        <v>74.88</v>
      </c>
    </row>
    <row r="845" spans="1:17" x14ac:dyDescent="0.3">
      <c r="A845" s="1">
        <v>844</v>
      </c>
      <c r="B845" s="2" t="s">
        <v>826</v>
      </c>
      <c r="C845" s="2" t="s">
        <v>8</v>
      </c>
      <c r="D845" s="2" t="s">
        <v>10</v>
      </c>
      <c r="E845" s="3">
        <v>43432</v>
      </c>
      <c r="F845" s="3" t="s">
        <v>305</v>
      </c>
      <c r="G845" s="2">
        <v>2018</v>
      </c>
      <c r="H845" s="3" t="s">
        <v>85</v>
      </c>
      <c r="I845" s="3" t="s">
        <v>341</v>
      </c>
      <c r="J845" s="3" t="s">
        <v>43</v>
      </c>
      <c r="K845" s="3" t="s">
        <v>108</v>
      </c>
      <c r="L845" s="3" t="s">
        <v>37</v>
      </c>
      <c r="M845" s="3" t="s">
        <v>1154</v>
      </c>
      <c r="N845" s="2">
        <v>26.975999999999999</v>
      </c>
      <c r="O845" s="2">
        <v>8.7672000000000008</v>
      </c>
      <c r="P845" s="2">
        <v>4</v>
      </c>
      <c r="Q845" s="4">
        <f>Table1[[#This Row],[Amount]]*Table1[[#This Row],[Quantity]]</f>
        <v>107.904</v>
      </c>
    </row>
    <row r="846" spans="1:17" x14ac:dyDescent="0.3">
      <c r="A846" s="1">
        <v>845</v>
      </c>
      <c r="B846" s="2" t="s">
        <v>826</v>
      </c>
      <c r="C846" s="2" t="s">
        <v>8</v>
      </c>
      <c r="D846" s="2" t="s">
        <v>19</v>
      </c>
      <c r="E846" s="3">
        <v>43432</v>
      </c>
      <c r="F846" s="3" t="s">
        <v>305</v>
      </c>
      <c r="G846" s="2">
        <v>2018</v>
      </c>
      <c r="H846" s="3" t="s">
        <v>85</v>
      </c>
      <c r="I846" s="3" t="s">
        <v>342</v>
      </c>
      <c r="J846" s="3" t="s">
        <v>42</v>
      </c>
      <c r="K846" s="3" t="s">
        <v>110</v>
      </c>
      <c r="L846" s="3" t="s">
        <v>38</v>
      </c>
      <c r="M846" s="3" t="s">
        <v>1154</v>
      </c>
      <c r="N846" s="2">
        <v>11.36</v>
      </c>
      <c r="O846" s="2">
        <v>3.2944</v>
      </c>
      <c r="P846" s="2">
        <v>2</v>
      </c>
      <c r="Q846" s="4">
        <f>Table1[[#This Row],[Amount]]*Table1[[#This Row],[Quantity]]</f>
        <v>22.72</v>
      </c>
    </row>
    <row r="847" spans="1:17" x14ac:dyDescent="0.3">
      <c r="A847" s="1">
        <v>846</v>
      </c>
      <c r="B847" s="2" t="s">
        <v>826</v>
      </c>
      <c r="C847" s="2" t="s">
        <v>6</v>
      </c>
      <c r="D847" s="2" t="s">
        <v>7</v>
      </c>
      <c r="E847" s="3">
        <v>43432</v>
      </c>
      <c r="F847" s="3" t="s">
        <v>305</v>
      </c>
      <c r="G847" s="2">
        <v>2018</v>
      </c>
      <c r="H847" s="3" t="s">
        <v>85</v>
      </c>
      <c r="I847" s="3" t="s">
        <v>342</v>
      </c>
      <c r="J847" s="3" t="s">
        <v>42</v>
      </c>
      <c r="K847" s="3" t="s">
        <v>110</v>
      </c>
      <c r="L847" s="3" t="s">
        <v>38</v>
      </c>
      <c r="M847" s="3" t="s">
        <v>1154</v>
      </c>
      <c r="N847" s="2">
        <v>14.62</v>
      </c>
      <c r="O847" s="2">
        <v>6.8714000000000004</v>
      </c>
      <c r="P847" s="2">
        <v>2</v>
      </c>
      <c r="Q847" s="4">
        <f>Table1[[#This Row],[Amount]]*Table1[[#This Row],[Quantity]]</f>
        <v>29.24</v>
      </c>
    </row>
    <row r="848" spans="1:17" x14ac:dyDescent="0.3">
      <c r="A848" s="1">
        <v>847</v>
      </c>
      <c r="B848" s="2" t="s">
        <v>827</v>
      </c>
      <c r="C848" s="2" t="s">
        <v>6</v>
      </c>
      <c r="D848" s="2" t="s">
        <v>16</v>
      </c>
      <c r="E848" s="3">
        <v>43432</v>
      </c>
      <c r="F848" s="3" t="s">
        <v>305</v>
      </c>
      <c r="G848" s="2">
        <v>2018</v>
      </c>
      <c r="H848" s="3" t="s">
        <v>85</v>
      </c>
      <c r="I848" s="3" t="s">
        <v>342</v>
      </c>
      <c r="J848" s="3" t="s">
        <v>42</v>
      </c>
      <c r="K848" s="3" t="s">
        <v>110</v>
      </c>
      <c r="L848" s="3" t="s">
        <v>38</v>
      </c>
      <c r="M848" s="3" t="s">
        <v>1153</v>
      </c>
      <c r="N848" s="2">
        <v>83.72</v>
      </c>
      <c r="O848" s="2">
        <v>23.441600000000001</v>
      </c>
      <c r="P848" s="2">
        <v>2</v>
      </c>
      <c r="Q848" s="4">
        <f>Table1[[#This Row],[Amount]]*Table1[[#This Row],[Quantity]]</f>
        <v>167.44</v>
      </c>
    </row>
    <row r="849" spans="1:17" x14ac:dyDescent="0.3">
      <c r="A849" s="1">
        <v>848</v>
      </c>
      <c r="B849" s="2" t="s">
        <v>827</v>
      </c>
      <c r="C849" s="2" t="s">
        <v>8</v>
      </c>
      <c r="D849" s="2" t="s">
        <v>9</v>
      </c>
      <c r="E849" s="3">
        <v>43432</v>
      </c>
      <c r="F849" s="3" t="s">
        <v>305</v>
      </c>
      <c r="G849" s="2">
        <v>2018</v>
      </c>
      <c r="H849" s="3" t="s">
        <v>85</v>
      </c>
      <c r="I849" s="3" t="s">
        <v>342</v>
      </c>
      <c r="J849" s="3" t="s">
        <v>42</v>
      </c>
      <c r="K849" s="3" t="s">
        <v>110</v>
      </c>
      <c r="L849" s="3" t="s">
        <v>38</v>
      </c>
      <c r="M849" s="3" t="s">
        <v>1153</v>
      </c>
      <c r="N849" s="2">
        <v>287.94</v>
      </c>
      <c r="O849" s="2">
        <v>77.743799999999993</v>
      </c>
      <c r="P849" s="2">
        <v>7</v>
      </c>
      <c r="Q849" s="4">
        <f>Table1[[#This Row],[Amount]]*Table1[[#This Row],[Quantity]]</f>
        <v>2015.58</v>
      </c>
    </row>
    <row r="850" spans="1:17" x14ac:dyDescent="0.3">
      <c r="A850" s="1">
        <v>849</v>
      </c>
      <c r="B850" s="2" t="s">
        <v>828</v>
      </c>
      <c r="C850" s="2" t="s">
        <v>8</v>
      </c>
      <c r="D850" s="2" t="s">
        <v>9</v>
      </c>
      <c r="E850" s="3">
        <v>43432</v>
      </c>
      <c r="F850" s="3" t="s">
        <v>305</v>
      </c>
      <c r="G850" s="2">
        <v>2018</v>
      </c>
      <c r="H850" s="3" t="s">
        <v>85</v>
      </c>
      <c r="I850" s="3" t="s">
        <v>343</v>
      </c>
      <c r="J850" s="3" t="s">
        <v>41</v>
      </c>
      <c r="K850" s="3" t="s">
        <v>331</v>
      </c>
      <c r="L850" s="3" t="s">
        <v>37</v>
      </c>
      <c r="M850" s="3" t="s">
        <v>1153</v>
      </c>
      <c r="N850" s="2">
        <v>48.896000000000001</v>
      </c>
      <c r="O850" s="2">
        <v>8.5568000000000008</v>
      </c>
      <c r="P850" s="2">
        <v>2</v>
      </c>
      <c r="Q850" s="4">
        <f>Table1[[#This Row],[Amount]]*Table1[[#This Row],[Quantity]]</f>
        <v>97.792000000000002</v>
      </c>
    </row>
    <row r="851" spans="1:17" x14ac:dyDescent="0.3">
      <c r="A851" s="1">
        <v>850</v>
      </c>
      <c r="B851" s="2" t="s">
        <v>829</v>
      </c>
      <c r="C851" s="2" t="s">
        <v>11</v>
      </c>
      <c r="D851" s="2" t="s">
        <v>13</v>
      </c>
      <c r="E851" s="3">
        <v>43432</v>
      </c>
      <c r="F851" s="3" t="s">
        <v>305</v>
      </c>
      <c r="G851" s="2">
        <v>2018</v>
      </c>
      <c r="H851" s="3" t="s">
        <v>85</v>
      </c>
      <c r="I851" s="3" t="s">
        <v>343</v>
      </c>
      <c r="J851" s="3" t="s">
        <v>41</v>
      </c>
      <c r="K851" s="3" t="s">
        <v>331</v>
      </c>
      <c r="L851" s="3" t="s">
        <v>37</v>
      </c>
      <c r="M851" s="3" t="s">
        <v>1154</v>
      </c>
      <c r="N851" s="2">
        <v>115.36</v>
      </c>
      <c r="O851" s="2">
        <v>49.604799999999997</v>
      </c>
      <c r="P851" s="2">
        <v>4</v>
      </c>
      <c r="Q851" s="4">
        <f>Table1[[#This Row],[Amount]]*Table1[[#This Row],[Quantity]]</f>
        <v>461.44</v>
      </c>
    </row>
    <row r="852" spans="1:17" x14ac:dyDescent="0.3">
      <c r="A852" s="1">
        <v>851</v>
      </c>
      <c r="B852" s="2" t="s">
        <v>830</v>
      </c>
      <c r="C852" s="2" t="s">
        <v>8</v>
      </c>
      <c r="D852" s="2" t="s">
        <v>18</v>
      </c>
      <c r="E852" s="3">
        <v>43432</v>
      </c>
      <c r="F852" s="3" t="s">
        <v>305</v>
      </c>
      <c r="G852" s="2">
        <v>2018</v>
      </c>
      <c r="H852" s="3" t="s">
        <v>85</v>
      </c>
      <c r="I852" s="3" t="s">
        <v>343</v>
      </c>
      <c r="J852" s="3" t="s">
        <v>41</v>
      </c>
      <c r="K852" s="3" t="s">
        <v>331</v>
      </c>
      <c r="L852" s="3" t="s">
        <v>37</v>
      </c>
      <c r="M852" s="3" t="s">
        <v>1154</v>
      </c>
      <c r="N852" s="2">
        <v>5.16</v>
      </c>
      <c r="O852" s="2">
        <v>1.3415999999999999</v>
      </c>
      <c r="P852" s="2">
        <v>4</v>
      </c>
      <c r="Q852" s="4">
        <f>Table1[[#This Row],[Amount]]*Table1[[#This Row],[Quantity]]</f>
        <v>20.64</v>
      </c>
    </row>
    <row r="853" spans="1:17" x14ac:dyDescent="0.3">
      <c r="A853" s="1">
        <v>852</v>
      </c>
      <c r="B853" s="2" t="s">
        <v>830</v>
      </c>
      <c r="C853" s="2" t="s">
        <v>8</v>
      </c>
      <c r="D853" s="2" t="s">
        <v>19</v>
      </c>
      <c r="E853" s="3">
        <v>43432</v>
      </c>
      <c r="F853" s="3" t="s">
        <v>305</v>
      </c>
      <c r="G853" s="2">
        <v>2018</v>
      </c>
      <c r="H853" s="3" t="s">
        <v>85</v>
      </c>
      <c r="I853" s="3" t="s">
        <v>343</v>
      </c>
      <c r="J853" s="3" t="s">
        <v>41</v>
      </c>
      <c r="K853" s="3" t="s">
        <v>331</v>
      </c>
      <c r="L853" s="3" t="s">
        <v>37</v>
      </c>
      <c r="M853" s="3" t="s">
        <v>1154</v>
      </c>
      <c r="N853" s="2">
        <v>38.880000000000003</v>
      </c>
      <c r="O853" s="2">
        <v>18.662400000000002</v>
      </c>
      <c r="P853" s="2">
        <v>3</v>
      </c>
      <c r="Q853" s="4">
        <f>Table1[[#This Row],[Amount]]*Table1[[#This Row],[Quantity]]</f>
        <v>116.64000000000001</v>
      </c>
    </row>
    <row r="854" spans="1:17" x14ac:dyDescent="0.3">
      <c r="A854" s="1">
        <v>853</v>
      </c>
      <c r="B854" s="2" t="s">
        <v>831</v>
      </c>
      <c r="C854" s="2" t="s">
        <v>8</v>
      </c>
      <c r="D854" s="2" t="s">
        <v>19</v>
      </c>
      <c r="E854" s="3">
        <v>43435</v>
      </c>
      <c r="F854" s="3" t="s">
        <v>344</v>
      </c>
      <c r="G854" s="2">
        <v>2018</v>
      </c>
      <c r="H854" s="3" t="s">
        <v>125</v>
      </c>
      <c r="I854" s="3" t="s">
        <v>345</v>
      </c>
      <c r="J854" s="3" t="s">
        <v>44</v>
      </c>
      <c r="K854" s="3" t="s">
        <v>333</v>
      </c>
      <c r="L854" s="3" t="s">
        <v>38</v>
      </c>
      <c r="M854" s="3" t="s">
        <v>1153</v>
      </c>
      <c r="N854" s="2">
        <v>185.88</v>
      </c>
      <c r="O854" s="2">
        <v>50.187600000000003</v>
      </c>
      <c r="P854" s="2">
        <v>6</v>
      </c>
      <c r="Q854" s="4">
        <f>Table1[[#This Row],[Amount]]*Table1[[#This Row],[Quantity]]</f>
        <v>1115.28</v>
      </c>
    </row>
    <row r="855" spans="1:17" x14ac:dyDescent="0.3">
      <c r="A855" s="1">
        <v>854</v>
      </c>
      <c r="B855" s="2" t="s">
        <v>832</v>
      </c>
      <c r="C855" s="2" t="s">
        <v>11</v>
      </c>
      <c r="D855" s="2" t="s">
        <v>22</v>
      </c>
      <c r="E855" s="3">
        <v>43435</v>
      </c>
      <c r="F855" s="3" t="s">
        <v>344</v>
      </c>
      <c r="G855" s="2">
        <v>2018</v>
      </c>
      <c r="H855" s="3" t="s">
        <v>125</v>
      </c>
      <c r="I855" s="3" t="s">
        <v>345</v>
      </c>
      <c r="J855" s="3" t="s">
        <v>44</v>
      </c>
      <c r="K855" s="3" t="s">
        <v>333</v>
      </c>
      <c r="L855" s="3" t="s">
        <v>38</v>
      </c>
      <c r="M855" s="3" t="s">
        <v>1153</v>
      </c>
      <c r="N855" s="2">
        <v>44.46</v>
      </c>
      <c r="O855" s="2">
        <v>14.671799999999999</v>
      </c>
      <c r="P855" s="2">
        <v>6</v>
      </c>
      <c r="Q855" s="4">
        <f>Table1[[#This Row],[Amount]]*Table1[[#This Row],[Quantity]]</f>
        <v>266.76</v>
      </c>
    </row>
    <row r="856" spans="1:17" x14ac:dyDescent="0.3">
      <c r="A856" s="1">
        <v>855</v>
      </c>
      <c r="B856" s="2" t="s">
        <v>832</v>
      </c>
      <c r="C856" s="2" t="s">
        <v>8</v>
      </c>
      <c r="D856" s="2" t="s">
        <v>10</v>
      </c>
      <c r="E856" s="3">
        <v>43436</v>
      </c>
      <c r="F856" s="3" t="s">
        <v>344</v>
      </c>
      <c r="G856" s="2">
        <v>2018</v>
      </c>
      <c r="H856" s="3" t="s">
        <v>60</v>
      </c>
      <c r="I856" s="3" t="s">
        <v>291</v>
      </c>
      <c r="J856" s="3" t="s">
        <v>52</v>
      </c>
      <c r="K856" s="3" t="s">
        <v>335</v>
      </c>
      <c r="L856" s="3" t="s">
        <v>40</v>
      </c>
      <c r="M856" s="3" t="s">
        <v>1153</v>
      </c>
      <c r="N856" s="2">
        <v>242.94</v>
      </c>
      <c r="O856" s="2">
        <v>9.7175999999999991</v>
      </c>
      <c r="P856" s="2">
        <v>3</v>
      </c>
      <c r="Q856" s="4">
        <f>Table1[[#This Row],[Amount]]*Table1[[#This Row],[Quantity]]</f>
        <v>728.81999999999994</v>
      </c>
    </row>
    <row r="857" spans="1:17" x14ac:dyDescent="0.3">
      <c r="A857" s="1">
        <v>856</v>
      </c>
      <c r="B857" s="2" t="s">
        <v>833</v>
      </c>
      <c r="C857" s="2" t="s">
        <v>11</v>
      </c>
      <c r="D857" s="2" t="s">
        <v>13</v>
      </c>
      <c r="E857" s="3">
        <v>43436</v>
      </c>
      <c r="F857" s="3" t="s">
        <v>344</v>
      </c>
      <c r="G857" s="2">
        <v>2018</v>
      </c>
      <c r="H857" s="3" t="s">
        <v>60</v>
      </c>
      <c r="I857" s="3" t="s">
        <v>291</v>
      </c>
      <c r="J857" s="3" t="s">
        <v>52</v>
      </c>
      <c r="K857" s="3" t="s">
        <v>335</v>
      </c>
      <c r="L857" s="3" t="s">
        <v>40</v>
      </c>
      <c r="M857" s="3" t="s">
        <v>1153</v>
      </c>
      <c r="N857" s="2">
        <v>39.96</v>
      </c>
      <c r="O857" s="2">
        <v>18.781199999999998</v>
      </c>
      <c r="P857" s="2">
        <v>3</v>
      </c>
      <c r="Q857" s="4">
        <f>Table1[[#This Row],[Amount]]*Table1[[#This Row],[Quantity]]</f>
        <v>119.88</v>
      </c>
    </row>
    <row r="858" spans="1:17" x14ac:dyDescent="0.3">
      <c r="A858" s="1">
        <v>857</v>
      </c>
      <c r="B858" s="2" t="s">
        <v>833</v>
      </c>
      <c r="C858" s="2" t="s">
        <v>11</v>
      </c>
      <c r="D858" s="2" t="s">
        <v>12</v>
      </c>
      <c r="E858" s="3">
        <v>43436</v>
      </c>
      <c r="F858" s="3" t="s">
        <v>344</v>
      </c>
      <c r="G858" s="2">
        <v>2018</v>
      </c>
      <c r="H858" s="3" t="s">
        <v>60</v>
      </c>
      <c r="I858" s="3" t="s">
        <v>291</v>
      </c>
      <c r="J858" s="3" t="s">
        <v>52</v>
      </c>
      <c r="K858" s="3" t="s">
        <v>335</v>
      </c>
      <c r="L858" s="3" t="s">
        <v>40</v>
      </c>
      <c r="M858" s="3" t="s">
        <v>1153</v>
      </c>
      <c r="N858" s="2">
        <v>102.3</v>
      </c>
      <c r="O858" s="2">
        <v>26.597999999999999</v>
      </c>
      <c r="P858" s="2">
        <v>3</v>
      </c>
      <c r="Q858" s="4">
        <f>Table1[[#This Row],[Amount]]*Table1[[#This Row],[Quantity]]</f>
        <v>306.89999999999998</v>
      </c>
    </row>
    <row r="859" spans="1:17" x14ac:dyDescent="0.3">
      <c r="A859" s="1">
        <v>858</v>
      </c>
      <c r="B859" s="2" t="s">
        <v>833</v>
      </c>
      <c r="C859" s="2" t="s">
        <v>8</v>
      </c>
      <c r="D859" s="2" t="s">
        <v>17</v>
      </c>
      <c r="E859" s="3">
        <v>43437</v>
      </c>
      <c r="F859" s="3" t="s">
        <v>344</v>
      </c>
      <c r="G859" s="2">
        <v>2018</v>
      </c>
      <c r="H859" s="3" t="s">
        <v>80</v>
      </c>
      <c r="I859" s="3" t="s">
        <v>258</v>
      </c>
      <c r="J859" s="3" t="s">
        <v>45</v>
      </c>
      <c r="K859" s="3" t="s">
        <v>328</v>
      </c>
      <c r="L859" s="3" t="s">
        <v>37</v>
      </c>
      <c r="M859" s="3" t="s">
        <v>1153</v>
      </c>
      <c r="N859" s="2">
        <v>21.36</v>
      </c>
      <c r="O859" s="2">
        <v>5.7671999999999999</v>
      </c>
      <c r="P859" s="2">
        <v>1</v>
      </c>
      <c r="Q859" s="4">
        <f>Table1[[#This Row],[Amount]]*Table1[[#This Row],[Quantity]]</f>
        <v>21.36</v>
      </c>
    </row>
    <row r="860" spans="1:17" x14ac:dyDescent="0.3">
      <c r="A860" s="1">
        <v>859</v>
      </c>
      <c r="B860" s="2" t="s">
        <v>834</v>
      </c>
      <c r="C860" s="2" t="s">
        <v>8</v>
      </c>
      <c r="D860" s="2" t="s">
        <v>17</v>
      </c>
      <c r="E860" s="3">
        <v>43437</v>
      </c>
      <c r="F860" s="3" t="s">
        <v>344</v>
      </c>
      <c r="G860" s="2">
        <v>2018</v>
      </c>
      <c r="H860" s="3" t="s">
        <v>80</v>
      </c>
      <c r="I860" s="3" t="s">
        <v>258</v>
      </c>
      <c r="J860" s="3" t="s">
        <v>45</v>
      </c>
      <c r="K860" s="3" t="s">
        <v>328</v>
      </c>
      <c r="L860" s="3" t="s">
        <v>37</v>
      </c>
      <c r="M860" s="3" t="s">
        <v>1155</v>
      </c>
      <c r="N860" s="2">
        <v>7.61</v>
      </c>
      <c r="O860" s="2">
        <v>3.5767000000000002</v>
      </c>
      <c r="P860" s="2">
        <v>7</v>
      </c>
      <c r="Q860" s="4">
        <f>Table1[[#This Row],[Amount]]*Table1[[#This Row],[Quantity]]</f>
        <v>53.27</v>
      </c>
    </row>
    <row r="861" spans="1:17" x14ac:dyDescent="0.3">
      <c r="A861" s="1">
        <v>860</v>
      </c>
      <c r="B861" s="2" t="s">
        <v>834</v>
      </c>
      <c r="C861" s="2" t="s">
        <v>8</v>
      </c>
      <c r="D861" s="2" t="s">
        <v>18</v>
      </c>
      <c r="E861" s="3">
        <v>43437</v>
      </c>
      <c r="F861" s="3" t="s">
        <v>344</v>
      </c>
      <c r="G861" s="2">
        <v>2018</v>
      </c>
      <c r="H861" s="3" t="s">
        <v>80</v>
      </c>
      <c r="I861" s="3" t="s">
        <v>258</v>
      </c>
      <c r="J861" s="3" t="s">
        <v>45</v>
      </c>
      <c r="K861" s="3" t="s">
        <v>328</v>
      </c>
      <c r="L861" s="3" t="s">
        <v>37</v>
      </c>
      <c r="M861" s="3" t="s">
        <v>1155</v>
      </c>
      <c r="N861" s="2">
        <v>7.16</v>
      </c>
      <c r="O861" s="2">
        <v>3.58</v>
      </c>
      <c r="P861" s="2">
        <v>4</v>
      </c>
      <c r="Q861" s="4">
        <f>Table1[[#This Row],[Amount]]*Table1[[#This Row],[Quantity]]</f>
        <v>28.64</v>
      </c>
    </row>
    <row r="862" spans="1:17" x14ac:dyDescent="0.3">
      <c r="A862" s="1">
        <v>861</v>
      </c>
      <c r="B862" s="2" t="s">
        <v>835</v>
      </c>
      <c r="C862" s="2" t="s">
        <v>8</v>
      </c>
      <c r="D862" s="2" t="s">
        <v>14</v>
      </c>
      <c r="E862" s="3">
        <v>43438</v>
      </c>
      <c r="F862" s="3" t="s">
        <v>344</v>
      </c>
      <c r="G862" s="2">
        <v>2018</v>
      </c>
      <c r="H862" s="3" t="s">
        <v>65</v>
      </c>
      <c r="I862" s="3" t="s">
        <v>346</v>
      </c>
      <c r="J862" s="3" t="s">
        <v>43</v>
      </c>
      <c r="K862" s="3" t="s">
        <v>108</v>
      </c>
      <c r="L862" s="3" t="s">
        <v>37</v>
      </c>
      <c r="M862" s="3" t="s">
        <v>1153</v>
      </c>
      <c r="N862" s="2">
        <v>7.36</v>
      </c>
      <c r="O862" s="2">
        <v>0.1472</v>
      </c>
      <c r="P862" s="2">
        <v>9</v>
      </c>
      <c r="Q862" s="4">
        <f>Table1[[#This Row],[Amount]]*Table1[[#This Row],[Quantity]]</f>
        <v>66.240000000000009</v>
      </c>
    </row>
    <row r="863" spans="1:17" x14ac:dyDescent="0.3">
      <c r="A863" s="1">
        <v>862</v>
      </c>
      <c r="B863" s="2" t="s">
        <v>835</v>
      </c>
      <c r="C863" s="2" t="s">
        <v>8</v>
      </c>
      <c r="D863" s="2" t="s">
        <v>10</v>
      </c>
      <c r="E863" s="3">
        <v>43438</v>
      </c>
      <c r="F863" s="3" t="s">
        <v>344</v>
      </c>
      <c r="G863" s="2">
        <v>2018</v>
      </c>
      <c r="H863" s="3" t="s">
        <v>65</v>
      </c>
      <c r="I863" s="3" t="s">
        <v>191</v>
      </c>
      <c r="J863" s="3" t="s">
        <v>42</v>
      </c>
      <c r="K863" s="3" t="s">
        <v>110</v>
      </c>
      <c r="L863" s="3" t="s">
        <v>38</v>
      </c>
      <c r="M863" s="3" t="s">
        <v>1153</v>
      </c>
      <c r="N863" s="2">
        <v>23.1</v>
      </c>
      <c r="O863" s="2">
        <v>10.625999999999999</v>
      </c>
      <c r="P863" s="2">
        <v>2</v>
      </c>
      <c r="Q863" s="4">
        <f>Table1[[#This Row],[Amount]]*Table1[[#This Row],[Quantity]]</f>
        <v>46.2</v>
      </c>
    </row>
    <row r="864" spans="1:17" x14ac:dyDescent="0.3">
      <c r="A864" s="1">
        <v>863</v>
      </c>
      <c r="B864" s="2" t="s">
        <v>836</v>
      </c>
      <c r="C864" s="2" t="s">
        <v>8</v>
      </c>
      <c r="D864" s="2" t="s">
        <v>10</v>
      </c>
      <c r="E864" s="3">
        <v>43438</v>
      </c>
      <c r="F864" s="3" t="s">
        <v>344</v>
      </c>
      <c r="G864" s="2">
        <v>2018</v>
      </c>
      <c r="H864" s="3" t="s">
        <v>65</v>
      </c>
      <c r="I864" s="3" t="s">
        <v>191</v>
      </c>
      <c r="J864" s="3" t="s">
        <v>42</v>
      </c>
      <c r="K864" s="3" t="s">
        <v>110</v>
      </c>
      <c r="L864" s="3" t="s">
        <v>38</v>
      </c>
      <c r="M864" s="3" t="s">
        <v>1154</v>
      </c>
      <c r="N864" s="2">
        <v>191.47200000000001</v>
      </c>
      <c r="O864" s="2">
        <v>40.687800000000003</v>
      </c>
      <c r="P864" s="2">
        <v>7</v>
      </c>
      <c r="Q864" s="4">
        <f>Table1[[#This Row],[Amount]]*Table1[[#This Row],[Quantity]]</f>
        <v>1340.3040000000001</v>
      </c>
    </row>
    <row r="865" spans="1:17" x14ac:dyDescent="0.3">
      <c r="A865" s="1">
        <v>864</v>
      </c>
      <c r="B865" s="2" t="s">
        <v>836</v>
      </c>
      <c r="C865" s="2" t="s">
        <v>8</v>
      </c>
      <c r="D865" s="2" t="s">
        <v>9</v>
      </c>
      <c r="E865" s="3">
        <v>43438</v>
      </c>
      <c r="F865" s="3" t="s">
        <v>344</v>
      </c>
      <c r="G865" s="2">
        <v>2018</v>
      </c>
      <c r="H865" s="3" t="s">
        <v>65</v>
      </c>
      <c r="I865" s="3" t="s">
        <v>191</v>
      </c>
      <c r="J865" s="3" t="s">
        <v>42</v>
      </c>
      <c r="K865" s="3" t="s">
        <v>110</v>
      </c>
      <c r="L865" s="3" t="s">
        <v>38</v>
      </c>
      <c r="M865" s="3" t="s">
        <v>1154</v>
      </c>
      <c r="N865" s="2">
        <v>5.2480000000000002</v>
      </c>
      <c r="O865" s="2">
        <v>0.59040000000000004</v>
      </c>
      <c r="P865" s="2">
        <v>4</v>
      </c>
      <c r="Q865" s="4">
        <f>Table1[[#This Row],[Amount]]*Table1[[#This Row],[Quantity]]</f>
        <v>20.992000000000001</v>
      </c>
    </row>
    <row r="866" spans="1:17" x14ac:dyDescent="0.3">
      <c r="A866" s="1">
        <v>865</v>
      </c>
      <c r="B866" s="2" t="s">
        <v>836</v>
      </c>
      <c r="C866" s="2" t="s">
        <v>8</v>
      </c>
      <c r="D866" s="2" t="s">
        <v>19</v>
      </c>
      <c r="E866" s="3">
        <v>43438</v>
      </c>
      <c r="F866" s="3" t="s">
        <v>344</v>
      </c>
      <c r="G866" s="2">
        <v>2018</v>
      </c>
      <c r="H866" s="3" t="s">
        <v>65</v>
      </c>
      <c r="I866" s="3" t="s">
        <v>252</v>
      </c>
      <c r="J866" s="3" t="s">
        <v>41</v>
      </c>
      <c r="K866" s="3" t="s">
        <v>331</v>
      </c>
      <c r="L866" s="3" t="s">
        <v>37</v>
      </c>
      <c r="M866" s="3" t="s">
        <v>1154</v>
      </c>
      <c r="N866" s="2">
        <v>59.183999999999997</v>
      </c>
      <c r="O866" s="2">
        <v>5.1786000000000003</v>
      </c>
      <c r="P866" s="2">
        <v>3</v>
      </c>
      <c r="Q866" s="4">
        <f>Table1[[#This Row],[Amount]]*Table1[[#This Row],[Quantity]]</f>
        <v>177.55199999999999</v>
      </c>
    </row>
    <row r="867" spans="1:17" x14ac:dyDescent="0.3">
      <c r="A867" s="1">
        <v>866</v>
      </c>
      <c r="B867" s="2" t="s">
        <v>837</v>
      </c>
      <c r="C867" s="2" t="s">
        <v>8</v>
      </c>
      <c r="D867" s="2" t="s">
        <v>9</v>
      </c>
      <c r="E867" s="3">
        <v>43438</v>
      </c>
      <c r="F867" s="3" t="s">
        <v>344</v>
      </c>
      <c r="G867" s="2">
        <v>2018</v>
      </c>
      <c r="H867" s="3" t="s">
        <v>65</v>
      </c>
      <c r="I867" s="3" t="s">
        <v>347</v>
      </c>
      <c r="J867" s="3" t="s">
        <v>44</v>
      </c>
      <c r="K867" s="3" t="s">
        <v>333</v>
      </c>
      <c r="L867" s="3" t="s">
        <v>38</v>
      </c>
      <c r="M867" s="3" t="s">
        <v>1154</v>
      </c>
      <c r="N867" s="2">
        <v>2.89</v>
      </c>
      <c r="O867" s="2">
        <v>1.3583000000000001</v>
      </c>
      <c r="P867" s="2">
        <v>7</v>
      </c>
      <c r="Q867" s="4">
        <f>Table1[[#This Row],[Amount]]*Table1[[#This Row],[Quantity]]</f>
        <v>20.23</v>
      </c>
    </row>
    <row r="868" spans="1:17" x14ac:dyDescent="0.3">
      <c r="A868" s="1">
        <v>867</v>
      </c>
      <c r="B868" s="2" t="s">
        <v>837</v>
      </c>
      <c r="C868" s="2" t="s">
        <v>8</v>
      </c>
      <c r="D868" s="2" t="s">
        <v>17</v>
      </c>
      <c r="E868" s="3">
        <v>43438</v>
      </c>
      <c r="F868" s="3" t="s">
        <v>344</v>
      </c>
      <c r="G868" s="2">
        <v>2018</v>
      </c>
      <c r="H868" s="3" t="s">
        <v>65</v>
      </c>
      <c r="I868" s="3" t="s">
        <v>347</v>
      </c>
      <c r="J868" s="3" t="s">
        <v>44</v>
      </c>
      <c r="K868" s="3" t="s">
        <v>333</v>
      </c>
      <c r="L868" s="3" t="s">
        <v>38</v>
      </c>
      <c r="M868" s="3" t="s">
        <v>1154</v>
      </c>
      <c r="N868" s="2">
        <v>51.94</v>
      </c>
      <c r="O868" s="2">
        <v>21.295400000000001</v>
      </c>
      <c r="P868" s="2">
        <v>3</v>
      </c>
      <c r="Q868" s="4">
        <f>Table1[[#This Row],[Amount]]*Table1[[#This Row],[Quantity]]</f>
        <v>155.82</v>
      </c>
    </row>
    <row r="869" spans="1:17" x14ac:dyDescent="0.3">
      <c r="A869" s="1">
        <v>868</v>
      </c>
      <c r="B869" s="2" t="s">
        <v>838</v>
      </c>
      <c r="C869" s="2" t="s">
        <v>8</v>
      </c>
      <c r="D869" s="2" t="s">
        <v>14</v>
      </c>
      <c r="E869" s="3">
        <v>43438</v>
      </c>
      <c r="F869" s="3" t="s">
        <v>344</v>
      </c>
      <c r="G869" s="2">
        <v>2018</v>
      </c>
      <c r="H869" s="3" t="s">
        <v>65</v>
      </c>
      <c r="I869" s="3" t="s">
        <v>347</v>
      </c>
      <c r="J869" s="3" t="s">
        <v>44</v>
      </c>
      <c r="K869" s="3" t="s">
        <v>333</v>
      </c>
      <c r="L869" s="3" t="s">
        <v>38</v>
      </c>
      <c r="M869" s="3" t="s">
        <v>1154</v>
      </c>
      <c r="N869" s="2">
        <v>15.936</v>
      </c>
      <c r="O869" s="2">
        <v>5.1791999999999998</v>
      </c>
      <c r="P869" s="2">
        <v>3</v>
      </c>
      <c r="Q869" s="4">
        <f>Table1[[#This Row],[Amount]]*Table1[[#This Row],[Quantity]]</f>
        <v>47.808</v>
      </c>
    </row>
    <row r="870" spans="1:17" x14ac:dyDescent="0.3">
      <c r="A870" s="1">
        <v>869</v>
      </c>
      <c r="B870" s="2" t="s">
        <v>839</v>
      </c>
      <c r="C870" s="2" t="s">
        <v>11</v>
      </c>
      <c r="D870" s="2" t="s">
        <v>23</v>
      </c>
      <c r="E870" s="3">
        <v>43438</v>
      </c>
      <c r="F870" s="3" t="s">
        <v>344</v>
      </c>
      <c r="G870" s="2">
        <v>2018</v>
      </c>
      <c r="H870" s="3" t="s">
        <v>65</v>
      </c>
      <c r="I870" s="3" t="s">
        <v>347</v>
      </c>
      <c r="J870" s="3" t="s">
        <v>44</v>
      </c>
      <c r="K870" s="3" t="s">
        <v>333</v>
      </c>
      <c r="L870" s="3" t="s">
        <v>38</v>
      </c>
      <c r="M870" s="3" t="s">
        <v>1154</v>
      </c>
      <c r="N870" s="2">
        <v>44.91</v>
      </c>
      <c r="O870" s="2">
        <v>-35.927999999999997</v>
      </c>
      <c r="P870" s="2">
        <v>6</v>
      </c>
      <c r="Q870" s="4">
        <f>Table1[[#This Row],[Amount]]*Table1[[#This Row],[Quantity]]</f>
        <v>269.45999999999998</v>
      </c>
    </row>
    <row r="871" spans="1:17" x14ac:dyDescent="0.3">
      <c r="A871" s="1">
        <v>870</v>
      </c>
      <c r="B871" s="2" t="s">
        <v>840</v>
      </c>
      <c r="C871" s="2" t="s">
        <v>11</v>
      </c>
      <c r="D871" s="2" t="s">
        <v>22</v>
      </c>
      <c r="E871" s="3">
        <v>43438</v>
      </c>
      <c r="F871" s="3" t="s">
        <v>344</v>
      </c>
      <c r="G871" s="2">
        <v>2018</v>
      </c>
      <c r="H871" s="3" t="s">
        <v>65</v>
      </c>
      <c r="I871" s="3" t="s">
        <v>347</v>
      </c>
      <c r="J871" s="3" t="s">
        <v>44</v>
      </c>
      <c r="K871" s="3" t="s">
        <v>333</v>
      </c>
      <c r="L871" s="3" t="s">
        <v>38</v>
      </c>
      <c r="M871" s="3" t="s">
        <v>1155</v>
      </c>
      <c r="N871" s="2">
        <v>1141.47</v>
      </c>
      <c r="O871" s="2">
        <v>-760.98</v>
      </c>
      <c r="P871" s="2">
        <v>3</v>
      </c>
      <c r="Q871" s="4">
        <f>Table1[[#This Row],[Amount]]*Table1[[#This Row],[Quantity]]</f>
        <v>3424.41</v>
      </c>
    </row>
    <row r="872" spans="1:17" x14ac:dyDescent="0.3">
      <c r="A872" s="1">
        <v>871</v>
      </c>
      <c r="B872" s="2" t="s">
        <v>840</v>
      </c>
      <c r="C872" s="2" t="s">
        <v>8</v>
      </c>
      <c r="D872" s="2" t="s">
        <v>19</v>
      </c>
      <c r="E872" s="3">
        <v>43438</v>
      </c>
      <c r="F872" s="3" t="s">
        <v>344</v>
      </c>
      <c r="G872" s="2">
        <v>2018</v>
      </c>
      <c r="H872" s="3" t="s">
        <v>65</v>
      </c>
      <c r="I872" s="3" t="s">
        <v>347</v>
      </c>
      <c r="J872" s="3" t="s">
        <v>44</v>
      </c>
      <c r="K872" s="3" t="s">
        <v>333</v>
      </c>
      <c r="L872" s="3" t="s">
        <v>38</v>
      </c>
      <c r="M872" s="3" t="s">
        <v>1155</v>
      </c>
      <c r="N872" s="2">
        <v>280.78199999999998</v>
      </c>
      <c r="O872" s="2">
        <v>-46.796999999999997</v>
      </c>
      <c r="P872" s="2">
        <v>7</v>
      </c>
      <c r="Q872" s="4">
        <f>Table1[[#This Row],[Amount]]*Table1[[#This Row],[Quantity]]</f>
        <v>1965.4739999999999</v>
      </c>
    </row>
    <row r="873" spans="1:17" x14ac:dyDescent="0.3">
      <c r="A873" s="1">
        <v>872</v>
      </c>
      <c r="B873" s="2" t="s">
        <v>841</v>
      </c>
      <c r="C873" s="2" t="s">
        <v>8</v>
      </c>
      <c r="D873" s="2" t="s">
        <v>9</v>
      </c>
      <c r="E873" s="3">
        <v>43438</v>
      </c>
      <c r="F873" s="3" t="s">
        <v>344</v>
      </c>
      <c r="G873" s="2">
        <v>2018</v>
      </c>
      <c r="H873" s="3" t="s">
        <v>65</v>
      </c>
      <c r="I873" s="3" t="s">
        <v>347</v>
      </c>
      <c r="J873" s="3" t="s">
        <v>44</v>
      </c>
      <c r="K873" s="3" t="s">
        <v>333</v>
      </c>
      <c r="L873" s="3" t="s">
        <v>38</v>
      </c>
      <c r="M873" s="3" t="s">
        <v>1153</v>
      </c>
      <c r="N873" s="2">
        <v>34.44</v>
      </c>
      <c r="O873" s="2">
        <v>17.22</v>
      </c>
      <c r="P873" s="2">
        <v>3</v>
      </c>
      <c r="Q873" s="4">
        <f>Table1[[#This Row],[Amount]]*Table1[[#This Row],[Quantity]]</f>
        <v>103.32</v>
      </c>
    </row>
    <row r="874" spans="1:17" x14ac:dyDescent="0.3">
      <c r="A874" s="1">
        <v>873</v>
      </c>
      <c r="B874" s="2" t="s">
        <v>842</v>
      </c>
      <c r="C874" s="2" t="s">
        <v>6</v>
      </c>
      <c r="D874" s="2" t="s">
        <v>7</v>
      </c>
      <c r="E874" s="3">
        <v>43438</v>
      </c>
      <c r="F874" s="3" t="s">
        <v>344</v>
      </c>
      <c r="G874" s="2">
        <v>2018</v>
      </c>
      <c r="H874" s="3" t="s">
        <v>65</v>
      </c>
      <c r="I874" s="3" t="s">
        <v>348</v>
      </c>
      <c r="J874" s="3" t="s">
        <v>52</v>
      </c>
      <c r="K874" s="3" t="s">
        <v>335</v>
      </c>
      <c r="L874" s="3" t="s">
        <v>40</v>
      </c>
      <c r="M874" s="3" t="s">
        <v>1153</v>
      </c>
      <c r="N874" s="2">
        <v>11.36</v>
      </c>
      <c r="O874" s="2">
        <v>5.2256</v>
      </c>
      <c r="P874" s="2">
        <v>3</v>
      </c>
      <c r="Q874" s="4">
        <f>Table1[[#This Row],[Amount]]*Table1[[#This Row],[Quantity]]</f>
        <v>34.08</v>
      </c>
    </row>
    <row r="875" spans="1:17" x14ac:dyDescent="0.3">
      <c r="A875" s="1">
        <v>874</v>
      </c>
      <c r="B875" s="2" t="s">
        <v>842</v>
      </c>
      <c r="C875" s="2" t="s">
        <v>6</v>
      </c>
      <c r="D875" s="2" t="s">
        <v>7</v>
      </c>
      <c r="E875" s="3">
        <v>43438</v>
      </c>
      <c r="F875" s="3" t="s">
        <v>344</v>
      </c>
      <c r="G875" s="2">
        <v>2018</v>
      </c>
      <c r="H875" s="3" t="s">
        <v>65</v>
      </c>
      <c r="I875" s="3" t="s">
        <v>349</v>
      </c>
      <c r="J875" s="3" t="s">
        <v>45</v>
      </c>
      <c r="K875" s="3" t="s">
        <v>328</v>
      </c>
      <c r="L875" s="3" t="s">
        <v>37</v>
      </c>
      <c r="M875" s="3" t="s">
        <v>1153</v>
      </c>
      <c r="N875" s="2">
        <v>106.34399999999999</v>
      </c>
      <c r="O875" s="2">
        <v>37.220399999999998</v>
      </c>
      <c r="P875" s="2">
        <v>2</v>
      </c>
      <c r="Q875" s="4">
        <f>Table1[[#This Row],[Amount]]*Table1[[#This Row],[Quantity]]</f>
        <v>212.68799999999999</v>
      </c>
    </row>
    <row r="876" spans="1:17" x14ac:dyDescent="0.3">
      <c r="A876" s="1">
        <v>875</v>
      </c>
      <c r="B876" s="2" t="s">
        <v>843</v>
      </c>
      <c r="C876" s="2" t="s">
        <v>8</v>
      </c>
      <c r="D876" s="2" t="s">
        <v>25</v>
      </c>
      <c r="E876" s="3">
        <v>43439</v>
      </c>
      <c r="F876" s="3" t="s">
        <v>344</v>
      </c>
      <c r="G876" s="2">
        <v>2018</v>
      </c>
      <c r="H876" s="3" t="s">
        <v>85</v>
      </c>
      <c r="I876" s="3" t="s">
        <v>225</v>
      </c>
      <c r="J876" s="3" t="s">
        <v>43</v>
      </c>
      <c r="K876" s="3" t="s">
        <v>108</v>
      </c>
      <c r="L876" s="3" t="s">
        <v>37</v>
      </c>
      <c r="M876" s="3" t="s">
        <v>1153</v>
      </c>
      <c r="N876" s="2">
        <v>192.16</v>
      </c>
      <c r="O876" s="2">
        <v>67.256</v>
      </c>
      <c r="P876" s="2">
        <v>3</v>
      </c>
      <c r="Q876" s="4">
        <f>Table1[[#This Row],[Amount]]*Table1[[#This Row],[Quantity]]</f>
        <v>576.48</v>
      </c>
    </row>
    <row r="877" spans="1:17" x14ac:dyDescent="0.3">
      <c r="A877" s="1">
        <v>876</v>
      </c>
      <c r="B877" s="2" t="s">
        <v>844</v>
      </c>
      <c r="C877" s="2" t="s">
        <v>8</v>
      </c>
      <c r="D877" s="2" t="s">
        <v>17</v>
      </c>
      <c r="E877" s="3">
        <v>43439</v>
      </c>
      <c r="F877" s="3" t="s">
        <v>344</v>
      </c>
      <c r="G877" s="2">
        <v>2018</v>
      </c>
      <c r="H877" s="3" t="s">
        <v>85</v>
      </c>
      <c r="I877" s="3" t="s">
        <v>225</v>
      </c>
      <c r="J877" s="3" t="s">
        <v>43</v>
      </c>
      <c r="K877" s="3" t="s">
        <v>108</v>
      </c>
      <c r="L877" s="3" t="s">
        <v>37</v>
      </c>
      <c r="M877" s="3" t="s">
        <v>1155</v>
      </c>
      <c r="N877" s="2">
        <v>322.58999999999997</v>
      </c>
      <c r="O877" s="2">
        <v>64.518000000000001</v>
      </c>
      <c r="P877" s="2">
        <v>2</v>
      </c>
      <c r="Q877" s="4">
        <f>Table1[[#This Row],[Amount]]*Table1[[#This Row],[Quantity]]</f>
        <v>645.17999999999995</v>
      </c>
    </row>
    <row r="878" spans="1:17" x14ac:dyDescent="0.3">
      <c r="A878" s="1">
        <v>877</v>
      </c>
      <c r="B878" s="2" t="s">
        <v>844</v>
      </c>
      <c r="C878" s="2" t="s">
        <v>8</v>
      </c>
      <c r="D878" s="2" t="s">
        <v>18</v>
      </c>
      <c r="E878" s="3">
        <v>43439</v>
      </c>
      <c r="F878" s="3" t="s">
        <v>344</v>
      </c>
      <c r="G878" s="2">
        <v>2018</v>
      </c>
      <c r="H878" s="3" t="s">
        <v>85</v>
      </c>
      <c r="I878" s="3" t="s">
        <v>225</v>
      </c>
      <c r="J878" s="3" t="s">
        <v>43</v>
      </c>
      <c r="K878" s="3" t="s">
        <v>108</v>
      </c>
      <c r="L878" s="3" t="s">
        <v>37</v>
      </c>
      <c r="M878" s="3" t="s">
        <v>1155</v>
      </c>
      <c r="N878" s="2">
        <v>29.99</v>
      </c>
      <c r="O878" s="2">
        <v>13.195600000000001</v>
      </c>
      <c r="P878" s="2">
        <v>8</v>
      </c>
      <c r="Q878" s="4">
        <f>Table1[[#This Row],[Amount]]*Table1[[#This Row],[Quantity]]</f>
        <v>239.92</v>
      </c>
    </row>
    <row r="879" spans="1:17" x14ac:dyDescent="0.3">
      <c r="A879" s="1">
        <v>878</v>
      </c>
      <c r="B879" s="2" t="s">
        <v>844</v>
      </c>
      <c r="C879" s="2" t="s">
        <v>8</v>
      </c>
      <c r="D879" s="2" t="s">
        <v>10</v>
      </c>
      <c r="E879" s="3">
        <v>43439</v>
      </c>
      <c r="F879" s="3" t="s">
        <v>344</v>
      </c>
      <c r="G879" s="2">
        <v>2018</v>
      </c>
      <c r="H879" s="3" t="s">
        <v>85</v>
      </c>
      <c r="I879" s="3" t="s">
        <v>225</v>
      </c>
      <c r="J879" s="3" t="s">
        <v>43</v>
      </c>
      <c r="K879" s="3" t="s">
        <v>108</v>
      </c>
      <c r="L879" s="3" t="s">
        <v>37</v>
      </c>
      <c r="M879" s="3" t="s">
        <v>1155</v>
      </c>
      <c r="N879" s="2">
        <v>371.97</v>
      </c>
      <c r="O879" s="2">
        <v>66.954599999999999</v>
      </c>
      <c r="P879" s="2">
        <v>2</v>
      </c>
      <c r="Q879" s="4">
        <f>Table1[[#This Row],[Amount]]*Table1[[#This Row],[Quantity]]</f>
        <v>743.94</v>
      </c>
    </row>
    <row r="880" spans="1:17" x14ac:dyDescent="0.3">
      <c r="A880" s="1">
        <v>879</v>
      </c>
      <c r="B880" s="2" t="s">
        <v>845</v>
      </c>
      <c r="C880" s="2" t="s">
        <v>8</v>
      </c>
      <c r="D880" s="2" t="s">
        <v>17</v>
      </c>
      <c r="E880" s="3">
        <v>43439</v>
      </c>
      <c r="F880" s="3" t="s">
        <v>344</v>
      </c>
      <c r="G880" s="2">
        <v>2018</v>
      </c>
      <c r="H880" s="3" t="s">
        <v>85</v>
      </c>
      <c r="I880" s="3" t="s">
        <v>225</v>
      </c>
      <c r="J880" s="3" t="s">
        <v>43</v>
      </c>
      <c r="K880" s="3" t="s">
        <v>108</v>
      </c>
      <c r="L880" s="3" t="s">
        <v>37</v>
      </c>
      <c r="M880" s="3" t="s">
        <v>1155</v>
      </c>
      <c r="N880" s="2">
        <v>5.8920000000000003</v>
      </c>
      <c r="O880" s="2">
        <v>-4.1243999999999996</v>
      </c>
      <c r="P880" s="2">
        <v>6</v>
      </c>
      <c r="Q880" s="4">
        <f>Table1[[#This Row],[Amount]]*Table1[[#This Row],[Quantity]]</f>
        <v>35.352000000000004</v>
      </c>
    </row>
    <row r="881" spans="1:17" x14ac:dyDescent="0.3">
      <c r="A881" s="1">
        <v>880</v>
      </c>
      <c r="B881" s="2" t="s">
        <v>846</v>
      </c>
      <c r="C881" s="2" t="s">
        <v>8</v>
      </c>
      <c r="D881" s="2" t="s">
        <v>25</v>
      </c>
      <c r="E881" s="3">
        <v>43439</v>
      </c>
      <c r="F881" s="3" t="s">
        <v>344</v>
      </c>
      <c r="G881" s="2">
        <v>2018</v>
      </c>
      <c r="H881" s="3" t="s">
        <v>85</v>
      </c>
      <c r="I881" s="3" t="s">
        <v>225</v>
      </c>
      <c r="J881" s="3" t="s">
        <v>43</v>
      </c>
      <c r="K881" s="3" t="s">
        <v>108</v>
      </c>
      <c r="L881" s="3" t="s">
        <v>37</v>
      </c>
      <c r="M881" s="3" t="s">
        <v>1155</v>
      </c>
      <c r="N881" s="2">
        <v>68.471999999999994</v>
      </c>
      <c r="O881" s="2">
        <v>23.109300000000001</v>
      </c>
      <c r="P881" s="2">
        <v>2</v>
      </c>
      <c r="Q881" s="4">
        <f>Table1[[#This Row],[Amount]]*Table1[[#This Row],[Quantity]]</f>
        <v>136.94399999999999</v>
      </c>
    </row>
    <row r="882" spans="1:17" x14ac:dyDescent="0.3">
      <c r="A882" s="1">
        <v>881</v>
      </c>
      <c r="B882" s="2" t="s">
        <v>846</v>
      </c>
      <c r="C882" s="2" t="s">
        <v>6</v>
      </c>
      <c r="D882" s="2" t="s">
        <v>24</v>
      </c>
      <c r="E882" s="3">
        <v>43439</v>
      </c>
      <c r="F882" s="3" t="s">
        <v>344</v>
      </c>
      <c r="G882" s="2">
        <v>2018</v>
      </c>
      <c r="H882" s="3" t="s">
        <v>85</v>
      </c>
      <c r="I882" s="3" t="s">
        <v>225</v>
      </c>
      <c r="J882" s="3" t="s">
        <v>43</v>
      </c>
      <c r="K882" s="3" t="s">
        <v>108</v>
      </c>
      <c r="L882" s="3" t="s">
        <v>37</v>
      </c>
      <c r="M882" s="3" t="s">
        <v>1155</v>
      </c>
      <c r="N882" s="2">
        <v>1242.9000000000001</v>
      </c>
      <c r="O882" s="2">
        <v>262.39</v>
      </c>
      <c r="P882" s="2">
        <v>2</v>
      </c>
      <c r="Q882" s="4">
        <f>Table1[[#This Row],[Amount]]*Table1[[#This Row],[Quantity]]</f>
        <v>2485.8000000000002</v>
      </c>
    </row>
    <row r="883" spans="1:17" x14ac:dyDescent="0.3">
      <c r="A883" s="1">
        <v>882</v>
      </c>
      <c r="B883" s="2" t="s">
        <v>847</v>
      </c>
      <c r="C883" s="2" t="s">
        <v>8</v>
      </c>
      <c r="D883" s="2" t="s">
        <v>9</v>
      </c>
      <c r="E883" s="3">
        <v>43440</v>
      </c>
      <c r="F883" s="3" t="s">
        <v>344</v>
      </c>
      <c r="G883" s="2">
        <v>2018</v>
      </c>
      <c r="H883" s="3" t="s">
        <v>70</v>
      </c>
      <c r="I883" s="3" t="s">
        <v>291</v>
      </c>
      <c r="J883" s="3" t="s">
        <v>42</v>
      </c>
      <c r="K883" s="3" t="s">
        <v>110</v>
      </c>
      <c r="L883" s="3" t="s">
        <v>38</v>
      </c>
      <c r="M883" s="3" t="s">
        <v>1153</v>
      </c>
      <c r="N883" s="2">
        <v>30.84</v>
      </c>
      <c r="O883" s="2">
        <v>8.3268000000000004</v>
      </c>
      <c r="P883" s="2">
        <v>3</v>
      </c>
      <c r="Q883" s="4">
        <f>Table1[[#This Row],[Amount]]*Table1[[#This Row],[Quantity]]</f>
        <v>92.52</v>
      </c>
    </row>
    <row r="884" spans="1:17" x14ac:dyDescent="0.3">
      <c r="A884" s="1">
        <v>883</v>
      </c>
      <c r="B884" s="2" t="s">
        <v>848</v>
      </c>
      <c r="C884" s="2" t="s">
        <v>8</v>
      </c>
      <c r="D884" s="2" t="s">
        <v>10</v>
      </c>
      <c r="E884" s="3">
        <v>43440</v>
      </c>
      <c r="F884" s="3" t="s">
        <v>344</v>
      </c>
      <c r="G884" s="2">
        <v>2018</v>
      </c>
      <c r="H884" s="3" t="s">
        <v>70</v>
      </c>
      <c r="I884" s="3" t="s">
        <v>291</v>
      </c>
      <c r="J884" s="3" t="s">
        <v>42</v>
      </c>
      <c r="K884" s="3" t="s">
        <v>110</v>
      </c>
      <c r="L884" s="3" t="s">
        <v>38</v>
      </c>
      <c r="M884" s="3" t="s">
        <v>1153</v>
      </c>
      <c r="N884" s="2">
        <v>13.48</v>
      </c>
      <c r="O884" s="2">
        <v>5.9311999999999996</v>
      </c>
      <c r="P884" s="2">
        <v>3</v>
      </c>
      <c r="Q884" s="4">
        <f>Table1[[#This Row],[Amount]]*Table1[[#This Row],[Quantity]]</f>
        <v>40.44</v>
      </c>
    </row>
    <row r="885" spans="1:17" x14ac:dyDescent="0.3">
      <c r="A885" s="1">
        <v>884</v>
      </c>
      <c r="B885" s="2" t="s">
        <v>849</v>
      </c>
      <c r="C885" s="2" t="s">
        <v>8</v>
      </c>
      <c r="D885" s="2" t="s">
        <v>10</v>
      </c>
      <c r="E885" s="3">
        <v>43440</v>
      </c>
      <c r="F885" s="3" t="s">
        <v>344</v>
      </c>
      <c r="G885" s="2">
        <v>2018</v>
      </c>
      <c r="H885" s="3" t="s">
        <v>70</v>
      </c>
      <c r="I885" s="3" t="s">
        <v>291</v>
      </c>
      <c r="J885" s="3" t="s">
        <v>42</v>
      </c>
      <c r="K885" s="3" t="s">
        <v>110</v>
      </c>
      <c r="L885" s="3" t="s">
        <v>38</v>
      </c>
      <c r="M885" s="3" t="s">
        <v>1155</v>
      </c>
      <c r="N885" s="2">
        <v>31.4</v>
      </c>
      <c r="O885" s="2">
        <v>10.048</v>
      </c>
      <c r="P885" s="2">
        <v>5</v>
      </c>
      <c r="Q885" s="4">
        <f>Table1[[#This Row],[Amount]]*Table1[[#This Row],[Quantity]]</f>
        <v>157</v>
      </c>
    </row>
    <row r="886" spans="1:17" x14ac:dyDescent="0.3">
      <c r="A886" s="1">
        <v>885</v>
      </c>
      <c r="B886" s="2" t="s">
        <v>850</v>
      </c>
      <c r="C886" s="2" t="s">
        <v>11</v>
      </c>
      <c r="D886" s="2" t="s">
        <v>12</v>
      </c>
      <c r="E886" s="3">
        <v>43440</v>
      </c>
      <c r="F886" s="3" t="s">
        <v>344</v>
      </c>
      <c r="G886" s="2">
        <v>2018</v>
      </c>
      <c r="H886" s="3" t="s">
        <v>70</v>
      </c>
      <c r="I886" s="3" t="s">
        <v>291</v>
      </c>
      <c r="J886" s="3" t="s">
        <v>42</v>
      </c>
      <c r="K886" s="3" t="s">
        <v>110</v>
      </c>
      <c r="L886" s="3" t="s">
        <v>38</v>
      </c>
      <c r="M886" s="3" t="s">
        <v>1153</v>
      </c>
      <c r="N886" s="2">
        <v>17.46</v>
      </c>
      <c r="O886" s="2">
        <v>5.9363999999999999</v>
      </c>
      <c r="P886" s="2">
        <v>6</v>
      </c>
      <c r="Q886" s="4">
        <f>Table1[[#This Row],[Amount]]*Table1[[#This Row],[Quantity]]</f>
        <v>104.76</v>
      </c>
    </row>
    <row r="887" spans="1:17" x14ac:dyDescent="0.3">
      <c r="A887" s="1">
        <v>886</v>
      </c>
      <c r="B887" s="2" t="s">
        <v>851</v>
      </c>
      <c r="C887" s="2" t="s">
        <v>8</v>
      </c>
      <c r="D887" s="2" t="s">
        <v>20</v>
      </c>
      <c r="E887" s="3">
        <v>43441</v>
      </c>
      <c r="F887" s="3" t="s">
        <v>344</v>
      </c>
      <c r="G887" s="2">
        <v>2018</v>
      </c>
      <c r="H887" s="3" t="s">
        <v>73</v>
      </c>
      <c r="I887" s="3" t="s">
        <v>258</v>
      </c>
      <c r="J887" s="3" t="s">
        <v>41</v>
      </c>
      <c r="K887" s="3" t="s">
        <v>331</v>
      </c>
      <c r="L887" s="3" t="s">
        <v>37</v>
      </c>
      <c r="M887" s="3" t="s">
        <v>1154</v>
      </c>
      <c r="N887" s="2">
        <v>13.944000000000001</v>
      </c>
      <c r="O887" s="2">
        <v>4.5317999999999996</v>
      </c>
      <c r="P887" s="2">
        <v>3</v>
      </c>
      <c r="Q887" s="4">
        <f>Table1[[#This Row],[Amount]]*Table1[[#This Row],[Quantity]]</f>
        <v>41.832000000000001</v>
      </c>
    </row>
    <row r="888" spans="1:17" x14ac:dyDescent="0.3">
      <c r="A888" s="1">
        <v>887</v>
      </c>
      <c r="B888" s="2" t="s">
        <v>852</v>
      </c>
      <c r="C888" s="2" t="s">
        <v>8</v>
      </c>
      <c r="D888" s="2" t="s">
        <v>14</v>
      </c>
      <c r="E888" s="3">
        <v>43441</v>
      </c>
      <c r="F888" s="3" t="s">
        <v>344</v>
      </c>
      <c r="G888" s="2">
        <v>2018</v>
      </c>
      <c r="H888" s="3" t="s">
        <v>73</v>
      </c>
      <c r="I888" s="3" t="s">
        <v>258</v>
      </c>
      <c r="J888" s="3" t="s">
        <v>41</v>
      </c>
      <c r="K888" s="3" t="s">
        <v>331</v>
      </c>
      <c r="L888" s="3" t="s">
        <v>37</v>
      </c>
      <c r="M888" s="3" t="s">
        <v>1153</v>
      </c>
      <c r="N888" s="2">
        <v>83.76</v>
      </c>
      <c r="O888" s="2">
        <v>1.6752</v>
      </c>
      <c r="P888" s="2">
        <v>4</v>
      </c>
      <c r="Q888" s="4">
        <f>Table1[[#This Row],[Amount]]*Table1[[#This Row],[Quantity]]</f>
        <v>335.04</v>
      </c>
    </row>
    <row r="889" spans="1:17" x14ac:dyDescent="0.3">
      <c r="A889" s="1">
        <v>888</v>
      </c>
      <c r="B889" s="2" t="s">
        <v>853</v>
      </c>
      <c r="C889" s="2" t="s">
        <v>8</v>
      </c>
      <c r="D889" s="2" t="s">
        <v>9</v>
      </c>
      <c r="E889" s="3">
        <v>43441</v>
      </c>
      <c r="F889" s="3" t="s">
        <v>344</v>
      </c>
      <c r="G889" s="2">
        <v>2018</v>
      </c>
      <c r="H889" s="3" t="s">
        <v>73</v>
      </c>
      <c r="I889" s="3" t="s">
        <v>258</v>
      </c>
      <c r="J889" s="3" t="s">
        <v>41</v>
      </c>
      <c r="K889" s="3" t="s">
        <v>331</v>
      </c>
      <c r="L889" s="3" t="s">
        <v>37</v>
      </c>
      <c r="M889" s="3" t="s">
        <v>1155</v>
      </c>
      <c r="N889" s="2">
        <v>37.659999999999997</v>
      </c>
      <c r="O889" s="2">
        <v>18.453399999999998</v>
      </c>
      <c r="P889" s="2">
        <v>3</v>
      </c>
      <c r="Q889" s="4">
        <f>Table1[[#This Row],[Amount]]*Table1[[#This Row],[Quantity]]</f>
        <v>112.97999999999999</v>
      </c>
    </row>
    <row r="890" spans="1:17" x14ac:dyDescent="0.3">
      <c r="A890" s="1">
        <v>889</v>
      </c>
      <c r="B890" s="2" t="s">
        <v>854</v>
      </c>
      <c r="C890" s="2" t="s">
        <v>8</v>
      </c>
      <c r="D890" s="2" t="s">
        <v>18</v>
      </c>
      <c r="E890" s="3">
        <v>43441</v>
      </c>
      <c r="F890" s="3" t="s">
        <v>344</v>
      </c>
      <c r="G890" s="2">
        <v>2018</v>
      </c>
      <c r="H890" s="3" t="s">
        <v>73</v>
      </c>
      <c r="I890" s="3" t="s">
        <v>258</v>
      </c>
      <c r="J890" s="3" t="s">
        <v>41</v>
      </c>
      <c r="K890" s="3" t="s">
        <v>331</v>
      </c>
      <c r="L890" s="3" t="s">
        <v>37</v>
      </c>
      <c r="M890" s="3" t="s">
        <v>1154</v>
      </c>
      <c r="N890" s="2">
        <v>34.68</v>
      </c>
      <c r="O890" s="2">
        <v>16.993200000000002</v>
      </c>
      <c r="P890" s="2">
        <v>3</v>
      </c>
      <c r="Q890" s="4">
        <f>Table1[[#This Row],[Amount]]*Table1[[#This Row],[Quantity]]</f>
        <v>104.03999999999999</v>
      </c>
    </row>
    <row r="891" spans="1:17" x14ac:dyDescent="0.3">
      <c r="A891" s="1">
        <v>890</v>
      </c>
      <c r="B891" s="2" t="s">
        <v>855</v>
      </c>
      <c r="C891" s="2" t="s">
        <v>11</v>
      </c>
      <c r="D891" s="2" t="s">
        <v>12</v>
      </c>
      <c r="E891" s="3">
        <v>43441</v>
      </c>
      <c r="F891" s="3" t="s">
        <v>344</v>
      </c>
      <c r="G891" s="2">
        <v>2018</v>
      </c>
      <c r="H891" s="3" t="s">
        <v>73</v>
      </c>
      <c r="I891" s="3" t="s">
        <v>258</v>
      </c>
      <c r="J891" s="3" t="s">
        <v>41</v>
      </c>
      <c r="K891" s="3" t="s">
        <v>331</v>
      </c>
      <c r="L891" s="3" t="s">
        <v>37</v>
      </c>
      <c r="M891" s="3" t="s">
        <v>1153</v>
      </c>
      <c r="N891" s="2">
        <v>149.94999999999999</v>
      </c>
      <c r="O891" s="2">
        <v>14.994999999999999</v>
      </c>
      <c r="P891" s="2">
        <v>2</v>
      </c>
      <c r="Q891" s="4">
        <f>Table1[[#This Row],[Amount]]*Table1[[#This Row],[Quantity]]</f>
        <v>299.89999999999998</v>
      </c>
    </row>
    <row r="892" spans="1:17" x14ac:dyDescent="0.3">
      <c r="A892" s="1">
        <v>891</v>
      </c>
      <c r="B892" s="2" t="s">
        <v>855</v>
      </c>
      <c r="C892" s="2" t="s">
        <v>6</v>
      </c>
      <c r="D892" s="2" t="s">
        <v>21</v>
      </c>
      <c r="E892" s="3">
        <v>43441</v>
      </c>
      <c r="F892" s="3" t="s">
        <v>344</v>
      </c>
      <c r="G892" s="2">
        <v>2018</v>
      </c>
      <c r="H892" s="3" t="s">
        <v>73</v>
      </c>
      <c r="I892" s="3" t="s">
        <v>258</v>
      </c>
      <c r="J892" s="3" t="s">
        <v>41</v>
      </c>
      <c r="K892" s="3" t="s">
        <v>331</v>
      </c>
      <c r="L892" s="3" t="s">
        <v>37</v>
      </c>
      <c r="M892" s="3" t="s">
        <v>1153</v>
      </c>
      <c r="N892" s="2">
        <v>51.311999999999998</v>
      </c>
      <c r="O892" s="2">
        <v>18.6006</v>
      </c>
      <c r="P892" s="2">
        <v>3</v>
      </c>
      <c r="Q892" s="4">
        <f>Table1[[#This Row],[Amount]]*Table1[[#This Row],[Quantity]]</f>
        <v>153.93599999999998</v>
      </c>
    </row>
    <row r="893" spans="1:17" x14ac:dyDescent="0.3">
      <c r="A893" s="1">
        <v>892</v>
      </c>
      <c r="B893" s="2" t="s">
        <v>856</v>
      </c>
      <c r="C893" s="2" t="s">
        <v>8</v>
      </c>
      <c r="D893" s="2" t="s">
        <v>19</v>
      </c>
      <c r="E893" s="3">
        <v>43441</v>
      </c>
      <c r="F893" s="3" t="s">
        <v>344</v>
      </c>
      <c r="G893" s="2">
        <v>2018</v>
      </c>
      <c r="H893" s="3" t="s">
        <v>73</v>
      </c>
      <c r="I893" s="3" t="s">
        <v>258</v>
      </c>
      <c r="J893" s="3" t="s">
        <v>41</v>
      </c>
      <c r="K893" s="3" t="s">
        <v>331</v>
      </c>
      <c r="L893" s="3" t="s">
        <v>37</v>
      </c>
      <c r="M893" s="3" t="s">
        <v>1155</v>
      </c>
      <c r="N893" s="2">
        <v>4.54</v>
      </c>
      <c r="O893" s="2">
        <v>2.0430000000000001</v>
      </c>
      <c r="P893" s="2">
        <v>4</v>
      </c>
      <c r="Q893" s="4">
        <f>Table1[[#This Row],[Amount]]*Table1[[#This Row],[Quantity]]</f>
        <v>18.16</v>
      </c>
    </row>
    <row r="894" spans="1:17" x14ac:dyDescent="0.3">
      <c r="A894" s="1">
        <v>893</v>
      </c>
      <c r="B894" s="2" t="s">
        <v>856</v>
      </c>
      <c r="C894" s="2" t="s">
        <v>6</v>
      </c>
      <c r="D894" s="2" t="s">
        <v>21</v>
      </c>
      <c r="E894" s="3">
        <v>43441</v>
      </c>
      <c r="F894" s="3" t="s">
        <v>344</v>
      </c>
      <c r="G894" s="2">
        <v>2018</v>
      </c>
      <c r="H894" s="3" t="s">
        <v>73</v>
      </c>
      <c r="I894" s="3" t="s">
        <v>258</v>
      </c>
      <c r="J894" s="3" t="s">
        <v>41</v>
      </c>
      <c r="K894" s="3" t="s">
        <v>331</v>
      </c>
      <c r="L894" s="3" t="s">
        <v>37</v>
      </c>
      <c r="M894" s="3" t="s">
        <v>1155</v>
      </c>
      <c r="N894" s="2">
        <v>15.92</v>
      </c>
      <c r="O894" s="2">
        <v>5.4127999999999998</v>
      </c>
      <c r="P894" s="2">
        <v>2</v>
      </c>
      <c r="Q894" s="4">
        <f>Table1[[#This Row],[Amount]]*Table1[[#This Row],[Quantity]]</f>
        <v>31.84</v>
      </c>
    </row>
    <row r="895" spans="1:17" x14ac:dyDescent="0.3">
      <c r="A895" s="1">
        <v>894</v>
      </c>
      <c r="B895" s="2" t="s">
        <v>856</v>
      </c>
      <c r="C895" s="2" t="s">
        <v>8</v>
      </c>
      <c r="D895" s="2" t="s">
        <v>20</v>
      </c>
      <c r="E895" s="3">
        <v>43442</v>
      </c>
      <c r="F895" s="3" t="s">
        <v>344</v>
      </c>
      <c r="G895" s="2">
        <v>2018</v>
      </c>
      <c r="H895" s="3" t="s">
        <v>125</v>
      </c>
      <c r="I895" s="3" t="s">
        <v>350</v>
      </c>
      <c r="J895" s="3" t="s">
        <v>44</v>
      </c>
      <c r="K895" s="3" t="s">
        <v>333</v>
      </c>
      <c r="L895" s="3" t="s">
        <v>38</v>
      </c>
      <c r="M895" s="3" t="s">
        <v>1155</v>
      </c>
      <c r="N895" s="2">
        <v>543.91999999999996</v>
      </c>
      <c r="O895" s="2">
        <v>135.97999999999999</v>
      </c>
      <c r="P895" s="2">
        <v>2</v>
      </c>
      <c r="Q895" s="4">
        <f>Table1[[#This Row],[Amount]]*Table1[[#This Row],[Quantity]]</f>
        <v>1087.8399999999999</v>
      </c>
    </row>
    <row r="896" spans="1:17" x14ac:dyDescent="0.3">
      <c r="A896" s="1">
        <v>895</v>
      </c>
      <c r="B896" s="2" t="s">
        <v>857</v>
      </c>
      <c r="C896" s="2" t="s">
        <v>8</v>
      </c>
      <c r="D896" s="2" t="s">
        <v>25</v>
      </c>
      <c r="E896" s="3">
        <v>43442</v>
      </c>
      <c r="F896" s="3" t="s">
        <v>344</v>
      </c>
      <c r="G896" s="2">
        <v>2018</v>
      </c>
      <c r="H896" s="3" t="s">
        <v>125</v>
      </c>
      <c r="I896" s="3" t="s">
        <v>350</v>
      </c>
      <c r="J896" s="3" t="s">
        <v>44</v>
      </c>
      <c r="K896" s="3" t="s">
        <v>333</v>
      </c>
      <c r="L896" s="3" t="s">
        <v>38</v>
      </c>
      <c r="M896" s="3" t="s">
        <v>1154</v>
      </c>
      <c r="N896" s="2">
        <v>155.82</v>
      </c>
      <c r="O896" s="2">
        <v>42.071399999999997</v>
      </c>
      <c r="P896" s="2">
        <v>4</v>
      </c>
      <c r="Q896" s="4">
        <f>Table1[[#This Row],[Amount]]*Table1[[#This Row],[Quantity]]</f>
        <v>623.28</v>
      </c>
    </row>
    <row r="897" spans="1:17" x14ac:dyDescent="0.3">
      <c r="A897" s="1">
        <v>896</v>
      </c>
      <c r="B897" s="2" t="s">
        <v>857</v>
      </c>
      <c r="C897" s="2" t="s">
        <v>8</v>
      </c>
      <c r="D897" s="2" t="s">
        <v>14</v>
      </c>
      <c r="E897" s="3">
        <v>43442</v>
      </c>
      <c r="F897" s="3" t="s">
        <v>344</v>
      </c>
      <c r="G897" s="2">
        <v>2018</v>
      </c>
      <c r="H897" s="3" t="s">
        <v>125</v>
      </c>
      <c r="I897" s="3" t="s">
        <v>350</v>
      </c>
      <c r="J897" s="3" t="s">
        <v>44</v>
      </c>
      <c r="K897" s="3" t="s">
        <v>333</v>
      </c>
      <c r="L897" s="3" t="s">
        <v>38</v>
      </c>
      <c r="M897" s="3" t="s">
        <v>1154</v>
      </c>
      <c r="N897" s="2">
        <v>70.007999999999996</v>
      </c>
      <c r="O897" s="2">
        <v>24.502800000000001</v>
      </c>
      <c r="P897" s="2">
        <v>1</v>
      </c>
      <c r="Q897" s="4">
        <f>Table1[[#This Row],[Amount]]*Table1[[#This Row],[Quantity]]</f>
        <v>70.007999999999996</v>
      </c>
    </row>
    <row r="898" spans="1:17" x14ac:dyDescent="0.3">
      <c r="A898" s="1">
        <v>897</v>
      </c>
      <c r="B898" s="2" t="s">
        <v>858</v>
      </c>
      <c r="C898" s="2" t="s">
        <v>6</v>
      </c>
      <c r="D898" s="2" t="s">
        <v>16</v>
      </c>
      <c r="E898" s="3">
        <v>43442</v>
      </c>
      <c r="F898" s="3" t="s">
        <v>344</v>
      </c>
      <c r="G898" s="2">
        <v>2018</v>
      </c>
      <c r="H898" s="3" t="s">
        <v>125</v>
      </c>
      <c r="I898" s="3" t="s">
        <v>350</v>
      </c>
      <c r="J898" s="3" t="s">
        <v>44</v>
      </c>
      <c r="K898" s="3" t="s">
        <v>333</v>
      </c>
      <c r="L898" s="3" t="s">
        <v>38</v>
      </c>
      <c r="M898" s="3" t="s">
        <v>1153</v>
      </c>
      <c r="N898" s="2">
        <v>15.648</v>
      </c>
      <c r="O898" s="2">
        <v>5.0856000000000003</v>
      </c>
      <c r="P898" s="2">
        <v>2</v>
      </c>
      <c r="Q898" s="4">
        <f>Table1[[#This Row],[Amount]]*Table1[[#This Row],[Quantity]]</f>
        <v>31.295999999999999</v>
      </c>
    </row>
    <row r="899" spans="1:17" x14ac:dyDescent="0.3">
      <c r="A899" s="1">
        <v>898</v>
      </c>
      <c r="B899" s="2" t="s">
        <v>859</v>
      </c>
      <c r="C899" s="2" t="s">
        <v>8</v>
      </c>
      <c r="D899" s="2" t="s">
        <v>20</v>
      </c>
      <c r="E899" s="3">
        <v>43443</v>
      </c>
      <c r="F899" s="3" t="s">
        <v>344</v>
      </c>
      <c r="G899" s="2">
        <v>2018</v>
      </c>
      <c r="H899" s="3" t="s">
        <v>60</v>
      </c>
      <c r="I899" s="3" t="s">
        <v>317</v>
      </c>
      <c r="J899" s="3" t="s">
        <v>52</v>
      </c>
      <c r="K899" s="3" t="s">
        <v>335</v>
      </c>
      <c r="L899" s="3" t="s">
        <v>40</v>
      </c>
      <c r="M899" s="3" t="s">
        <v>1153</v>
      </c>
      <c r="N899" s="2">
        <v>103.6</v>
      </c>
      <c r="O899" s="2">
        <v>51.8</v>
      </c>
      <c r="P899" s="2">
        <v>1</v>
      </c>
      <c r="Q899" s="4">
        <f>Table1[[#This Row],[Amount]]*Table1[[#This Row],[Quantity]]</f>
        <v>103.6</v>
      </c>
    </row>
    <row r="900" spans="1:17" x14ac:dyDescent="0.3">
      <c r="A900" s="1">
        <v>899</v>
      </c>
      <c r="B900" s="2" t="s">
        <v>860</v>
      </c>
      <c r="C900" s="2" t="s">
        <v>8</v>
      </c>
      <c r="D900" s="2" t="s">
        <v>18</v>
      </c>
      <c r="E900" s="3">
        <v>43443</v>
      </c>
      <c r="F900" s="3" t="s">
        <v>344</v>
      </c>
      <c r="G900" s="2">
        <v>2018</v>
      </c>
      <c r="H900" s="3" t="s">
        <v>60</v>
      </c>
      <c r="I900" s="3" t="s">
        <v>317</v>
      </c>
      <c r="J900" s="3" t="s">
        <v>52</v>
      </c>
      <c r="K900" s="3" t="s">
        <v>335</v>
      </c>
      <c r="L900" s="3" t="s">
        <v>40</v>
      </c>
      <c r="M900" s="3" t="s">
        <v>1154</v>
      </c>
      <c r="N900" s="2">
        <v>46.96</v>
      </c>
      <c r="O900" s="2">
        <v>22.540800000000001</v>
      </c>
      <c r="P900" s="2">
        <v>5</v>
      </c>
      <c r="Q900" s="4">
        <f>Table1[[#This Row],[Amount]]*Table1[[#This Row],[Quantity]]</f>
        <v>234.8</v>
      </c>
    </row>
    <row r="901" spans="1:17" x14ac:dyDescent="0.3">
      <c r="A901" s="1">
        <v>900</v>
      </c>
      <c r="B901" s="2" t="s">
        <v>861</v>
      </c>
      <c r="C901" s="2" t="s">
        <v>11</v>
      </c>
      <c r="D901" s="2" t="s">
        <v>13</v>
      </c>
      <c r="E901" s="3">
        <v>43443</v>
      </c>
      <c r="F901" s="3" t="s">
        <v>344</v>
      </c>
      <c r="G901" s="2">
        <v>2018</v>
      </c>
      <c r="H901" s="3" t="s">
        <v>60</v>
      </c>
      <c r="I901" s="3" t="s">
        <v>317</v>
      </c>
      <c r="J901" s="3" t="s">
        <v>52</v>
      </c>
      <c r="K901" s="3" t="s">
        <v>335</v>
      </c>
      <c r="L901" s="3" t="s">
        <v>40</v>
      </c>
      <c r="M901" s="3" t="s">
        <v>1154</v>
      </c>
      <c r="N901" s="2">
        <v>8.9039999999999999</v>
      </c>
      <c r="O901" s="2">
        <v>-6.5296000000000003</v>
      </c>
      <c r="P901" s="2">
        <v>2</v>
      </c>
      <c r="Q901" s="4">
        <f>Table1[[#This Row],[Amount]]*Table1[[#This Row],[Quantity]]</f>
        <v>17.808</v>
      </c>
    </row>
    <row r="902" spans="1:17" x14ac:dyDescent="0.3">
      <c r="A902" s="1">
        <v>901</v>
      </c>
      <c r="B902" s="2" t="s">
        <v>862</v>
      </c>
      <c r="C902" s="2" t="s">
        <v>8</v>
      </c>
      <c r="D902" s="2" t="s">
        <v>10</v>
      </c>
      <c r="E902" s="3">
        <v>43444</v>
      </c>
      <c r="F902" s="3" t="s">
        <v>344</v>
      </c>
      <c r="G902" s="2">
        <v>2018</v>
      </c>
      <c r="H902" s="3" t="s">
        <v>80</v>
      </c>
      <c r="I902" s="3" t="s">
        <v>351</v>
      </c>
      <c r="J902" s="3" t="s">
        <v>45</v>
      </c>
      <c r="K902" s="3" t="s">
        <v>328</v>
      </c>
      <c r="L902" s="3" t="s">
        <v>37</v>
      </c>
      <c r="M902" s="3" t="s">
        <v>1153</v>
      </c>
      <c r="N902" s="2">
        <v>10.44</v>
      </c>
      <c r="O902" s="2">
        <v>3.3929999999999998</v>
      </c>
      <c r="P902" s="2">
        <v>3</v>
      </c>
      <c r="Q902" s="4">
        <f>Table1[[#This Row],[Amount]]*Table1[[#This Row],[Quantity]]</f>
        <v>31.32</v>
      </c>
    </row>
    <row r="903" spans="1:17" x14ac:dyDescent="0.3">
      <c r="A903" s="1">
        <v>902</v>
      </c>
      <c r="B903" s="2" t="s">
        <v>862</v>
      </c>
      <c r="C903" s="2" t="s">
        <v>8</v>
      </c>
      <c r="D903" s="2" t="s">
        <v>18</v>
      </c>
      <c r="E903" s="3">
        <v>43444</v>
      </c>
      <c r="F903" s="3" t="s">
        <v>344</v>
      </c>
      <c r="G903" s="2">
        <v>2018</v>
      </c>
      <c r="H903" s="3" t="s">
        <v>80</v>
      </c>
      <c r="I903" s="3" t="s">
        <v>351</v>
      </c>
      <c r="J903" s="3" t="s">
        <v>45</v>
      </c>
      <c r="K903" s="3" t="s">
        <v>328</v>
      </c>
      <c r="L903" s="3" t="s">
        <v>37</v>
      </c>
      <c r="M903" s="3" t="s">
        <v>1153</v>
      </c>
      <c r="N903" s="2">
        <v>18.335999999999999</v>
      </c>
      <c r="O903" s="2">
        <v>-32.088000000000001</v>
      </c>
      <c r="P903" s="2">
        <v>2</v>
      </c>
      <c r="Q903" s="4">
        <f>Table1[[#This Row],[Amount]]*Table1[[#This Row],[Quantity]]</f>
        <v>36.671999999999997</v>
      </c>
    </row>
    <row r="904" spans="1:17" x14ac:dyDescent="0.3">
      <c r="A904" s="1">
        <v>903</v>
      </c>
      <c r="B904" s="2" t="s">
        <v>863</v>
      </c>
      <c r="C904" s="2" t="s">
        <v>6</v>
      </c>
      <c r="D904" s="2" t="s">
        <v>24</v>
      </c>
      <c r="E904" s="3">
        <v>43444</v>
      </c>
      <c r="F904" s="3" t="s">
        <v>344</v>
      </c>
      <c r="G904" s="2">
        <v>2018</v>
      </c>
      <c r="H904" s="3" t="s">
        <v>80</v>
      </c>
      <c r="I904" s="3" t="s">
        <v>351</v>
      </c>
      <c r="J904" s="3" t="s">
        <v>45</v>
      </c>
      <c r="K904" s="3" t="s">
        <v>328</v>
      </c>
      <c r="L904" s="3" t="s">
        <v>37</v>
      </c>
      <c r="M904" s="3" t="s">
        <v>1153</v>
      </c>
      <c r="N904" s="2">
        <v>323.976</v>
      </c>
      <c r="O904" s="2">
        <v>20.2485</v>
      </c>
      <c r="P904" s="2">
        <v>3</v>
      </c>
      <c r="Q904" s="4">
        <f>Table1[[#This Row],[Amount]]*Table1[[#This Row],[Quantity]]</f>
        <v>971.928</v>
      </c>
    </row>
    <row r="905" spans="1:17" x14ac:dyDescent="0.3">
      <c r="A905" s="1">
        <v>904</v>
      </c>
      <c r="B905" s="2" t="s">
        <v>864</v>
      </c>
      <c r="C905" s="2" t="s">
        <v>8</v>
      </c>
      <c r="D905" s="2" t="s">
        <v>10</v>
      </c>
      <c r="E905" s="3">
        <v>43444</v>
      </c>
      <c r="F905" s="3" t="s">
        <v>344</v>
      </c>
      <c r="G905" s="2">
        <v>2018</v>
      </c>
      <c r="H905" s="3" t="s">
        <v>80</v>
      </c>
      <c r="I905" s="3" t="s">
        <v>351</v>
      </c>
      <c r="J905" s="3" t="s">
        <v>45</v>
      </c>
      <c r="K905" s="3" t="s">
        <v>328</v>
      </c>
      <c r="L905" s="3" t="s">
        <v>37</v>
      </c>
      <c r="M905" s="3" t="s">
        <v>1153</v>
      </c>
      <c r="N905" s="2">
        <v>20.04</v>
      </c>
      <c r="O905" s="2">
        <v>9.6191999999999993</v>
      </c>
      <c r="P905" s="2">
        <v>2</v>
      </c>
      <c r="Q905" s="4">
        <f>Table1[[#This Row],[Amount]]*Table1[[#This Row],[Quantity]]</f>
        <v>40.08</v>
      </c>
    </row>
    <row r="906" spans="1:17" x14ac:dyDescent="0.3">
      <c r="A906" s="1">
        <v>905</v>
      </c>
      <c r="B906" s="2" t="s">
        <v>864</v>
      </c>
      <c r="C906" s="2" t="s">
        <v>8</v>
      </c>
      <c r="D906" s="2" t="s">
        <v>14</v>
      </c>
      <c r="E906" s="3">
        <v>43444</v>
      </c>
      <c r="F906" s="3" t="s">
        <v>344</v>
      </c>
      <c r="G906" s="2">
        <v>2018</v>
      </c>
      <c r="H906" s="3" t="s">
        <v>80</v>
      </c>
      <c r="I906" s="3" t="s">
        <v>352</v>
      </c>
      <c r="J906" s="3" t="s">
        <v>43</v>
      </c>
      <c r="K906" s="3" t="s">
        <v>108</v>
      </c>
      <c r="L906" s="3" t="s">
        <v>37</v>
      </c>
      <c r="M906" s="3" t="s">
        <v>1153</v>
      </c>
      <c r="N906" s="2">
        <v>64.959999999999994</v>
      </c>
      <c r="O906" s="2">
        <v>2.5983999999999998</v>
      </c>
      <c r="P906" s="2">
        <v>7</v>
      </c>
      <c r="Q906" s="4">
        <f>Table1[[#This Row],[Amount]]*Table1[[#This Row],[Quantity]]</f>
        <v>454.71999999999997</v>
      </c>
    </row>
    <row r="907" spans="1:17" x14ac:dyDescent="0.3">
      <c r="A907" s="1">
        <v>906</v>
      </c>
      <c r="B907" s="2" t="s">
        <v>864</v>
      </c>
      <c r="C907" s="2" t="s">
        <v>6</v>
      </c>
      <c r="D907" s="2" t="s">
        <v>7</v>
      </c>
      <c r="E907" s="3">
        <v>43444</v>
      </c>
      <c r="F907" s="3" t="s">
        <v>344</v>
      </c>
      <c r="G907" s="2">
        <v>2018</v>
      </c>
      <c r="H907" s="3" t="s">
        <v>80</v>
      </c>
      <c r="I907" s="3" t="s">
        <v>352</v>
      </c>
      <c r="J907" s="3" t="s">
        <v>43</v>
      </c>
      <c r="K907" s="3" t="s">
        <v>108</v>
      </c>
      <c r="L907" s="3" t="s">
        <v>37</v>
      </c>
      <c r="M907" s="3" t="s">
        <v>1153</v>
      </c>
      <c r="N907" s="2">
        <v>12.96</v>
      </c>
      <c r="O907" s="2">
        <v>6.2207999999999997</v>
      </c>
      <c r="P907" s="2">
        <v>2</v>
      </c>
      <c r="Q907" s="4">
        <f>Table1[[#This Row],[Amount]]*Table1[[#This Row],[Quantity]]</f>
        <v>25.92</v>
      </c>
    </row>
    <row r="908" spans="1:17" x14ac:dyDescent="0.3">
      <c r="A908" s="1">
        <v>907</v>
      </c>
      <c r="B908" s="2" t="s">
        <v>865</v>
      </c>
      <c r="C908" s="2" t="s">
        <v>11</v>
      </c>
      <c r="D908" s="2" t="s">
        <v>23</v>
      </c>
      <c r="E908" s="3">
        <v>43444</v>
      </c>
      <c r="F908" s="3" t="s">
        <v>344</v>
      </c>
      <c r="G908" s="2">
        <v>2018</v>
      </c>
      <c r="H908" s="3" t="s">
        <v>80</v>
      </c>
      <c r="I908" s="3" t="s">
        <v>352</v>
      </c>
      <c r="J908" s="3" t="s">
        <v>43</v>
      </c>
      <c r="K908" s="3" t="s">
        <v>108</v>
      </c>
      <c r="L908" s="3" t="s">
        <v>37</v>
      </c>
      <c r="M908" s="3" t="s">
        <v>1153</v>
      </c>
      <c r="N908" s="2">
        <v>323.13600000000002</v>
      </c>
      <c r="O908" s="2">
        <v>12.117599999999999</v>
      </c>
      <c r="P908" s="2">
        <v>7</v>
      </c>
      <c r="Q908" s="4">
        <f>Table1[[#This Row],[Amount]]*Table1[[#This Row],[Quantity]]</f>
        <v>2261.9520000000002</v>
      </c>
    </row>
    <row r="909" spans="1:17" x14ac:dyDescent="0.3">
      <c r="A909" s="1">
        <v>908</v>
      </c>
      <c r="B909" s="2" t="s">
        <v>865</v>
      </c>
      <c r="C909" s="2" t="s">
        <v>8</v>
      </c>
      <c r="D909" s="2" t="s">
        <v>15</v>
      </c>
      <c r="E909" s="3">
        <v>43444</v>
      </c>
      <c r="F909" s="3" t="s">
        <v>344</v>
      </c>
      <c r="G909" s="2">
        <v>2018</v>
      </c>
      <c r="H909" s="3" t="s">
        <v>80</v>
      </c>
      <c r="I909" s="3" t="s">
        <v>352</v>
      </c>
      <c r="J909" s="3" t="s">
        <v>43</v>
      </c>
      <c r="K909" s="3" t="s">
        <v>108</v>
      </c>
      <c r="L909" s="3" t="s">
        <v>37</v>
      </c>
      <c r="M909" s="3" t="s">
        <v>1153</v>
      </c>
      <c r="N909" s="2">
        <v>90.93</v>
      </c>
      <c r="O909" s="2">
        <v>2.7279</v>
      </c>
      <c r="P909" s="2">
        <v>3</v>
      </c>
      <c r="Q909" s="4">
        <f>Table1[[#This Row],[Amount]]*Table1[[#This Row],[Quantity]]</f>
        <v>272.79000000000002</v>
      </c>
    </row>
    <row r="910" spans="1:17" x14ac:dyDescent="0.3">
      <c r="A910" s="1">
        <v>909</v>
      </c>
      <c r="B910" s="2" t="s">
        <v>865</v>
      </c>
      <c r="C910" s="2" t="s">
        <v>11</v>
      </c>
      <c r="D910" s="2" t="s">
        <v>23</v>
      </c>
      <c r="E910" s="3">
        <v>43444</v>
      </c>
      <c r="F910" s="3" t="s">
        <v>344</v>
      </c>
      <c r="G910" s="2">
        <v>2018</v>
      </c>
      <c r="H910" s="3" t="s">
        <v>80</v>
      </c>
      <c r="I910" s="3" t="s">
        <v>352</v>
      </c>
      <c r="J910" s="3" t="s">
        <v>43</v>
      </c>
      <c r="K910" s="3" t="s">
        <v>108</v>
      </c>
      <c r="L910" s="3" t="s">
        <v>37</v>
      </c>
      <c r="M910" s="3" t="s">
        <v>1153</v>
      </c>
      <c r="N910" s="2">
        <v>52.776000000000003</v>
      </c>
      <c r="O910" s="2">
        <v>19.791</v>
      </c>
      <c r="P910" s="2">
        <v>4</v>
      </c>
      <c r="Q910" s="4">
        <f>Table1[[#This Row],[Amount]]*Table1[[#This Row],[Quantity]]</f>
        <v>211.10400000000001</v>
      </c>
    </row>
    <row r="911" spans="1:17" x14ac:dyDescent="0.3">
      <c r="A911" s="1">
        <v>910</v>
      </c>
      <c r="B911" s="2" t="s">
        <v>866</v>
      </c>
      <c r="C911" s="2" t="s">
        <v>11</v>
      </c>
      <c r="D911" s="2" t="s">
        <v>23</v>
      </c>
      <c r="E911" s="3">
        <v>43444</v>
      </c>
      <c r="F911" s="3" t="s">
        <v>344</v>
      </c>
      <c r="G911" s="2">
        <v>2018</v>
      </c>
      <c r="H911" s="3" t="s">
        <v>80</v>
      </c>
      <c r="I911" s="3" t="s">
        <v>353</v>
      </c>
      <c r="J911" s="3" t="s">
        <v>42</v>
      </c>
      <c r="K911" s="3" t="s">
        <v>110</v>
      </c>
      <c r="L911" s="3" t="s">
        <v>38</v>
      </c>
      <c r="M911" s="3" t="s">
        <v>1155</v>
      </c>
      <c r="N911" s="2">
        <v>1199.8</v>
      </c>
      <c r="O911" s="2">
        <v>323.94600000000003</v>
      </c>
      <c r="P911" s="2">
        <v>8</v>
      </c>
      <c r="Q911" s="4">
        <f>Table1[[#This Row],[Amount]]*Table1[[#This Row],[Quantity]]</f>
        <v>9598.4</v>
      </c>
    </row>
    <row r="912" spans="1:17" x14ac:dyDescent="0.3">
      <c r="A912" s="1">
        <v>911</v>
      </c>
      <c r="B912" s="2" t="s">
        <v>866</v>
      </c>
      <c r="C912" s="2" t="s">
        <v>8</v>
      </c>
      <c r="D912" s="2" t="s">
        <v>10</v>
      </c>
      <c r="E912" s="3">
        <v>43444</v>
      </c>
      <c r="F912" s="3" t="s">
        <v>344</v>
      </c>
      <c r="G912" s="2">
        <v>2018</v>
      </c>
      <c r="H912" s="3" t="s">
        <v>80</v>
      </c>
      <c r="I912" s="3" t="s">
        <v>353</v>
      </c>
      <c r="J912" s="3" t="s">
        <v>42</v>
      </c>
      <c r="K912" s="3" t="s">
        <v>110</v>
      </c>
      <c r="L912" s="3" t="s">
        <v>38</v>
      </c>
      <c r="M912" s="3" t="s">
        <v>1155</v>
      </c>
      <c r="N912" s="2">
        <v>1928.78</v>
      </c>
      <c r="O912" s="2">
        <v>829.37540000000001</v>
      </c>
      <c r="P912" s="2">
        <v>2</v>
      </c>
      <c r="Q912" s="4">
        <f>Table1[[#This Row],[Amount]]*Table1[[#This Row],[Quantity]]</f>
        <v>3857.56</v>
      </c>
    </row>
    <row r="913" spans="1:17" x14ac:dyDescent="0.3">
      <c r="A913" s="1">
        <v>912</v>
      </c>
      <c r="B913" s="2" t="s">
        <v>866</v>
      </c>
      <c r="C913" s="2" t="s">
        <v>8</v>
      </c>
      <c r="D913" s="2" t="s">
        <v>20</v>
      </c>
      <c r="E913" s="3">
        <v>43444</v>
      </c>
      <c r="F913" s="3" t="s">
        <v>344</v>
      </c>
      <c r="G913" s="2">
        <v>2018</v>
      </c>
      <c r="H913" s="3" t="s">
        <v>80</v>
      </c>
      <c r="I913" s="3" t="s">
        <v>353</v>
      </c>
      <c r="J913" s="3" t="s">
        <v>42</v>
      </c>
      <c r="K913" s="3" t="s">
        <v>110</v>
      </c>
      <c r="L913" s="3" t="s">
        <v>38</v>
      </c>
      <c r="M913" s="3" t="s">
        <v>1155</v>
      </c>
      <c r="N913" s="2">
        <v>352.38</v>
      </c>
      <c r="O913" s="2">
        <v>81.047399999999996</v>
      </c>
      <c r="P913" s="2">
        <v>3</v>
      </c>
      <c r="Q913" s="4">
        <f>Table1[[#This Row],[Amount]]*Table1[[#This Row],[Quantity]]</f>
        <v>1057.1399999999999</v>
      </c>
    </row>
    <row r="914" spans="1:17" x14ac:dyDescent="0.3">
      <c r="A914" s="1">
        <v>913</v>
      </c>
      <c r="B914" s="2" t="s">
        <v>867</v>
      </c>
      <c r="C914" s="2" t="s">
        <v>8</v>
      </c>
      <c r="D914" s="2" t="s">
        <v>10</v>
      </c>
      <c r="E914" s="3">
        <v>43444</v>
      </c>
      <c r="F914" s="3" t="s">
        <v>344</v>
      </c>
      <c r="G914" s="2">
        <v>2018</v>
      </c>
      <c r="H914" s="3" t="s">
        <v>80</v>
      </c>
      <c r="I914" s="3" t="s">
        <v>353</v>
      </c>
      <c r="J914" s="3" t="s">
        <v>42</v>
      </c>
      <c r="K914" s="3" t="s">
        <v>110</v>
      </c>
      <c r="L914" s="3" t="s">
        <v>38</v>
      </c>
      <c r="M914" s="3" t="s">
        <v>1155</v>
      </c>
      <c r="N914" s="2">
        <v>22.2</v>
      </c>
      <c r="O914" s="2">
        <v>9.1020000000000003</v>
      </c>
      <c r="P914" s="2">
        <v>3</v>
      </c>
      <c r="Q914" s="4">
        <f>Table1[[#This Row],[Amount]]*Table1[[#This Row],[Quantity]]</f>
        <v>66.599999999999994</v>
      </c>
    </row>
    <row r="915" spans="1:17" x14ac:dyDescent="0.3">
      <c r="A915" s="1">
        <v>914</v>
      </c>
      <c r="B915" s="2" t="s">
        <v>868</v>
      </c>
      <c r="C915" s="2" t="s">
        <v>6</v>
      </c>
      <c r="D915" s="2" t="s">
        <v>24</v>
      </c>
      <c r="E915" s="3">
        <v>43444</v>
      </c>
      <c r="F915" s="3" t="s">
        <v>344</v>
      </c>
      <c r="G915" s="2">
        <v>2018</v>
      </c>
      <c r="H915" s="3" t="s">
        <v>80</v>
      </c>
      <c r="I915" s="3" t="s">
        <v>353</v>
      </c>
      <c r="J915" s="3" t="s">
        <v>42</v>
      </c>
      <c r="K915" s="3" t="s">
        <v>110</v>
      </c>
      <c r="L915" s="3" t="s">
        <v>38</v>
      </c>
      <c r="M915" s="3" t="s">
        <v>1154</v>
      </c>
      <c r="N915" s="2">
        <v>46.94</v>
      </c>
      <c r="O915" s="2">
        <v>19.2454</v>
      </c>
      <c r="P915" s="2">
        <v>2</v>
      </c>
      <c r="Q915" s="4">
        <f>Table1[[#This Row],[Amount]]*Table1[[#This Row],[Quantity]]</f>
        <v>93.88</v>
      </c>
    </row>
    <row r="916" spans="1:17" x14ac:dyDescent="0.3">
      <c r="A916" s="1">
        <v>915</v>
      </c>
      <c r="B916" s="2" t="s">
        <v>868</v>
      </c>
      <c r="C916" s="2" t="s">
        <v>8</v>
      </c>
      <c r="D916" s="2" t="s">
        <v>10</v>
      </c>
      <c r="E916" s="3">
        <v>43444</v>
      </c>
      <c r="F916" s="3" t="s">
        <v>344</v>
      </c>
      <c r="G916" s="2">
        <v>2018</v>
      </c>
      <c r="H916" s="3" t="s">
        <v>80</v>
      </c>
      <c r="I916" s="3" t="s">
        <v>353</v>
      </c>
      <c r="J916" s="3" t="s">
        <v>42</v>
      </c>
      <c r="K916" s="3" t="s">
        <v>110</v>
      </c>
      <c r="L916" s="3" t="s">
        <v>38</v>
      </c>
      <c r="M916" s="3" t="s">
        <v>1154</v>
      </c>
      <c r="N916" s="2">
        <v>143.72999999999999</v>
      </c>
      <c r="O916" s="2">
        <v>56.054699999999997</v>
      </c>
      <c r="P916" s="2">
        <v>4</v>
      </c>
      <c r="Q916" s="4">
        <f>Table1[[#This Row],[Amount]]*Table1[[#This Row],[Quantity]]</f>
        <v>574.91999999999996</v>
      </c>
    </row>
    <row r="917" spans="1:17" x14ac:dyDescent="0.3">
      <c r="A917" s="1">
        <v>916</v>
      </c>
      <c r="B917" s="2" t="s">
        <v>869</v>
      </c>
      <c r="C917" s="2" t="s">
        <v>8</v>
      </c>
      <c r="D917" s="2" t="s">
        <v>19</v>
      </c>
      <c r="E917" s="3">
        <v>43444</v>
      </c>
      <c r="F917" s="3" t="s">
        <v>344</v>
      </c>
      <c r="G917" s="2">
        <v>2018</v>
      </c>
      <c r="H917" s="3" t="s">
        <v>80</v>
      </c>
      <c r="I917" s="3" t="s">
        <v>353</v>
      </c>
      <c r="J917" s="3" t="s">
        <v>42</v>
      </c>
      <c r="K917" s="3" t="s">
        <v>110</v>
      </c>
      <c r="L917" s="3" t="s">
        <v>38</v>
      </c>
      <c r="M917" s="3" t="s">
        <v>1154</v>
      </c>
      <c r="N917" s="2">
        <v>99.918000000000006</v>
      </c>
      <c r="O917" s="2">
        <v>-18.5562</v>
      </c>
      <c r="P917" s="2">
        <v>2</v>
      </c>
      <c r="Q917" s="4">
        <f>Table1[[#This Row],[Amount]]*Table1[[#This Row],[Quantity]]</f>
        <v>199.83600000000001</v>
      </c>
    </row>
    <row r="918" spans="1:17" x14ac:dyDescent="0.3">
      <c r="A918" s="1">
        <v>917</v>
      </c>
      <c r="B918" s="2" t="s">
        <v>869</v>
      </c>
      <c r="C918" s="2" t="s">
        <v>11</v>
      </c>
      <c r="D918" s="2" t="s">
        <v>13</v>
      </c>
      <c r="E918" s="3">
        <v>43444</v>
      </c>
      <c r="F918" s="3" t="s">
        <v>344</v>
      </c>
      <c r="G918" s="2">
        <v>2018</v>
      </c>
      <c r="H918" s="3" t="s">
        <v>80</v>
      </c>
      <c r="I918" s="3" t="s">
        <v>353</v>
      </c>
      <c r="J918" s="3" t="s">
        <v>42</v>
      </c>
      <c r="K918" s="3" t="s">
        <v>110</v>
      </c>
      <c r="L918" s="3" t="s">
        <v>38</v>
      </c>
      <c r="M918" s="3" t="s">
        <v>1154</v>
      </c>
      <c r="N918" s="2">
        <v>797.94399999999996</v>
      </c>
      <c r="O918" s="2">
        <v>-56.996000000000002</v>
      </c>
      <c r="P918" s="2">
        <v>2</v>
      </c>
      <c r="Q918" s="4">
        <f>Table1[[#This Row],[Amount]]*Table1[[#This Row],[Quantity]]</f>
        <v>1595.8879999999999</v>
      </c>
    </row>
    <row r="919" spans="1:17" x14ac:dyDescent="0.3">
      <c r="A919" s="1">
        <v>918</v>
      </c>
      <c r="B919" s="2" t="s">
        <v>869</v>
      </c>
      <c r="C919" s="2" t="s">
        <v>6</v>
      </c>
      <c r="D919" s="2" t="s">
        <v>7</v>
      </c>
      <c r="E919" s="3">
        <v>43444</v>
      </c>
      <c r="F919" s="3" t="s">
        <v>344</v>
      </c>
      <c r="G919" s="2">
        <v>2018</v>
      </c>
      <c r="H919" s="3" t="s">
        <v>80</v>
      </c>
      <c r="I919" s="3" t="s">
        <v>284</v>
      </c>
      <c r="J919" s="3" t="s">
        <v>354</v>
      </c>
      <c r="K919" s="3" t="s">
        <v>354</v>
      </c>
      <c r="L919" s="3" t="s">
        <v>40</v>
      </c>
      <c r="M919" s="3" t="s">
        <v>1154</v>
      </c>
      <c r="N919" s="2">
        <v>8.5679999999999996</v>
      </c>
      <c r="O919" s="2">
        <v>-14.5656</v>
      </c>
      <c r="P919" s="2">
        <v>2</v>
      </c>
      <c r="Q919" s="4">
        <f>Table1[[#This Row],[Amount]]*Table1[[#This Row],[Quantity]]</f>
        <v>17.135999999999999</v>
      </c>
    </row>
    <row r="920" spans="1:17" x14ac:dyDescent="0.3">
      <c r="A920" s="1">
        <v>919</v>
      </c>
      <c r="B920" s="2" t="s">
        <v>870</v>
      </c>
      <c r="C920" s="2" t="s">
        <v>6</v>
      </c>
      <c r="D920" s="2" t="s">
        <v>16</v>
      </c>
      <c r="E920" s="3">
        <v>43444</v>
      </c>
      <c r="F920" s="3" t="s">
        <v>344</v>
      </c>
      <c r="G920" s="2">
        <v>2018</v>
      </c>
      <c r="H920" s="3" t="s">
        <v>80</v>
      </c>
      <c r="I920" s="3" t="s">
        <v>284</v>
      </c>
      <c r="J920" s="3" t="s">
        <v>354</v>
      </c>
      <c r="K920" s="3" t="s">
        <v>354</v>
      </c>
      <c r="L920" s="3" t="s">
        <v>40</v>
      </c>
      <c r="M920" s="3" t="s">
        <v>1154</v>
      </c>
      <c r="N920" s="2">
        <v>149.352</v>
      </c>
      <c r="O920" s="2">
        <v>50.406300000000002</v>
      </c>
      <c r="P920" s="2">
        <v>2</v>
      </c>
      <c r="Q920" s="4">
        <f>Table1[[#This Row],[Amount]]*Table1[[#This Row],[Quantity]]</f>
        <v>298.70400000000001</v>
      </c>
    </row>
    <row r="921" spans="1:17" x14ac:dyDescent="0.3">
      <c r="A921" s="1">
        <v>920</v>
      </c>
      <c r="B921" s="2" t="s">
        <v>870</v>
      </c>
      <c r="C921" s="2" t="s">
        <v>8</v>
      </c>
      <c r="D921" s="2" t="s">
        <v>9</v>
      </c>
      <c r="E921" s="3">
        <v>43445</v>
      </c>
      <c r="F921" s="3" t="s">
        <v>344</v>
      </c>
      <c r="G921" s="2">
        <v>2018</v>
      </c>
      <c r="H921" s="3" t="s">
        <v>65</v>
      </c>
      <c r="I921" s="3" t="s">
        <v>355</v>
      </c>
      <c r="J921" s="3" t="s">
        <v>42</v>
      </c>
      <c r="K921" s="3" t="s">
        <v>354</v>
      </c>
      <c r="L921" s="3" t="s">
        <v>38</v>
      </c>
      <c r="M921" s="3" t="s">
        <v>1154</v>
      </c>
      <c r="N921" s="2">
        <v>12.992000000000001</v>
      </c>
      <c r="O921" s="2">
        <v>-0.81200000000000006</v>
      </c>
      <c r="P921" s="2">
        <v>6</v>
      </c>
      <c r="Q921" s="4">
        <f>Table1[[#This Row],[Amount]]*Table1[[#This Row],[Quantity]]</f>
        <v>77.951999999999998</v>
      </c>
    </row>
    <row r="922" spans="1:17" x14ac:dyDescent="0.3">
      <c r="A922" s="1">
        <v>921</v>
      </c>
      <c r="B922" s="2" t="s">
        <v>871</v>
      </c>
      <c r="C922" s="2" t="s">
        <v>8</v>
      </c>
      <c r="D922" s="2" t="s">
        <v>9</v>
      </c>
      <c r="E922" s="3">
        <v>43445</v>
      </c>
      <c r="F922" s="3" t="s">
        <v>344</v>
      </c>
      <c r="G922" s="2">
        <v>2018</v>
      </c>
      <c r="H922" s="3" t="s">
        <v>65</v>
      </c>
      <c r="I922" s="3" t="s">
        <v>356</v>
      </c>
      <c r="J922" s="3" t="s">
        <v>354</v>
      </c>
      <c r="K922" s="3" t="s">
        <v>354</v>
      </c>
      <c r="L922" s="3" t="s">
        <v>40</v>
      </c>
      <c r="M922" s="3" t="s">
        <v>1153</v>
      </c>
      <c r="N922" s="2">
        <v>24.56</v>
      </c>
      <c r="O922" s="2">
        <v>6.8768000000000002</v>
      </c>
      <c r="P922" s="2">
        <v>3</v>
      </c>
      <c r="Q922" s="4">
        <f>Table1[[#This Row],[Amount]]*Table1[[#This Row],[Quantity]]</f>
        <v>73.679999999999993</v>
      </c>
    </row>
    <row r="923" spans="1:17" x14ac:dyDescent="0.3">
      <c r="A923" s="1">
        <v>922</v>
      </c>
      <c r="B923" s="2" t="s">
        <v>872</v>
      </c>
      <c r="C923" s="2" t="s">
        <v>8</v>
      </c>
      <c r="D923" s="2" t="s">
        <v>10</v>
      </c>
      <c r="E923" s="3">
        <v>43445</v>
      </c>
      <c r="F923" s="3" t="s">
        <v>344</v>
      </c>
      <c r="G923" s="2">
        <v>2018</v>
      </c>
      <c r="H923" s="3" t="s">
        <v>65</v>
      </c>
      <c r="I923" s="3" t="s">
        <v>357</v>
      </c>
      <c r="J923" s="3" t="s">
        <v>42</v>
      </c>
      <c r="K923" s="3" t="s">
        <v>67</v>
      </c>
      <c r="L923" s="3" t="s">
        <v>38</v>
      </c>
      <c r="M923" s="3" t="s">
        <v>1153</v>
      </c>
      <c r="N923" s="2">
        <v>85.14</v>
      </c>
      <c r="O923" s="2">
        <v>34.907400000000003</v>
      </c>
      <c r="P923" s="2">
        <v>5</v>
      </c>
      <c r="Q923" s="4">
        <f>Table1[[#This Row],[Amount]]*Table1[[#This Row],[Quantity]]</f>
        <v>425.7</v>
      </c>
    </row>
    <row r="924" spans="1:17" x14ac:dyDescent="0.3">
      <c r="A924" s="1">
        <v>923</v>
      </c>
      <c r="B924" s="2" t="s">
        <v>872</v>
      </c>
      <c r="C924" s="2" t="s">
        <v>8</v>
      </c>
      <c r="D924" s="2" t="s">
        <v>17</v>
      </c>
      <c r="E924" s="3">
        <v>43446</v>
      </c>
      <c r="F924" s="3" t="s">
        <v>344</v>
      </c>
      <c r="G924" s="2">
        <v>2018</v>
      </c>
      <c r="H924" s="3" t="s">
        <v>85</v>
      </c>
      <c r="I924" s="3" t="s">
        <v>358</v>
      </c>
      <c r="J924" s="3" t="s">
        <v>354</v>
      </c>
      <c r="K924" s="3" t="s">
        <v>354</v>
      </c>
      <c r="L924" s="3" t="s">
        <v>40</v>
      </c>
      <c r="M924" s="3" t="s">
        <v>1153</v>
      </c>
      <c r="N924" s="2">
        <v>21.99</v>
      </c>
      <c r="O924" s="2">
        <v>10.555199999999999</v>
      </c>
      <c r="P924" s="2">
        <v>5</v>
      </c>
      <c r="Q924" s="4">
        <f>Table1[[#This Row],[Amount]]*Table1[[#This Row],[Quantity]]</f>
        <v>109.94999999999999</v>
      </c>
    </row>
    <row r="925" spans="1:17" x14ac:dyDescent="0.3">
      <c r="A925" s="1">
        <v>924</v>
      </c>
      <c r="B925" s="2" t="s">
        <v>872</v>
      </c>
      <c r="C925" s="2" t="s">
        <v>8</v>
      </c>
      <c r="D925" s="2" t="s">
        <v>14</v>
      </c>
      <c r="E925" s="3">
        <v>43447</v>
      </c>
      <c r="F925" s="3" t="s">
        <v>344</v>
      </c>
      <c r="G925" s="2">
        <v>2018</v>
      </c>
      <c r="H925" s="3" t="s">
        <v>70</v>
      </c>
      <c r="I925" s="3" t="s">
        <v>359</v>
      </c>
      <c r="J925" s="3" t="s">
        <v>42</v>
      </c>
      <c r="K925" s="3" t="s">
        <v>354</v>
      </c>
      <c r="L925" s="3" t="s">
        <v>38</v>
      </c>
      <c r="M925" s="3" t="s">
        <v>1153</v>
      </c>
      <c r="N925" s="2">
        <v>406.6</v>
      </c>
      <c r="O925" s="2">
        <v>113.848</v>
      </c>
      <c r="P925" s="2">
        <v>3</v>
      </c>
      <c r="Q925" s="4">
        <f>Table1[[#This Row],[Amount]]*Table1[[#This Row],[Quantity]]</f>
        <v>1219.8000000000002</v>
      </c>
    </row>
    <row r="926" spans="1:17" x14ac:dyDescent="0.3">
      <c r="A926" s="1">
        <v>925</v>
      </c>
      <c r="B926" s="2" t="s">
        <v>873</v>
      </c>
      <c r="C926" s="2" t="s">
        <v>11</v>
      </c>
      <c r="D926" s="2" t="s">
        <v>23</v>
      </c>
      <c r="E926" s="3">
        <v>43447</v>
      </c>
      <c r="F926" s="3" t="s">
        <v>344</v>
      </c>
      <c r="G926" s="2">
        <v>2018</v>
      </c>
      <c r="H926" s="3" t="s">
        <v>70</v>
      </c>
      <c r="I926" s="3" t="s">
        <v>359</v>
      </c>
      <c r="J926" s="3" t="s">
        <v>42</v>
      </c>
      <c r="K926" s="3" t="s">
        <v>354</v>
      </c>
      <c r="L926" s="3" t="s">
        <v>38</v>
      </c>
      <c r="M926" s="3" t="s">
        <v>1154</v>
      </c>
      <c r="N926" s="2">
        <v>841.56799999999998</v>
      </c>
      <c r="O926" s="2">
        <v>294.54880000000003</v>
      </c>
      <c r="P926" s="2">
        <v>3</v>
      </c>
      <c r="Q926" s="4">
        <f>Table1[[#This Row],[Amount]]*Table1[[#This Row],[Quantity]]</f>
        <v>2524.7039999999997</v>
      </c>
    </row>
    <row r="927" spans="1:17" x14ac:dyDescent="0.3">
      <c r="A927" s="1">
        <v>926</v>
      </c>
      <c r="B927" s="2" t="s">
        <v>874</v>
      </c>
      <c r="C927" s="2" t="s">
        <v>11</v>
      </c>
      <c r="D927" s="2" t="s">
        <v>13</v>
      </c>
      <c r="E927" s="3">
        <v>43447</v>
      </c>
      <c r="F927" s="3" t="s">
        <v>344</v>
      </c>
      <c r="G927" s="2">
        <v>2018</v>
      </c>
      <c r="H927" s="3" t="s">
        <v>70</v>
      </c>
      <c r="I927" s="3" t="s">
        <v>359</v>
      </c>
      <c r="J927" s="3" t="s">
        <v>42</v>
      </c>
      <c r="K927" s="3" t="s">
        <v>354</v>
      </c>
      <c r="L927" s="3" t="s">
        <v>38</v>
      </c>
      <c r="M927" s="3" t="s">
        <v>1153</v>
      </c>
      <c r="N927" s="2">
        <v>15.552</v>
      </c>
      <c r="O927" s="2">
        <v>5.4432</v>
      </c>
      <c r="P927" s="2">
        <v>3</v>
      </c>
      <c r="Q927" s="4">
        <f>Table1[[#This Row],[Amount]]*Table1[[#This Row],[Quantity]]</f>
        <v>46.655999999999999</v>
      </c>
    </row>
    <row r="928" spans="1:17" x14ac:dyDescent="0.3">
      <c r="A928" s="1">
        <v>927</v>
      </c>
      <c r="B928" s="2" t="s">
        <v>874</v>
      </c>
      <c r="C928" s="2" t="s">
        <v>11</v>
      </c>
      <c r="D928" s="2" t="s">
        <v>13</v>
      </c>
      <c r="E928" s="3">
        <v>43447</v>
      </c>
      <c r="F928" s="3" t="s">
        <v>344</v>
      </c>
      <c r="G928" s="2">
        <v>2018</v>
      </c>
      <c r="H928" s="3" t="s">
        <v>70</v>
      </c>
      <c r="I928" s="3" t="s">
        <v>359</v>
      </c>
      <c r="J928" s="3" t="s">
        <v>42</v>
      </c>
      <c r="K928" s="3" t="s">
        <v>354</v>
      </c>
      <c r="L928" s="3" t="s">
        <v>38</v>
      </c>
      <c r="M928" s="3" t="s">
        <v>1153</v>
      </c>
      <c r="N928" s="2">
        <v>252</v>
      </c>
      <c r="O928" s="2">
        <v>53.55</v>
      </c>
      <c r="P928" s="2">
        <v>5</v>
      </c>
      <c r="Q928" s="4">
        <f>Table1[[#This Row],[Amount]]*Table1[[#This Row],[Quantity]]</f>
        <v>1260</v>
      </c>
    </row>
    <row r="929" spans="1:17" x14ac:dyDescent="0.3">
      <c r="A929" s="1">
        <v>928</v>
      </c>
      <c r="B929" s="2" t="s">
        <v>875</v>
      </c>
      <c r="C929" s="2" t="s">
        <v>8</v>
      </c>
      <c r="D929" s="2" t="s">
        <v>25</v>
      </c>
      <c r="E929" s="3">
        <v>43447</v>
      </c>
      <c r="F929" s="3" t="s">
        <v>344</v>
      </c>
      <c r="G929" s="2">
        <v>2018</v>
      </c>
      <c r="H929" s="3" t="s">
        <v>70</v>
      </c>
      <c r="I929" s="3" t="s">
        <v>359</v>
      </c>
      <c r="J929" s="3" t="s">
        <v>42</v>
      </c>
      <c r="K929" s="3" t="s">
        <v>354</v>
      </c>
      <c r="L929" s="3" t="s">
        <v>38</v>
      </c>
      <c r="M929" s="3" t="s">
        <v>1155</v>
      </c>
      <c r="N929" s="2">
        <v>46.2</v>
      </c>
      <c r="O929" s="2">
        <v>12.936</v>
      </c>
      <c r="P929" s="2">
        <v>2</v>
      </c>
      <c r="Q929" s="4">
        <f>Table1[[#This Row],[Amount]]*Table1[[#This Row],[Quantity]]</f>
        <v>92.4</v>
      </c>
    </row>
    <row r="930" spans="1:17" x14ac:dyDescent="0.3">
      <c r="A930" s="1">
        <v>929</v>
      </c>
      <c r="B930" s="2" t="s">
        <v>875</v>
      </c>
      <c r="C930" s="2" t="s">
        <v>8</v>
      </c>
      <c r="D930" s="2" t="s">
        <v>19</v>
      </c>
      <c r="E930" s="3">
        <v>43448</v>
      </c>
      <c r="F930" s="3" t="s">
        <v>344</v>
      </c>
      <c r="G930" s="2">
        <v>2018</v>
      </c>
      <c r="H930" s="3" t="s">
        <v>73</v>
      </c>
      <c r="I930" s="3" t="s">
        <v>360</v>
      </c>
      <c r="J930" s="3" t="s">
        <v>354</v>
      </c>
      <c r="K930" s="3" t="s">
        <v>354</v>
      </c>
      <c r="L930" s="3" t="s">
        <v>40</v>
      </c>
      <c r="M930" s="3" t="s">
        <v>1155</v>
      </c>
      <c r="N930" s="2">
        <v>28.84</v>
      </c>
      <c r="O930" s="2">
        <v>9.5172000000000008</v>
      </c>
      <c r="P930" s="2">
        <v>5</v>
      </c>
      <c r="Q930" s="4">
        <f>Table1[[#This Row],[Amount]]*Table1[[#This Row],[Quantity]]</f>
        <v>144.19999999999999</v>
      </c>
    </row>
    <row r="931" spans="1:17" x14ac:dyDescent="0.3">
      <c r="A931" s="1">
        <v>930</v>
      </c>
      <c r="B931" s="2" t="s">
        <v>876</v>
      </c>
      <c r="C931" s="2" t="s">
        <v>8</v>
      </c>
      <c r="D931" s="2" t="s">
        <v>15</v>
      </c>
      <c r="E931" s="3">
        <v>43448</v>
      </c>
      <c r="F931" s="3" t="s">
        <v>344</v>
      </c>
      <c r="G931" s="2">
        <v>2018</v>
      </c>
      <c r="H931" s="3" t="s">
        <v>73</v>
      </c>
      <c r="I931" s="3" t="s">
        <v>360</v>
      </c>
      <c r="J931" s="3" t="s">
        <v>354</v>
      </c>
      <c r="K931" s="3" t="s">
        <v>354</v>
      </c>
      <c r="L931" s="3" t="s">
        <v>40</v>
      </c>
      <c r="M931" s="3" t="s">
        <v>1153</v>
      </c>
      <c r="N931" s="2">
        <v>14.592000000000001</v>
      </c>
      <c r="O931" s="2">
        <v>2.5535999999999999</v>
      </c>
      <c r="P931" s="2">
        <v>7</v>
      </c>
      <c r="Q931" s="4">
        <f>Table1[[#This Row],[Amount]]*Table1[[#This Row],[Quantity]]</f>
        <v>102.14400000000001</v>
      </c>
    </row>
    <row r="932" spans="1:17" x14ac:dyDescent="0.3">
      <c r="A932" s="1">
        <v>931</v>
      </c>
      <c r="B932" s="2" t="s">
        <v>876</v>
      </c>
      <c r="C932" s="2" t="s">
        <v>11</v>
      </c>
      <c r="D932" s="2" t="s">
        <v>12</v>
      </c>
      <c r="E932" s="3">
        <v>43448</v>
      </c>
      <c r="F932" s="3" t="s">
        <v>344</v>
      </c>
      <c r="G932" s="2">
        <v>2018</v>
      </c>
      <c r="H932" s="3" t="s">
        <v>73</v>
      </c>
      <c r="I932" s="3" t="s">
        <v>360</v>
      </c>
      <c r="J932" s="3" t="s">
        <v>354</v>
      </c>
      <c r="K932" s="3" t="s">
        <v>354</v>
      </c>
      <c r="L932" s="3" t="s">
        <v>40</v>
      </c>
      <c r="M932" s="3" t="s">
        <v>1153</v>
      </c>
      <c r="N932" s="2">
        <v>89.855999999999995</v>
      </c>
      <c r="O932" s="2">
        <v>21.340800000000002</v>
      </c>
      <c r="P932" s="2">
        <v>5</v>
      </c>
      <c r="Q932" s="4">
        <f>Table1[[#This Row],[Amount]]*Table1[[#This Row],[Quantity]]</f>
        <v>449.28</v>
      </c>
    </row>
    <row r="933" spans="1:17" x14ac:dyDescent="0.3">
      <c r="A933" s="1">
        <v>932</v>
      </c>
      <c r="B933" s="2" t="s">
        <v>876</v>
      </c>
      <c r="C933" s="2" t="s">
        <v>6</v>
      </c>
      <c r="D933" s="2" t="s">
        <v>21</v>
      </c>
      <c r="E933" s="3">
        <v>43448</v>
      </c>
      <c r="F933" s="3" t="s">
        <v>344</v>
      </c>
      <c r="G933" s="2">
        <v>2018</v>
      </c>
      <c r="H933" s="3" t="s">
        <v>73</v>
      </c>
      <c r="I933" s="3" t="s">
        <v>360</v>
      </c>
      <c r="J933" s="3" t="s">
        <v>354</v>
      </c>
      <c r="K933" s="3" t="s">
        <v>354</v>
      </c>
      <c r="L933" s="3" t="s">
        <v>40</v>
      </c>
      <c r="M933" s="3" t="s">
        <v>1153</v>
      </c>
      <c r="N933" s="2">
        <v>13.872</v>
      </c>
      <c r="O933" s="2">
        <v>5.0286</v>
      </c>
      <c r="P933" s="2">
        <v>5</v>
      </c>
      <c r="Q933" s="4">
        <f>Table1[[#This Row],[Amount]]*Table1[[#This Row],[Quantity]]</f>
        <v>69.36</v>
      </c>
    </row>
    <row r="934" spans="1:17" x14ac:dyDescent="0.3">
      <c r="A934" s="1">
        <v>933</v>
      </c>
      <c r="B934" s="2" t="s">
        <v>877</v>
      </c>
      <c r="C934" s="2" t="s">
        <v>8</v>
      </c>
      <c r="D934" s="2" t="s">
        <v>10</v>
      </c>
      <c r="E934" s="3">
        <v>43448</v>
      </c>
      <c r="F934" s="3" t="s">
        <v>344</v>
      </c>
      <c r="G934" s="2">
        <v>2018</v>
      </c>
      <c r="H934" s="3" t="s">
        <v>73</v>
      </c>
      <c r="I934" s="3" t="s">
        <v>360</v>
      </c>
      <c r="J934" s="3" t="s">
        <v>354</v>
      </c>
      <c r="K934" s="3" t="s">
        <v>354</v>
      </c>
      <c r="L934" s="3" t="s">
        <v>40</v>
      </c>
      <c r="M934" s="3" t="s">
        <v>1153</v>
      </c>
      <c r="N934" s="2">
        <v>12.192</v>
      </c>
      <c r="O934" s="2">
        <v>4.1147999999999998</v>
      </c>
      <c r="P934" s="2">
        <v>5</v>
      </c>
      <c r="Q934" s="4">
        <f>Table1[[#This Row],[Amount]]*Table1[[#This Row],[Quantity]]</f>
        <v>60.96</v>
      </c>
    </row>
    <row r="935" spans="1:17" x14ac:dyDescent="0.3">
      <c r="A935" s="1">
        <v>934</v>
      </c>
      <c r="B935" s="2" t="s">
        <v>878</v>
      </c>
      <c r="C935" s="2" t="s">
        <v>8</v>
      </c>
      <c r="D935" s="2" t="s">
        <v>19</v>
      </c>
      <c r="E935" s="3">
        <v>43448</v>
      </c>
      <c r="F935" s="3" t="s">
        <v>344</v>
      </c>
      <c r="G935" s="2">
        <v>2018</v>
      </c>
      <c r="H935" s="3" t="s">
        <v>73</v>
      </c>
      <c r="I935" s="3" t="s">
        <v>360</v>
      </c>
      <c r="J935" s="3" t="s">
        <v>354</v>
      </c>
      <c r="K935" s="3" t="s">
        <v>354</v>
      </c>
      <c r="L935" s="3" t="s">
        <v>40</v>
      </c>
      <c r="M935" s="3" t="s">
        <v>1155</v>
      </c>
      <c r="N935" s="2">
        <v>45.055999999999997</v>
      </c>
      <c r="O935" s="2">
        <v>15.2064</v>
      </c>
      <c r="P935" s="2">
        <v>2</v>
      </c>
      <c r="Q935" s="4">
        <f>Table1[[#This Row],[Amount]]*Table1[[#This Row],[Quantity]]</f>
        <v>90.111999999999995</v>
      </c>
    </row>
    <row r="936" spans="1:17" x14ac:dyDescent="0.3">
      <c r="A936" s="1">
        <v>935</v>
      </c>
      <c r="B936" s="2" t="s">
        <v>878</v>
      </c>
      <c r="C936" s="2" t="s">
        <v>8</v>
      </c>
      <c r="D936" s="2" t="s">
        <v>17</v>
      </c>
      <c r="E936" s="3">
        <v>43449</v>
      </c>
      <c r="F936" s="3" t="s">
        <v>344</v>
      </c>
      <c r="G936" s="2">
        <v>2018</v>
      </c>
      <c r="H936" s="3" t="s">
        <v>125</v>
      </c>
      <c r="I936" s="3" t="s">
        <v>361</v>
      </c>
      <c r="J936" s="3" t="s">
        <v>42</v>
      </c>
      <c r="K936" s="3" t="s">
        <v>67</v>
      </c>
      <c r="L936" s="3" t="s">
        <v>38</v>
      </c>
      <c r="M936" s="3" t="s">
        <v>1155</v>
      </c>
      <c r="N936" s="2">
        <v>29.718</v>
      </c>
      <c r="O936" s="2">
        <v>-21.793199999999999</v>
      </c>
      <c r="P936" s="2">
        <v>1</v>
      </c>
      <c r="Q936" s="4">
        <f>Table1[[#This Row],[Amount]]*Table1[[#This Row],[Quantity]]</f>
        <v>29.718</v>
      </c>
    </row>
    <row r="937" spans="1:17" x14ac:dyDescent="0.3">
      <c r="A937" s="1">
        <v>936</v>
      </c>
      <c r="B937" s="2" t="s">
        <v>878</v>
      </c>
      <c r="C937" s="2" t="s">
        <v>8</v>
      </c>
      <c r="D937" s="2" t="s">
        <v>18</v>
      </c>
      <c r="E937" s="3">
        <v>43450</v>
      </c>
      <c r="F937" s="3" t="s">
        <v>344</v>
      </c>
      <c r="G937" s="2">
        <v>2018</v>
      </c>
      <c r="H937" s="3" t="s">
        <v>60</v>
      </c>
      <c r="I937" s="3" t="s">
        <v>362</v>
      </c>
      <c r="J937" s="3" t="s">
        <v>354</v>
      </c>
      <c r="K937" s="3" t="s">
        <v>354</v>
      </c>
      <c r="L937" s="3" t="s">
        <v>40</v>
      </c>
      <c r="M937" s="3" t="s">
        <v>1155</v>
      </c>
      <c r="N937" s="2">
        <v>15.552</v>
      </c>
      <c r="O937" s="2">
        <v>5.4432</v>
      </c>
      <c r="P937" s="2">
        <v>6</v>
      </c>
      <c r="Q937" s="4">
        <f>Table1[[#This Row],[Amount]]*Table1[[#This Row],[Quantity]]</f>
        <v>93.311999999999998</v>
      </c>
    </row>
    <row r="938" spans="1:17" x14ac:dyDescent="0.3">
      <c r="A938" s="1">
        <v>937</v>
      </c>
      <c r="B938" s="2" t="s">
        <v>878</v>
      </c>
      <c r="C938" s="2" t="s">
        <v>8</v>
      </c>
      <c r="D938" s="2" t="s">
        <v>9</v>
      </c>
      <c r="E938" s="3">
        <v>43451</v>
      </c>
      <c r="F938" s="3" t="s">
        <v>344</v>
      </c>
      <c r="G938" s="2">
        <v>2018</v>
      </c>
      <c r="H938" s="3" t="s">
        <v>80</v>
      </c>
      <c r="I938" s="3" t="s">
        <v>363</v>
      </c>
      <c r="J938" s="3" t="s">
        <v>42</v>
      </c>
      <c r="K938" s="3" t="s">
        <v>354</v>
      </c>
      <c r="L938" s="3" t="s">
        <v>38</v>
      </c>
      <c r="M938" s="3" t="s">
        <v>1155</v>
      </c>
      <c r="N938" s="2">
        <v>447.69600000000003</v>
      </c>
      <c r="O938" s="2">
        <v>33.577199999999998</v>
      </c>
      <c r="P938" s="2">
        <v>7</v>
      </c>
      <c r="Q938" s="4">
        <f>Table1[[#This Row],[Amount]]*Table1[[#This Row],[Quantity]]</f>
        <v>3133.8720000000003</v>
      </c>
    </row>
    <row r="939" spans="1:17" x14ac:dyDescent="0.3">
      <c r="A939" s="1">
        <v>938</v>
      </c>
      <c r="B939" s="2" t="s">
        <v>879</v>
      </c>
      <c r="C939" s="2" t="s">
        <v>6</v>
      </c>
      <c r="D939" s="2" t="s">
        <v>16</v>
      </c>
      <c r="E939" s="3">
        <v>43452</v>
      </c>
      <c r="F939" s="3" t="s">
        <v>344</v>
      </c>
      <c r="G939" s="2">
        <v>2018</v>
      </c>
      <c r="H939" s="3" t="s">
        <v>65</v>
      </c>
      <c r="I939" s="3" t="s">
        <v>364</v>
      </c>
      <c r="J939" s="3" t="s">
        <v>354</v>
      </c>
      <c r="K939" s="3" t="s">
        <v>354</v>
      </c>
      <c r="L939" s="3" t="s">
        <v>40</v>
      </c>
      <c r="M939" s="3" t="s">
        <v>1154</v>
      </c>
      <c r="N939" s="2">
        <v>159.99</v>
      </c>
      <c r="O939" s="2">
        <v>54.396599999999999</v>
      </c>
      <c r="P939" s="2">
        <v>3</v>
      </c>
      <c r="Q939" s="4">
        <f>Table1[[#This Row],[Amount]]*Table1[[#This Row],[Quantity]]</f>
        <v>479.97</v>
      </c>
    </row>
    <row r="940" spans="1:17" x14ac:dyDescent="0.3">
      <c r="A940" s="1">
        <v>939</v>
      </c>
      <c r="B940" s="2" t="s">
        <v>880</v>
      </c>
      <c r="C940" s="2" t="s">
        <v>8</v>
      </c>
      <c r="D940" s="2" t="s">
        <v>9</v>
      </c>
      <c r="E940" s="3">
        <v>43452</v>
      </c>
      <c r="F940" s="3" t="s">
        <v>344</v>
      </c>
      <c r="G940" s="2">
        <v>2018</v>
      </c>
      <c r="H940" s="3" t="s">
        <v>65</v>
      </c>
      <c r="I940" s="3" t="s">
        <v>364</v>
      </c>
      <c r="J940" s="3" t="s">
        <v>354</v>
      </c>
      <c r="K940" s="3" t="s">
        <v>354</v>
      </c>
      <c r="L940" s="3" t="s">
        <v>40</v>
      </c>
      <c r="M940" s="3" t="s">
        <v>1154</v>
      </c>
      <c r="N940" s="2">
        <v>12.96</v>
      </c>
      <c r="O940" s="2">
        <v>6.2207999999999997</v>
      </c>
      <c r="P940" s="2">
        <v>3</v>
      </c>
      <c r="Q940" s="4">
        <f>Table1[[#This Row],[Amount]]*Table1[[#This Row],[Quantity]]</f>
        <v>38.880000000000003</v>
      </c>
    </row>
    <row r="941" spans="1:17" x14ac:dyDescent="0.3">
      <c r="A941" s="1">
        <v>940</v>
      </c>
      <c r="B941" s="2" t="s">
        <v>880</v>
      </c>
      <c r="C941" s="2" t="s">
        <v>11</v>
      </c>
      <c r="D941" s="2" t="s">
        <v>12</v>
      </c>
      <c r="E941" s="3">
        <v>43453</v>
      </c>
      <c r="F941" s="3" t="s">
        <v>344</v>
      </c>
      <c r="G941" s="2">
        <v>2018</v>
      </c>
      <c r="H941" s="3" t="s">
        <v>85</v>
      </c>
      <c r="I941" s="3" t="s">
        <v>365</v>
      </c>
      <c r="J941" s="3" t="s">
        <v>52</v>
      </c>
      <c r="K941" s="3" t="s">
        <v>335</v>
      </c>
      <c r="L941" s="3" t="s">
        <v>40</v>
      </c>
      <c r="M941" s="3" t="s">
        <v>1154</v>
      </c>
      <c r="N941" s="2">
        <v>134.47999999999999</v>
      </c>
      <c r="O941" s="2">
        <v>34.964799999999997</v>
      </c>
      <c r="P941" s="2">
        <v>1</v>
      </c>
      <c r="Q941" s="4">
        <f>Table1[[#This Row],[Amount]]*Table1[[#This Row],[Quantity]]</f>
        <v>134.47999999999999</v>
      </c>
    </row>
    <row r="942" spans="1:17" x14ac:dyDescent="0.3">
      <c r="A942" s="1">
        <v>941</v>
      </c>
      <c r="B942" s="2" t="s">
        <v>881</v>
      </c>
      <c r="C942" s="2" t="s">
        <v>8</v>
      </c>
      <c r="D942" s="2" t="s">
        <v>25</v>
      </c>
      <c r="E942" s="3">
        <v>43454</v>
      </c>
      <c r="F942" s="3" t="s">
        <v>344</v>
      </c>
      <c r="G942" s="2">
        <v>2018</v>
      </c>
      <c r="H942" s="3" t="s">
        <v>70</v>
      </c>
      <c r="I942" s="3" t="s">
        <v>366</v>
      </c>
      <c r="J942" s="3" t="s">
        <v>45</v>
      </c>
      <c r="K942" s="3" t="s">
        <v>328</v>
      </c>
      <c r="L942" s="3" t="s">
        <v>37</v>
      </c>
      <c r="M942" s="3" t="s">
        <v>1154</v>
      </c>
      <c r="N942" s="2">
        <v>17.12</v>
      </c>
      <c r="O942" s="2">
        <v>8.0464000000000002</v>
      </c>
      <c r="P942" s="2">
        <v>9</v>
      </c>
      <c r="Q942" s="4">
        <f>Table1[[#This Row],[Amount]]*Table1[[#This Row],[Quantity]]</f>
        <v>154.08000000000001</v>
      </c>
    </row>
    <row r="943" spans="1:17" x14ac:dyDescent="0.3">
      <c r="A943" s="1">
        <v>942</v>
      </c>
      <c r="B943" s="2" t="s">
        <v>882</v>
      </c>
      <c r="C943" s="2" t="s">
        <v>8</v>
      </c>
      <c r="D943" s="2" t="s">
        <v>18</v>
      </c>
      <c r="E943" s="3">
        <v>43455</v>
      </c>
      <c r="F943" s="3" t="s">
        <v>344</v>
      </c>
      <c r="G943" s="2">
        <v>2018</v>
      </c>
      <c r="H943" s="3" t="s">
        <v>73</v>
      </c>
      <c r="I943" s="3" t="s">
        <v>117</v>
      </c>
      <c r="J943" s="3" t="s">
        <v>43</v>
      </c>
      <c r="K943" s="3" t="s">
        <v>108</v>
      </c>
      <c r="L943" s="3" t="s">
        <v>37</v>
      </c>
      <c r="M943" s="3" t="s">
        <v>1154</v>
      </c>
      <c r="N943" s="2">
        <v>6.0960000000000001</v>
      </c>
      <c r="O943" s="2">
        <v>2.2098</v>
      </c>
      <c r="P943" s="2">
        <v>2</v>
      </c>
      <c r="Q943" s="4">
        <f>Table1[[#This Row],[Amount]]*Table1[[#This Row],[Quantity]]</f>
        <v>12.192</v>
      </c>
    </row>
    <row r="944" spans="1:17" x14ac:dyDescent="0.3">
      <c r="A944" s="1">
        <v>943</v>
      </c>
      <c r="B944" s="2" t="s">
        <v>882</v>
      </c>
      <c r="C944" s="2" t="s">
        <v>6</v>
      </c>
      <c r="D944" s="2" t="s">
        <v>24</v>
      </c>
      <c r="E944" s="3">
        <v>43456</v>
      </c>
      <c r="F944" s="3" t="s">
        <v>344</v>
      </c>
      <c r="G944" s="2">
        <v>2018</v>
      </c>
      <c r="H944" s="3" t="s">
        <v>125</v>
      </c>
      <c r="I944" s="3" t="s">
        <v>367</v>
      </c>
      <c r="J944" s="3" t="s">
        <v>42</v>
      </c>
      <c r="K944" s="3" t="s">
        <v>110</v>
      </c>
      <c r="L944" s="3" t="s">
        <v>38</v>
      </c>
      <c r="M944" s="3" t="s">
        <v>1154</v>
      </c>
      <c r="N944" s="2">
        <v>1114.2719999999999</v>
      </c>
      <c r="O944" s="2">
        <v>41.785200000000003</v>
      </c>
      <c r="P944" s="2">
        <v>5</v>
      </c>
      <c r="Q944" s="4">
        <f>Table1[[#This Row],[Amount]]*Table1[[#This Row],[Quantity]]</f>
        <v>5571.36</v>
      </c>
    </row>
    <row r="945" spans="1:17" x14ac:dyDescent="0.3">
      <c r="A945" s="1">
        <v>944</v>
      </c>
      <c r="B945" s="2" t="s">
        <v>883</v>
      </c>
      <c r="C945" s="2" t="s">
        <v>8</v>
      </c>
      <c r="D945" s="2" t="s">
        <v>18</v>
      </c>
      <c r="E945" s="3">
        <v>43457</v>
      </c>
      <c r="F945" s="3" t="s">
        <v>344</v>
      </c>
      <c r="G945" s="2">
        <v>2018</v>
      </c>
      <c r="H945" s="3" t="s">
        <v>60</v>
      </c>
      <c r="I945" s="3" t="s">
        <v>368</v>
      </c>
      <c r="J945" s="3" t="s">
        <v>41</v>
      </c>
      <c r="K945" s="3" t="s">
        <v>331</v>
      </c>
      <c r="L945" s="3" t="s">
        <v>37</v>
      </c>
      <c r="M945" s="3" t="s">
        <v>1153</v>
      </c>
      <c r="N945" s="2">
        <v>32.4</v>
      </c>
      <c r="O945" s="2">
        <v>15.552</v>
      </c>
      <c r="P945" s="2">
        <v>1</v>
      </c>
      <c r="Q945" s="4">
        <f>Table1[[#This Row],[Amount]]*Table1[[#This Row],[Quantity]]</f>
        <v>32.4</v>
      </c>
    </row>
    <row r="946" spans="1:17" x14ac:dyDescent="0.3">
      <c r="A946" s="1">
        <v>945</v>
      </c>
      <c r="B946" s="2" t="s">
        <v>883</v>
      </c>
      <c r="C946" s="2" t="s">
        <v>8</v>
      </c>
      <c r="D946" s="2" t="s">
        <v>9</v>
      </c>
      <c r="E946" s="3">
        <v>43457</v>
      </c>
      <c r="F946" s="3" t="s">
        <v>344</v>
      </c>
      <c r="G946" s="2">
        <v>2018</v>
      </c>
      <c r="H946" s="3" t="s">
        <v>60</v>
      </c>
      <c r="I946" s="3" t="s">
        <v>368</v>
      </c>
      <c r="J946" s="3" t="s">
        <v>41</v>
      </c>
      <c r="K946" s="3" t="s">
        <v>331</v>
      </c>
      <c r="L946" s="3" t="s">
        <v>37</v>
      </c>
      <c r="M946" s="3" t="s">
        <v>1153</v>
      </c>
      <c r="N946" s="2">
        <v>540.57000000000005</v>
      </c>
      <c r="O946" s="2">
        <v>140.54820000000001</v>
      </c>
      <c r="P946" s="2">
        <v>7</v>
      </c>
      <c r="Q946" s="4">
        <f>Table1[[#This Row],[Amount]]*Table1[[#This Row],[Quantity]]</f>
        <v>3783.9900000000002</v>
      </c>
    </row>
    <row r="947" spans="1:17" x14ac:dyDescent="0.3">
      <c r="A947" s="1">
        <v>946</v>
      </c>
      <c r="B947" s="2" t="s">
        <v>883</v>
      </c>
      <c r="C947" s="2" t="s">
        <v>11</v>
      </c>
      <c r="D947" s="2" t="s">
        <v>22</v>
      </c>
      <c r="E947" s="3">
        <v>43457</v>
      </c>
      <c r="F947" s="3" t="s">
        <v>344</v>
      </c>
      <c r="G947" s="2">
        <v>2018</v>
      </c>
      <c r="H947" s="3" t="s">
        <v>60</v>
      </c>
      <c r="I947" s="3" t="s">
        <v>368</v>
      </c>
      <c r="J947" s="3" t="s">
        <v>41</v>
      </c>
      <c r="K947" s="3" t="s">
        <v>331</v>
      </c>
      <c r="L947" s="3" t="s">
        <v>37</v>
      </c>
      <c r="M947" s="3" t="s">
        <v>1153</v>
      </c>
      <c r="N947" s="2">
        <v>167.76</v>
      </c>
      <c r="O947" s="2">
        <v>62.91</v>
      </c>
      <c r="P947" s="2">
        <v>2</v>
      </c>
      <c r="Q947" s="4">
        <f>Table1[[#This Row],[Amount]]*Table1[[#This Row],[Quantity]]</f>
        <v>335.52</v>
      </c>
    </row>
    <row r="948" spans="1:17" x14ac:dyDescent="0.3">
      <c r="A948" s="1">
        <v>947</v>
      </c>
      <c r="B948" s="2" t="s">
        <v>884</v>
      </c>
      <c r="C948" s="2" t="s">
        <v>11</v>
      </c>
      <c r="D948" s="2" t="s">
        <v>12</v>
      </c>
      <c r="E948" s="3">
        <v>43457</v>
      </c>
      <c r="F948" s="3" t="s">
        <v>344</v>
      </c>
      <c r="G948" s="2">
        <v>2018</v>
      </c>
      <c r="H948" s="3" t="s">
        <v>60</v>
      </c>
      <c r="I948" s="3" t="s">
        <v>368</v>
      </c>
      <c r="J948" s="3" t="s">
        <v>41</v>
      </c>
      <c r="K948" s="3" t="s">
        <v>331</v>
      </c>
      <c r="L948" s="3" t="s">
        <v>37</v>
      </c>
      <c r="M948" s="3" t="s">
        <v>1153</v>
      </c>
      <c r="N948" s="2">
        <v>393.16500000000002</v>
      </c>
      <c r="O948" s="2">
        <v>-204.44579999999999</v>
      </c>
      <c r="P948" s="2">
        <v>6</v>
      </c>
      <c r="Q948" s="4">
        <f>Table1[[#This Row],[Amount]]*Table1[[#This Row],[Quantity]]</f>
        <v>2358.9900000000002</v>
      </c>
    </row>
    <row r="949" spans="1:17" x14ac:dyDescent="0.3">
      <c r="A949" s="1">
        <v>948</v>
      </c>
      <c r="B949" s="2" t="s">
        <v>885</v>
      </c>
      <c r="C949" s="2" t="s">
        <v>11</v>
      </c>
      <c r="D949" s="2" t="s">
        <v>13</v>
      </c>
      <c r="E949" s="3">
        <v>43457</v>
      </c>
      <c r="F949" s="3" t="s">
        <v>344</v>
      </c>
      <c r="G949" s="2">
        <v>2018</v>
      </c>
      <c r="H949" s="3" t="s">
        <v>60</v>
      </c>
      <c r="I949" s="3" t="s">
        <v>368</v>
      </c>
      <c r="J949" s="3" t="s">
        <v>41</v>
      </c>
      <c r="K949" s="3" t="s">
        <v>331</v>
      </c>
      <c r="L949" s="3" t="s">
        <v>37</v>
      </c>
      <c r="M949" s="3" t="s">
        <v>1155</v>
      </c>
      <c r="N949" s="2">
        <v>516.48800000000006</v>
      </c>
      <c r="O949" s="2">
        <v>-12.9122</v>
      </c>
      <c r="P949" s="2">
        <v>7</v>
      </c>
      <c r="Q949" s="4">
        <f>Table1[[#This Row],[Amount]]*Table1[[#This Row],[Quantity]]</f>
        <v>3615.4160000000002</v>
      </c>
    </row>
    <row r="950" spans="1:17" x14ac:dyDescent="0.3">
      <c r="A950" s="1">
        <v>949</v>
      </c>
      <c r="B950" s="2" t="s">
        <v>885</v>
      </c>
      <c r="C950" s="2" t="s">
        <v>8</v>
      </c>
      <c r="D950" s="2" t="s">
        <v>18</v>
      </c>
      <c r="E950" s="3">
        <v>43458</v>
      </c>
      <c r="F950" s="3" t="s">
        <v>344</v>
      </c>
      <c r="G950" s="2">
        <v>2018</v>
      </c>
      <c r="H950" s="3" t="s">
        <v>80</v>
      </c>
      <c r="I950" s="3" t="s">
        <v>369</v>
      </c>
      <c r="J950" s="3" t="s">
        <v>44</v>
      </c>
      <c r="K950" s="3" t="s">
        <v>333</v>
      </c>
      <c r="L950" s="3" t="s">
        <v>38</v>
      </c>
      <c r="M950" s="3" t="s">
        <v>1155</v>
      </c>
      <c r="N950" s="2">
        <v>1007.232</v>
      </c>
      <c r="O950" s="2">
        <v>75.542400000000001</v>
      </c>
      <c r="P950" s="2">
        <v>2</v>
      </c>
      <c r="Q950" s="4">
        <f>Table1[[#This Row],[Amount]]*Table1[[#This Row],[Quantity]]</f>
        <v>2014.4639999999999</v>
      </c>
    </row>
    <row r="951" spans="1:17" x14ac:dyDescent="0.3">
      <c r="A951" s="1">
        <v>950</v>
      </c>
      <c r="B951" s="2" t="s">
        <v>885</v>
      </c>
      <c r="C951" s="2" t="s">
        <v>8</v>
      </c>
      <c r="D951" s="2" t="s">
        <v>18</v>
      </c>
      <c r="E951" s="3">
        <v>43459</v>
      </c>
      <c r="F951" s="3" t="s">
        <v>344</v>
      </c>
      <c r="G951" s="2">
        <v>2018</v>
      </c>
      <c r="H951" s="3" t="s">
        <v>65</v>
      </c>
      <c r="I951" s="3" t="s">
        <v>370</v>
      </c>
      <c r="J951" s="3" t="s">
        <v>52</v>
      </c>
      <c r="K951" s="3" t="s">
        <v>335</v>
      </c>
      <c r="L951" s="3" t="s">
        <v>40</v>
      </c>
      <c r="M951" s="3" t="s">
        <v>1155</v>
      </c>
      <c r="N951" s="2">
        <v>2065.3200000000002</v>
      </c>
      <c r="O951" s="2">
        <v>-619.596</v>
      </c>
      <c r="P951" s="2">
        <v>5</v>
      </c>
      <c r="Q951" s="4">
        <f>Table1[[#This Row],[Amount]]*Table1[[#This Row],[Quantity]]</f>
        <v>10326.6</v>
      </c>
    </row>
    <row r="952" spans="1:17" x14ac:dyDescent="0.3">
      <c r="A952" s="1">
        <v>951</v>
      </c>
      <c r="B952" s="2" t="s">
        <v>885</v>
      </c>
      <c r="C952" s="2" t="s">
        <v>11</v>
      </c>
      <c r="D952" s="2" t="s">
        <v>23</v>
      </c>
      <c r="E952" s="3">
        <v>43459</v>
      </c>
      <c r="F952" s="3" t="s">
        <v>344</v>
      </c>
      <c r="G952" s="2">
        <v>2018</v>
      </c>
      <c r="H952" s="3" t="s">
        <v>65</v>
      </c>
      <c r="I952" s="3" t="s">
        <v>370</v>
      </c>
      <c r="J952" s="3" t="s">
        <v>52</v>
      </c>
      <c r="K952" s="3" t="s">
        <v>335</v>
      </c>
      <c r="L952" s="3" t="s">
        <v>40</v>
      </c>
      <c r="M952" s="3" t="s">
        <v>1155</v>
      </c>
      <c r="N952" s="2">
        <v>15.552</v>
      </c>
      <c r="O952" s="2">
        <v>5.4432</v>
      </c>
      <c r="P952" s="2">
        <v>2</v>
      </c>
      <c r="Q952" s="4">
        <f>Table1[[#This Row],[Amount]]*Table1[[#This Row],[Quantity]]</f>
        <v>31.103999999999999</v>
      </c>
    </row>
    <row r="953" spans="1:17" x14ac:dyDescent="0.3">
      <c r="A953" s="1">
        <v>952</v>
      </c>
      <c r="B953" s="2" t="s">
        <v>885</v>
      </c>
      <c r="C953" s="2" t="s">
        <v>11</v>
      </c>
      <c r="D953" s="2" t="s">
        <v>23</v>
      </c>
      <c r="E953" s="3">
        <v>43459</v>
      </c>
      <c r="F953" s="3" t="s">
        <v>344</v>
      </c>
      <c r="G953" s="2">
        <v>2018</v>
      </c>
      <c r="H953" s="3" t="s">
        <v>65</v>
      </c>
      <c r="I953" s="3" t="s">
        <v>370</v>
      </c>
      <c r="J953" s="3" t="s">
        <v>52</v>
      </c>
      <c r="K953" s="3" t="s">
        <v>335</v>
      </c>
      <c r="L953" s="3" t="s">
        <v>40</v>
      </c>
      <c r="M953" s="3" t="s">
        <v>1155</v>
      </c>
      <c r="N953" s="2">
        <v>25.344000000000001</v>
      </c>
      <c r="O953" s="2">
        <v>7.92</v>
      </c>
      <c r="P953" s="2">
        <v>5</v>
      </c>
      <c r="Q953" s="4">
        <f>Table1[[#This Row],[Amount]]*Table1[[#This Row],[Quantity]]</f>
        <v>126.72</v>
      </c>
    </row>
    <row r="954" spans="1:17" x14ac:dyDescent="0.3">
      <c r="A954" s="1">
        <v>953</v>
      </c>
      <c r="B954" s="2" t="s">
        <v>886</v>
      </c>
      <c r="C954" s="2" t="s">
        <v>8</v>
      </c>
      <c r="D954" s="2" t="s">
        <v>9</v>
      </c>
      <c r="E954" s="3">
        <v>43460</v>
      </c>
      <c r="F954" s="3" t="s">
        <v>344</v>
      </c>
      <c r="G954" s="2">
        <v>2018</v>
      </c>
      <c r="H954" s="3" t="s">
        <v>85</v>
      </c>
      <c r="I954" s="3" t="s">
        <v>371</v>
      </c>
      <c r="J954" s="3" t="s">
        <v>45</v>
      </c>
      <c r="K954" s="3" t="s">
        <v>328</v>
      </c>
      <c r="L954" s="3" t="s">
        <v>37</v>
      </c>
      <c r="M954" s="3" t="s">
        <v>1153</v>
      </c>
      <c r="N954" s="2">
        <v>25.472000000000001</v>
      </c>
      <c r="O954" s="2">
        <v>7.6416000000000004</v>
      </c>
      <c r="P954" s="2">
        <v>2</v>
      </c>
      <c r="Q954" s="4">
        <f>Table1[[#This Row],[Amount]]*Table1[[#This Row],[Quantity]]</f>
        <v>50.944000000000003</v>
      </c>
    </row>
    <row r="955" spans="1:17" x14ac:dyDescent="0.3">
      <c r="A955" s="1">
        <v>954</v>
      </c>
      <c r="B955" s="2" t="s">
        <v>887</v>
      </c>
      <c r="C955" s="2" t="s">
        <v>11</v>
      </c>
      <c r="D955" s="2" t="s">
        <v>23</v>
      </c>
      <c r="E955" s="3">
        <v>43461</v>
      </c>
      <c r="F955" s="3" t="s">
        <v>344</v>
      </c>
      <c r="G955" s="2">
        <v>2018</v>
      </c>
      <c r="H955" s="3" t="s">
        <v>70</v>
      </c>
      <c r="I955" s="3" t="s">
        <v>372</v>
      </c>
      <c r="J955" s="3" t="s">
        <v>43</v>
      </c>
      <c r="K955" s="3" t="s">
        <v>108</v>
      </c>
      <c r="L955" s="3" t="s">
        <v>37</v>
      </c>
      <c r="M955" s="3" t="s">
        <v>1153</v>
      </c>
      <c r="N955" s="2">
        <v>27.167999999999999</v>
      </c>
      <c r="O955" s="2">
        <v>2.7168000000000001</v>
      </c>
      <c r="P955" s="2">
        <v>3</v>
      </c>
      <c r="Q955" s="4">
        <f>Table1[[#This Row],[Amount]]*Table1[[#This Row],[Quantity]]</f>
        <v>81.503999999999991</v>
      </c>
    </row>
    <row r="956" spans="1:17" x14ac:dyDescent="0.3">
      <c r="A956" s="1">
        <v>955</v>
      </c>
      <c r="B956" s="2" t="s">
        <v>887</v>
      </c>
      <c r="C956" s="2" t="s">
        <v>11</v>
      </c>
      <c r="D956" s="2" t="s">
        <v>22</v>
      </c>
      <c r="E956" s="3">
        <v>43461</v>
      </c>
      <c r="F956" s="3" t="s">
        <v>344</v>
      </c>
      <c r="G956" s="2">
        <v>2018</v>
      </c>
      <c r="H956" s="3" t="s">
        <v>70</v>
      </c>
      <c r="I956" s="3" t="s">
        <v>372</v>
      </c>
      <c r="J956" s="3" t="s">
        <v>43</v>
      </c>
      <c r="K956" s="3" t="s">
        <v>108</v>
      </c>
      <c r="L956" s="3" t="s">
        <v>37</v>
      </c>
      <c r="M956" s="3" t="s">
        <v>1153</v>
      </c>
      <c r="N956" s="2">
        <v>78.852800000000002</v>
      </c>
      <c r="O956" s="2">
        <v>-11.596</v>
      </c>
      <c r="P956" s="2">
        <v>3</v>
      </c>
      <c r="Q956" s="4">
        <f>Table1[[#This Row],[Amount]]*Table1[[#This Row],[Quantity]]</f>
        <v>236.55840000000001</v>
      </c>
    </row>
    <row r="957" spans="1:17" x14ac:dyDescent="0.3">
      <c r="A957" s="1">
        <v>956</v>
      </c>
      <c r="B957" s="2" t="s">
        <v>888</v>
      </c>
      <c r="C957" s="2" t="s">
        <v>8</v>
      </c>
      <c r="D957" s="2" t="s">
        <v>15</v>
      </c>
      <c r="E957" s="3">
        <v>43461</v>
      </c>
      <c r="F957" s="3" t="s">
        <v>344</v>
      </c>
      <c r="G957" s="2">
        <v>2018</v>
      </c>
      <c r="H957" s="3" t="s">
        <v>70</v>
      </c>
      <c r="I957" s="3" t="s">
        <v>372</v>
      </c>
      <c r="J957" s="3" t="s">
        <v>43</v>
      </c>
      <c r="K957" s="3" t="s">
        <v>108</v>
      </c>
      <c r="L957" s="3" t="s">
        <v>37</v>
      </c>
      <c r="M957" s="3" t="s">
        <v>1153</v>
      </c>
      <c r="N957" s="2">
        <v>173.8</v>
      </c>
      <c r="O957" s="2">
        <v>43.45</v>
      </c>
      <c r="P957" s="2">
        <v>1</v>
      </c>
      <c r="Q957" s="4">
        <f>Table1[[#This Row],[Amount]]*Table1[[#This Row],[Quantity]]</f>
        <v>173.8</v>
      </c>
    </row>
    <row r="958" spans="1:17" x14ac:dyDescent="0.3">
      <c r="A958" s="1">
        <v>957</v>
      </c>
      <c r="B958" s="2" t="s">
        <v>889</v>
      </c>
      <c r="C958" s="2" t="s">
        <v>11</v>
      </c>
      <c r="D958" s="2" t="s">
        <v>13</v>
      </c>
      <c r="E958" s="3">
        <v>43461</v>
      </c>
      <c r="F958" s="3" t="s">
        <v>344</v>
      </c>
      <c r="G958" s="2">
        <v>2018</v>
      </c>
      <c r="H958" s="3" t="s">
        <v>70</v>
      </c>
      <c r="I958" s="3" t="s">
        <v>372</v>
      </c>
      <c r="J958" s="3" t="s">
        <v>43</v>
      </c>
      <c r="K958" s="3" t="s">
        <v>108</v>
      </c>
      <c r="L958" s="3" t="s">
        <v>37</v>
      </c>
      <c r="M958" s="3" t="s">
        <v>1153</v>
      </c>
      <c r="N958" s="2">
        <v>29.591999999999999</v>
      </c>
      <c r="O958" s="2">
        <v>2.5893000000000002</v>
      </c>
      <c r="P958" s="2">
        <v>6</v>
      </c>
      <c r="Q958" s="4">
        <f>Table1[[#This Row],[Amount]]*Table1[[#This Row],[Quantity]]</f>
        <v>177.55199999999999</v>
      </c>
    </row>
    <row r="959" spans="1:17" x14ac:dyDescent="0.3">
      <c r="A959" s="1">
        <v>958</v>
      </c>
      <c r="B959" s="2" t="s">
        <v>889</v>
      </c>
      <c r="C959" s="2" t="s">
        <v>6</v>
      </c>
      <c r="D959" s="2" t="s">
        <v>16</v>
      </c>
      <c r="E959" s="3">
        <v>43462</v>
      </c>
      <c r="F959" s="3" t="s">
        <v>344</v>
      </c>
      <c r="G959" s="2">
        <v>2018</v>
      </c>
      <c r="H959" s="3" t="s">
        <v>73</v>
      </c>
      <c r="I959" s="3" t="s">
        <v>373</v>
      </c>
      <c r="J959" s="3" t="s">
        <v>46</v>
      </c>
      <c r="K959" s="3" t="s">
        <v>75</v>
      </c>
      <c r="L959" s="3" t="s">
        <v>36</v>
      </c>
      <c r="M959" s="3" t="s">
        <v>1153</v>
      </c>
      <c r="N959" s="2">
        <v>4.7519999999999998</v>
      </c>
      <c r="O959" s="2">
        <v>-3.1680000000000001</v>
      </c>
      <c r="P959" s="2">
        <v>2</v>
      </c>
      <c r="Q959" s="4">
        <f>Table1[[#This Row],[Amount]]*Table1[[#This Row],[Quantity]]</f>
        <v>9.5039999999999996</v>
      </c>
    </row>
    <row r="960" spans="1:17" x14ac:dyDescent="0.3">
      <c r="A960" s="1">
        <v>959</v>
      </c>
      <c r="B960" s="2" t="s">
        <v>889</v>
      </c>
      <c r="C960" s="2" t="s">
        <v>8</v>
      </c>
      <c r="D960" s="2" t="s">
        <v>9</v>
      </c>
      <c r="E960" s="3">
        <v>43463</v>
      </c>
      <c r="F960" s="3" t="s">
        <v>344</v>
      </c>
      <c r="G960" s="2">
        <v>2018</v>
      </c>
      <c r="H960" s="3" t="s">
        <v>125</v>
      </c>
      <c r="I960" s="3" t="s">
        <v>145</v>
      </c>
      <c r="J960" s="3" t="s">
        <v>43</v>
      </c>
      <c r="K960" s="3" t="s">
        <v>108</v>
      </c>
      <c r="L960" s="3" t="s">
        <v>37</v>
      </c>
      <c r="M960" s="3" t="s">
        <v>1153</v>
      </c>
      <c r="N960" s="2">
        <v>15.552</v>
      </c>
      <c r="O960" s="2">
        <v>5.6375999999999999</v>
      </c>
      <c r="P960" s="2">
        <v>1</v>
      </c>
      <c r="Q960" s="4">
        <f>Table1[[#This Row],[Amount]]*Table1[[#This Row],[Quantity]]</f>
        <v>15.552</v>
      </c>
    </row>
    <row r="961" spans="1:17" x14ac:dyDescent="0.3">
      <c r="A961" s="1">
        <v>960</v>
      </c>
      <c r="B961" s="2" t="s">
        <v>890</v>
      </c>
      <c r="C961" s="2" t="s">
        <v>11</v>
      </c>
      <c r="D961" s="2" t="s">
        <v>12</v>
      </c>
      <c r="E961" s="3">
        <v>43463</v>
      </c>
      <c r="F961" s="3" t="s">
        <v>344</v>
      </c>
      <c r="G961" s="2">
        <v>2018</v>
      </c>
      <c r="H961" s="3" t="s">
        <v>125</v>
      </c>
      <c r="I961" s="3" t="s">
        <v>145</v>
      </c>
      <c r="J961" s="3" t="s">
        <v>43</v>
      </c>
      <c r="K961" s="3" t="s">
        <v>108</v>
      </c>
      <c r="L961" s="3" t="s">
        <v>37</v>
      </c>
      <c r="M961" s="3" t="s">
        <v>1153</v>
      </c>
      <c r="N961" s="2">
        <v>204.6</v>
      </c>
      <c r="O961" s="2">
        <v>53.195999999999998</v>
      </c>
      <c r="P961" s="2">
        <v>3</v>
      </c>
      <c r="Q961" s="4">
        <f>Table1[[#This Row],[Amount]]*Table1[[#This Row],[Quantity]]</f>
        <v>613.79999999999995</v>
      </c>
    </row>
    <row r="962" spans="1:17" x14ac:dyDescent="0.3">
      <c r="A962" s="1">
        <v>961</v>
      </c>
      <c r="B962" s="2" t="s">
        <v>891</v>
      </c>
      <c r="C962" s="2" t="s">
        <v>6</v>
      </c>
      <c r="D962" s="2" t="s">
        <v>16</v>
      </c>
      <c r="E962" s="3">
        <v>43463</v>
      </c>
      <c r="F962" s="3" t="s">
        <v>344</v>
      </c>
      <c r="G962" s="2">
        <v>2018</v>
      </c>
      <c r="H962" s="3" t="s">
        <v>125</v>
      </c>
      <c r="I962" s="3" t="s">
        <v>145</v>
      </c>
      <c r="J962" s="3" t="s">
        <v>43</v>
      </c>
      <c r="K962" s="3" t="s">
        <v>108</v>
      </c>
      <c r="L962" s="3" t="s">
        <v>37</v>
      </c>
      <c r="M962" s="3" t="s">
        <v>1154</v>
      </c>
      <c r="N962" s="2">
        <v>321.56799999999998</v>
      </c>
      <c r="O962" s="2">
        <v>28.1372</v>
      </c>
      <c r="P962" s="2">
        <v>3</v>
      </c>
      <c r="Q962" s="4">
        <f>Table1[[#This Row],[Amount]]*Table1[[#This Row],[Quantity]]</f>
        <v>964.70399999999995</v>
      </c>
    </row>
    <row r="963" spans="1:17" x14ac:dyDescent="0.3">
      <c r="A963" s="1">
        <v>962</v>
      </c>
      <c r="B963" s="2" t="s">
        <v>892</v>
      </c>
      <c r="C963" s="2" t="s">
        <v>8</v>
      </c>
      <c r="D963" s="2" t="s">
        <v>20</v>
      </c>
      <c r="E963" s="3">
        <v>43464</v>
      </c>
      <c r="F963" s="3" t="s">
        <v>344</v>
      </c>
      <c r="G963" s="2">
        <v>2018</v>
      </c>
      <c r="H963" s="3" t="s">
        <v>60</v>
      </c>
      <c r="I963" s="3" t="s">
        <v>374</v>
      </c>
      <c r="J963" s="3" t="s">
        <v>42</v>
      </c>
      <c r="K963" s="3" t="s">
        <v>110</v>
      </c>
      <c r="L963" s="3" t="s">
        <v>38</v>
      </c>
      <c r="M963" s="3" t="s">
        <v>1155</v>
      </c>
      <c r="N963" s="2">
        <v>6.24</v>
      </c>
      <c r="O963" s="2">
        <v>3.0575999999999999</v>
      </c>
      <c r="P963" s="2">
        <v>5</v>
      </c>
      <c r="Q963" s="4">
        <f>Table1[[#This Row],[Amount]]*Table1[[#This Row],[Quantity]]</f>
        <v>31.200000000000003</v>
      </c>
    </row>
    <row r="964" spans="1:17" x14ac:dyDescent="0.3">
      <c r="A964" s="1">
        <v>963</v>
      </c>
      <c r="B964" s="2" t="s">
        <v>893</v>
      </c>
      <c r="C964" s="2" t="s">
        <v>11</v>
      </c>
      <c r="D964" s="2" t="s">
        <v>12</v>
      </c>
      <c r="E964" s="3">
        <v>43465</v>
      </c>
      <c r="F964" s="3" t="s">
        <v>344</v>
      </c>
      <c r="G964" s="2">
        <v>2018</v>
      </c>
      <c r="H964" s="3" t="s">
        <v>80</v>
      </c>
      <c r="I964" s="3" t="s">
        <v>160</v>
      </c>
      <c r="J964" s="3" t="s">
        <v>44</v>
      </c>
      <c r="K964" s="3" t="s">
        <v>82</v>
      </c>
      <c r="L964" s="3" t="s">
        <v>38</v>
      </c>
      <c r="M964" s="3" t="s">
        <v>1154</v>
      </c>
      <c r="N964" s="2">
        <v>21.88</v>
      </c>
      <c r="O964" s="2">
        <v>10.94</v>
      </c>
      <c r="P964" s="2">
        <v>4</v>
      </c>
      <c r="Q964" s="4">
        <f>Table1[[#This Row],[Amount]]*Table1[[#This Row],[Quantity]]</f>
        <v>87.52</v>
      </c>
    </row>
    <row r="965" spans="1:17" x14ac:dyDescent="0.3">
      <c r="A965" s="1">
        <v>964</v>
      </c>
      <c r="B965" s="2" t="s">
        <v>894</v>
      </c>
      <c r="C965" s="2" t="s">
        <v>6</v>
      </c>
      <c r="D965" s="2" t="s">
        <v>24</v>
      </c>
      <c r="E965" s="3">
        <v>43466</v>
      </c>
      <c r="F965" s="3" t="s">
        <v>375</v>
      </c>
      <c r="G965" s="2">
        <v>2019</v>
      </c>
      <c r="H965" s="3" t="s">
        <v>65</v>
      </c>
      <c r="I965" s="3" t="s">
        <v>376</v>
      </c>
      <c r="J965" s="3" t="s">
        <v>49</v>
      </c>
      <c r="K965" s="3" t="s">
        <v>84</v>
      </c>
      <c r="L965" s="3" t="s">
        <v>39</v>
      </c>
      <c r="M965" s="3" t="s">
        <v>1153</v>
      </c>
      <c r="N965" s="2">
        <v>4.6079999999999997</v>
      </c>
      <c r="O965" s="2">
        <v>1.6704000000000001</v>
      </c>
      <c r="P965" s="2">
        <v>1</v>
      </c>
      <c r="Q965" s="4">
        <f>Table1[[#This Row],[Amount]]*Table1[[#This Row],[Quantity]]</f>
        <v>4.6079999999999997</v>
      </c>
    </row>
    <row r="966" spans="1:17" x14ac:dyDescent="0.3">
      <c r="A966" s="1">
        <v>965</v>
      </c>
      <c r="B966" s="2" t="s">
        <v>895</v>
      </c>
      <c r="C966" s="2" t="s">
        <v>11</v>
      </c>
      <c r="D966" s="2" t="s">
        <v>23</v>
      </c>
      <c r="E966" s="3">
        <v>43466</v>
      </c>
      <c r="F966" s="3" t="s">
        <v>375</v>
      </c>
      <c r="G966" s="2">
        <v>2019</v>
      </c>
      <c r="H966" s="3" t="s">
        <v>65</v>
      </c>
      <c r="I966" s="3" t="s">
        <v>376</v>
      </c>
      <c r="J966" s="3" t="s">
        <v>49</v>
      </c>
      <c r="K966" s="3" t="s">
        <v>84</v>
      </c>
      <c r="L966" s="3" t="s">
        <v>39</v>
      </c>
      <c r="M966" s="3" t="s">
        <v>1155</v>
      </c>
      <c r="N966" s="2">
        <v>9.82</v>
      </c>
      <c r="O966" s="2">
        <v>4.8117999999999999</v>
      </c>
      <c r="P966" s="2">
        <v>3</v>
      </c>
      <c r="Q966" s="4">
        <f>Table1[[#This Row],[Amount]]*Table1[[#This Row],[Quantity]]</f>
        <v>29.46</v>
      </c>
    </row>
    <row r="967" spans="1:17" x14ac:dyDescent="0.3">
      <c r="A967" s="1">
        <v>966</v>
      </c>
      <c r="B967" s="2" t="s">
        <v>895</v>
      </c>
      <c r="C967" s="2" t="s">
        <v>6</v>
      </c>
      <c r="D967" s="2" t="s">
        <v>7</v>
      </c>
      <c r="E967" s="3">
        <v>43467</v>
      </c>
      <c r="F967" s="3" t="s">
        <v>375</v>
      </c>
      <c r="G967" s="2">
        <v>2019</v>
      </c>
      <c r="H967" s="3" t="s">
        <v>85</v>
      </c>
      <c r="I967" s="3" t="s">
        <v>377</v>
      </c>
      <c r="J967" s="3" t="s">
        <v>87</v>
      </c>
      <c r="K967" s="3" t="s">
        <v>88</v>
      </c>
      <c r="L967" s="3" t="s">
        <v>36</v>
      </c>
      <c r="M967" s="3" t="s">
        <v>1155</v>
      </c>
      <c r="N967" s="2">
        <v>35.97</v>
      </c>
      <c r="O967" s="2">
        <v>9.7119</v>
      </c>
      <c r="P967" s="2">
        <v>3</v>
      </c>
      <c r="Q967" s="4">
        <f>Table1[[#This Row],[Amount]]*Table1[[#This Row],[Quantity]]</f>
        <v>107.91</v>
      </c>
    </row>
    <row r="968" spans="1:17" x14ac:dyDescent="0.3">
      <c r="A968" s="1">
        <v>967</v>
      </c>
      <c r="B968" s="2" t="s">
        <v>895</v>
      </c>
      <c r="C968" s="2" t="s">
        <v>6</v>
      </c>
      <c r="D968" s="2" t="s">
        <v>16</v>
      </c>
      <c r="E968" s="3">
        <v>43467</v>
      </c>
      <c r="F968" s="3" t="s">
        <v>375</v>
      </c>
      <c r="G968" s="2">
        <v>2019</v>
      </c>
      <c r="H968" s="3" t="s">
        <v>85</v>
      </c>
      <c r="I968" s="3" t="s">
        <v>377</v>
      </c>
      <c r="J968" s="3" t="s">
        <v>87</v>
      </c>
      <c r="K968" s="3" t="s">
        <v>88</v>
      </c>
      <c r="L968" s="3" t="s">
        <v>36</v>
      </c>
      <c r="M968" s="3" t="s">
        <v>1155</v>
      </c>
      <c r="N968" s="2">
        <v>12.96</v>
      </c>
      <c r="O968" s="2">
        <v>6.2207999999999997</v>
      </c>
      <c r="P968" s="2">
        <v>3</v>
      </c>
      <c r="Q968" s="4">
        <f>Table1[[#This Row],[Amount]]*Table1[[#This Row],[Quantity]]</f>
        <v>38.880000000000003</v>
      </c>
    </row>
    <row r="969" spans="1:17" x14ac:dyDescent="0.3">
      <c r="A969" s="1">
        <v>968</v>
      </c>
      <c r="B969" s="2" t="s">
        <v>895</v>
      </c>
      <c r="C969" s="2" t="s">
        <v>6</v>
      </c>
      <c r="D969" s="2" t="s">
        <v>16</v>
      </c>
      <c r="E969" s="3">
        <v>43467</v>
      </c>
      <c r="F969" s="3" t="s">
        <v>375</v>
      </c>
      <c r="G969" s="2">
        <v>2019</v>
      </c>
      <c r="H969" s="3" t="s">
        <v>85</v>
      </c>
      <c r="I969" s="3" t="s">
        <v>377</v>
      </c>
      <c r="J969" s="3" t="s">
        <v>87</v>
      </c>
      <c r="K969" s="3" t="s">
        <v>88</v>
      </c>
      <c r="L969" s="3" t="s">
        <v>36</v>
      </c>
      <c r="M969" s="3" t="s">
        <v>1155</v>
      </c>
      <c r="N969" s="2">
        <v>191.6</v>
      </c>
      <c r="O969" s="2">
        <v>91.968000000000004</v>
      </c>
      <c r="P969" s="2">
        <v>3</v>
      </c>
      <c r="Q969" s="4">
        <f>Table1[[#This Row],[Amount]]*Table1[[#This Row],[Quantity]]</f>
        <v>574.79999999999995</v>
      </c>
    </row>
    <row r="970" spans="1:17" x14ac:dyDescent="0.3">
      <c r="A970" s="1">
        <v>969</v>
      </c>
      <c r="B970" s="2" t="s">
        <v>895</v>
      </c>
      <c r="C970" s="2" t="s">
        <v>8</v>
      </c>
      <c r="D970" s="2" t="s">
        <v>18</v>
      </c>
      <c r="E970" s="3">
        <v>43468</v>
      </c>
      <c r="F970" s="3" t="s">
        <v>375</v>
      </c>
      <c r="G970" s="2">
        <v>2019</v>
      </c>
      <c r="H970" s="3" t="s">
        <v>70</v>
      </c>
      <c r="I970" s="3" t="s">
        <v>378</v>
      </c>
      <c r="J970" s="3" t="s">
        <v>52</v>
      </c>
      <c r="K970" s="3" t="s">
        <v>58</v>
      </c>
      <c r="L970" s="3" t="s">
        <v>40</v>
      </c>
      <c r="M970" s="3" t="s">
        <v>1155</v>
      </c>
      <c r="N970" s="2">
        <v>8.64</v>
      </c>
      <c r="O970" s="2">
        <v>4.2336</v>
      </c>
      <c r="P970" s="2">
        <v>3</v>
      </c>
      <c r="Q970" s="4">
        <f>Table1[[#This Row],[Amount]]*Table1[[#This Row],[Quantity]]</f>
        <v>25.92</v>
      </c>
    </row>
    <row r="971" spans="1:17" x14ac:dyDescent="0.3">
      <c r="A971" s="1">
        <v>970</v>
      </c>
      <c r="B971" s="2" t="s">
        <v>895</v>
      </c>
      <c r="C971" s="2" t="s">
        <v>11</v>
      </c>
      <c r="D971" s="2" t="s">
        <v>12</v>
      </c>
      <c r="E971" s="3">
        <v>43468</v>
      </c>
      <c r="F971" s="3" t="s">
        <v>375</v>
      </c>
      <c r="G971" s="2">
        <v>2019</v>
      </c>
      <c r="H971" s="3" t="s">
        <v>70</v>
      </c>
      <c r="I971" s="3" t="s">
        <v>378</v>
      </c>
      <c r="J971" s="3" t="s">
        <v>52</v>
      </c>
      <c r="K971" s="3" t="s">
        <v>58</v>
      </c>
      <c r="L971" s="3" t="s">
        <v>40</v>
      </c>
      <c r="M971" s="3" t="s">
        <v>1155</v>
      </c>
      <c r="N971" s="2">
        <v>501.81</v>
      </c>
      <c r="O971" s="2">
        <v>0</v>
      </c>
      <c r="P971" s="2">
        <v>5</v>
      </c>
      <c r="Q971" s="4">
        <f>Table1[[#This Row],[Amount]]*Table1[[#This Row],[Quantity]]</f>
        <v>2509.0500000000002</v>
      </c>
    </row>
    <row r="972" spans="1:17" x14ac:dyDescent="0.3">
      <c r="A972" s="1">
        <v>971</v>
      </c>
      <c r="B972" s="2" t="s">
        <v>896</v>
      </c>
      <c r="C972" s="2" t="s">
        <v>6</v>
      </c>
      <c r="D972" s="2" t="s">
        <v>7</v>
      </c>
      <c r="E972" s="3">
        <v>43468</v>
      </c>
      <c r="F972" s="3" t="s">
        <v>375</v>
      </c>
      <c r="G972" s="2">
        <v>2019</v>
      </c>
      <c r="H972" s="3" t="s">
        <v>70</v>
      </c>
      <c r="I972" s="3" t="s">
        <v>378</v>
      </c>
      <c r="J972" s="3" t="s">
        <v>52</v>
      </c>
      <c r="K972" s="3" t="s">
        <v>58</v>
      </c>
      <c r="L972" s="3" t="s">
        <v>40</v>
      </c>
      <c r="M972" s="3" t="s">
        <v>1153</v>
      </c>
      <c r="N972" s="2">
        <v>127.104</v>
      </c>
      <c r="O972" s="2">
        <v>28.598400000000002</v>
      </c>
      <c r="P972" s="2">
        <v>4</v>
      </c>
      <c r="Q972" s="4">
        <f>Table1[[#This Row],[Amount]]*Table1[[#This Row],[Quantity]]</f>
        <v>508.416</v>
      </c>
    </row>
    <row r="973" spans="1:17" x14ac:dyDescent="0.3">
      <c r="A973" s="1">
        <v>972</v>
      </c>
      <c r="B973" s="2" t="s">
        <v>896</v>
      </c>
      <c r="C973" s="2" t="s">
        <v>8</v>
      </c>
      <c r="D973" s="2" t="s">
        <v>10</v>
      </c>
      <c r="E973" s="3">
        <v>43468</v>
      </c>
      <c r="F973" s="3" t="s">
        <v>375</v>
      </c>
      <c r="G973" s="2">
        <v>2019</v>
      </c>
      <c r="H973" s="3" t="s">
        <v>70</v>
      </c>
      <c r="I973" s="3" t="s">
        <v>378</v>
      </c>
      <c r="J973" s="3" t="s">
        <v>52</v>
      </c>
      <c r="K973" s="3" t="s">
        <v>58</v>
      </c>
      <c r="L973" s="3" t="s">
        <v>40</v>
      </c>
      <c r="M973" s="3" t="s">
        <v>1153</v>
      </c>
      <c r="N973" s="2">
        <v>124.2</v>
      </c>
      <c r="O973" s="2">
        <v>-31.05</v>
      </c>
      <c r="P973" s="2">
        <v>5</v>
      </c>
      <c r="Q973" s="4">
        <f>Table1[[#This Row],[Amount]]*Table1[[#This Row],[Quantity]]</f>
        <v>621</v>
      </c>
    </row>
    <row r="974" spans="1:17" x14ac:dyDescent="0.3">
      <c r="A974" s="1">
        <v>973</v>
      </c>
      <c r="B974" s="2" t="s">
        <v>896</v>
      </c>
      <c r="C974" s="2" t="s">
        <v>8</v>
      </c>
      <c r="D974" s="2" t="s">
        <v>10</v>
      </c>
      <c r="E974" s="3">
        <v>43468</v>
      </c>
      <c r="F974" s="3" t="s">
        <v>375</v>
      </c>
      <c r="G974" s="2">
        <v>2019</v>
      </c>
      <c r="H974" s="3" t="s">
        <v>70</v>
      </c>
      <c r="I974" s="3" t="s">
        <v>378</v>
      </c>
      <c r="J974" s="3" t="s">
        <v>52</v>
      </c>
      <c r="K974" s="3" t="s">
        <v>58</v>
      </c>
      <c r="L974" s="3" t="s">
        <v>40</v>
      </c>
      <c r="M974" s="3" t="s">
        <v>1153</v>
      </c>
      <c r="N974" s="2">
        <v>18.588000000000001</v>
      </c>
      <c r="O974" s="2">
        <v>-13.6312</v>
      </c>
      <c r="P974" s="2">
        <v>2</v>
      </c>
      <c r="Q974" s="4">
        <f>Table1[[#This Row],[Amount]]*Table1[[#This Row],[Quantity]]</f>
        <v>37.176000000000002</v>
      </c>
    </row>
    <row r="975" spans="1:17" x14ac:dyDescent="0.3">
      <c r="A975" s="1">
        <v>974</v>
      </c>
      <c r="B975" s="2" t="s">
        <v>896</v>
      </c>
      <c r="C975" s="2" t="s">
        <v>8</v>
      </c>
      <c r="D975" s="2" t="s">
        <v>18</v>
      </c>
      <c r="E975" s="3">
        <v>43468</v>
      </c>
      <c r="F975" s="3" t="s">
        <v>375</v>
      </c>
      <c r="G975" s="2">
        <v>2019</v>
      </c>
      <c r="H975" s="3" t="s">
        <v>70</v>
      </c>
      <c r="I975" s="3" t="s">
        <v>378</v>
      </c>
      <c r="J975" s="3" t="s">
        <v>52</v>
      </c>
      <c r="K975" s="3" t="s">
        <v>58</v>
      </c>
      <c r="L975" s="3" t="s">
        <v>40</v>
      </c>
      <c r="M975" s="3" t="s">
        <v>1153</v>
      </c>
      <c r="N975" s="2">
        <v>30.071999999999999</v>
      </c>
      <c r="O975" s="2">
        <v>10.1493</v>
      </c>
      <c r="P975" s="2">
        <v>9</v>
      </c>
      <c r="Q975" s="4">
        <f>Table1[[#This Row],[Amount]]*Table1[[#This Row],[Quantity]]</f>
        <v>270.64799999999997</v>
      </c>
    </row>
    <row r="976" spans="1:17" x14ac:dyDescent="0.3">
      <c r="A976" s="1">
        <v>975</v>
      </c>
      <c r="B976" s="2" t="s">
        <v>897</v>
      </c>
      <c r="C976" s="2" t="s">
        <v>6</v>
      </c>
      <c r="D976" s="2" t="s">
        <v>16</v>
      </c>
      <c r="E976" s="3">
        <v>43469</v>
      </c>
      <c r="F976" s="3" t="s">
        <v>375</v>
      </c>
      <c r="G976" s="2">
        <v>2019</v>
      </c>
      <c r="H976" s="3" t="s">
        <v>73</v>
      </c>
      <c r="I976" s="3" t="s">
        <v>379</v>
      </c>
      <c r="J976" s="3" t="s">
        <v>43</v>
      </c>
      <c r="K976" s="3" t="s">
        <v>108</v>
      </c>
      <c r="L976" s="3" t="s">
        <v>37</v>
      </c>
      <c r="M976" s="3" t="s">
        <v>1155</v>
      </c>
      <c r="N976" s="2">
        <v>160.93</v>
      </c>
      <c r="O976" s="2">
        <v>3.2185999999999999</v>
      </c>
      <c r="P976" s="2">
        <v>3</v>
      </c>
      <c r="Q976" s="4">
        <f>Table1[[#This Row],[Amount]]*Table1[[#This Row],[Quantity]]</f>
        <v>482.79</v>
      </c>
    </row>
    <row r="977" spans="1:17" x14ac:dyDescent="0.3">
      <c r="A977" s="1">
        <v>976</v>
      </c>
      <c r="B977" s="2" t="s">
        <v>897</v>
      </c>
      <c r="C977" s="2" t="s">
        <v>6</v>
      </c>
      <c r="D977" s="2" t="s">
        <v>24</v>
      </c>
      <c r="E977" s="3">
        <v>43469</v>
      </c>
      <c r="F977" s="3" t="s">
        <v>375</v>
      </c>
      <c r="G977" s="2">
        <v>2019</v>
      </c>
      <c r="H977" s="3" t="s">
        <v>73</v>
      </c>
      <c r="I977" s="3" t="s">
        <v>380</v>
      </c>
      <c r="J977" s="3" t="s">
        <v>42</v>
      </c>
      <c r="K977" s="3" t="s">
        <v>110</v>
      </c>
      <c r="L977" s="3" t="s">
        <v>38</v>
      </c>
      <c r="M977" s="3" t="s">
        <v>1155</v>
      </c>
      <c r="N977" s="2">
        <v>75.792000000000002</v>
      </c>
      <c r="O977" s="2">
        <v>25.579799999999999</v>
      </c>
      <c r="P977" s="2">
        <v>4</v>
      </c>
      <c r="Q977" s="4">
        <f>Table1[[#This Row],[Amount]]*Table1[[#This Row],[Quantity]]</f>
        <v>303.16800000000001</v>
      </c>
    </row>
    <row r="978" spans="1:17" x14ac:dyDescent="0.3">
      <c r="A978" s="1">
        <v>977</v>
      </c>
      <c r="B978" s="2" t="s">
        <v>898</v>
      </c>
      <c r="C978" s="2" t="s">
        <v>8</v>
      </c>
      <c r="D978" s="2" t="s">
        <v>9</v>
      </c>
      <c r="E978" s="3">
        <v>43469</v>
      </c>
      <c r="F978" s="3" t="s">
        <v>375</v>
      </c>
      <c r="G978" s="2">
        <v>2019</v>
      </c>
      <c r="H978" s="3" t="s">
        <v>73</v>
      </c>
      <c r="I978" s="3" t="s">
        <v>381</v>
      </c>
      <c r="J978" s="3" t="s">
        <v>43</v>
      </c>
      <c r="K978" s="3" t="s">
        <v>108</v>
      </c>
      <c r="L978" s="3" t="s">
        <v>37</v>
      </c>
      <c r="M978" s="3" t="s">
        <v>1153</v>
      </c>
      <c r="N978" s="2">
        <v>1.08</v>
      </c>
      <c r="O978" s="2">
        <v>-0.79200000000000004</v>
      </c>
      <c r="P978" s="2">
        <v>3</v>
      </c>
      <c r="Q978" s="4">
        <f>Table1[[#This Row],[Amount]]*Table1[[#This Row],[Quantity]]</f>
        <v>3.24</v>
      </c>
    </row>
    <row r="979" spans="1:17" x14ac:dyDescent="0.3">
      <c r="A979" s="1">
        <v>978</v>
      </c>
      <c r="B979" s="2" t="s">
        <v>899</v>
      </c>
      <c r="C979" s="2" t="s">
        <v>8</v>
      </c>
      <c r="D979" s="2" t="s">
        <v>14</v>
      </c>
      <c r="E979" s="3">
        <v>43469</v>
      </c>
      <c r="F979" s="3" t="s">
        <v>375</v>
      </c>
      <c r="G979" s="2">
        <v>2019</v>
      </c>
      <c r="H979" s="3" t="s">
        <v>73</v>
      </c>
      <c r="I979" s="3" t="s">
        <v>381</v>
      </c>
      <c r="J979" s="3" t="s">
        <v>43</v>
      </c>
      <c r="K979" s="3" t="s">
        <v>108</v>
      </c>
      <c r="L979" s="3" t="s">
        <v>37</v>
      </c>
      <c r="M979" s="3" t="s">
        <v>1154</v>
      </c>
      <c r="N979" s="2">
        <v>3059.982</v>
      </c>
      <c r="O979" s="2">
        <v>679.99599999999998</v>
      </c>
      <c r="P979" s="2">
        <v>6</v>
      </c>
      <c r="Q979" s="4">
        <f>Table1[[#This Row],[Amount]]*Table1[[#This Row],[Quantity]]</f>
        <v>18359.892</v>
      </c>
    </row>
    <row r="980" spans="1:17" x14ac:dyDescent="0.3">
      <c r="A980" s="1">
        <v>979</v>
      </c>
      <c r="B980" s="2" t="s">
        <v>900</v>
      </c>
      <c r="C980" s="2" t="s">
        <v>8</v>
      </c>
      <c r="D980" s="2" t="s">
        <v>14</v>
      </c>
      <c r="E980" s="3">
        <v>43469</v>
      </c>
      <c r="F980" s="3" t="s">
        <v>375</v>
      </c>
      <c r="G980" s="2">
        <v>2019</v>
      </c>
      <c r="H980" s="3" t="s">
        <v>73</v>
      </c>
      <c r="I980" s="3" t="s">
        <v>381</v>
      </c>
      <c r="J980" s="3" t="s">
        <v>43</v>
      </c>
      <c r="K980" s="3" t="s">
        <v>108</v>
      </c>
      <c r="L980" s="3" t="s">
        <v>37</v>
      </c>
      <c r="M980" s="3" t="s">
        <v>1153</v>
      </c>
      <c r="N980" s="2">
        <v>3.282</v>
      </c>
      <c r="O980" s="2">
        <v>-2.6255999999999999</v>
      </c>
      <c r="P980" s="2">
        <v>2</v>
      </c>
      <c r="Q980" s="4">
        <f>Table1[[#This Row],[Amount]]*Table1[[#This Row],[Quantity]]</f>
        <v>6.5640000000000001</v>
      </c>
    </row>
    <row r="981" spans="1:17" x14ac:dyDescent="0.3">
      <c r="A981" s="1">
        <v>980</v>
      </c>
      <c r="B981" s="2" t="s">
        <v>901</v>
      </c>
      <c r="C981" s="2" t="s">
        <v>8</v>
      </c>
      <c r="D981" s="2" t="s">
        <v>14</v>
      </c>
      <c r="E981" s="3">
        <v>43469</v>
      </c>
      <c r="F981" s="3" t="s">
        <v>375</v>
      </c>
      <c r="G981" s="2">
        <v>2019</v>
      </c>
      <c r="H981" s="3" t="s">
        <v>73</v>
      </c>
      <c r="I981" s="3" t="s">
        <v>382</v>
      </c>
      <c r="J981" s="3" t="s">
        <v>42</v>
      </c>
      <c r="K981" s="3" t="s">
        <v>110</v>
      </c>
      <c r="L981" s="3" t="s">
        <v>38</v>
      </c>
      <c r="M981" s="3" t="s">
        <v>1154</v>
      </c>
      <c r="N981" s="2">
        <v>34.020000000000003</v>
      </c>
      <c r="O981" s="2">
        <v>16.669799999999999</v>
      </c>
      <c r="P981" s="2">
        <v>6</v>
      </c>
      <c r="Q981" s="4">
        <f>Table1[[#This Row],[Amount]]*Table1[[#This Row],[Quantity]]</f>
        <v>204.12</v>
      </c>
    </row>
    <row r="982" spans="1:17" x14ac:dyDescent="0.3">
      <c r="A982" s="1">
        <v>981</v>
      </c>
      <c r="B982" s="2" t="s">
        <v>902</v>
      </c>
      <c r="C982" s="2" t="s">
        <v>6</v>
      </c>
      <c r="D982" s="2" t="s">
        <v>16</v>
      </c>
      <c r="E982" s="3">
        <v>43469</v>
      </c>
      <c r="F982" s="3" t="s">
        <v>375</v>
      </c>
      <c r="G982" s="2">
        <v>2019</v>
      </c>
      <c r="H982" s="3" t="s">
        <v>73</v>
      </c>
      <c r="I982" s="3" t="s">
        <v>383</v>
      </c>
      <c r="J982" s="3" t="s">
        <v>55</v>
      </c>
      <c r="K982" s="3" t="s">
        <v>97</v>
      </c>
      <c r="L982" s="3" t="s">
        <v>40</v>
      </c>
      <c r="M982" s="3" t="s">
        <v>1153</v>
      </c>
      <c r="N982" s="2">
        <v>599.29200000000003</v>
      </c>
      <c r="O982" s="2">
        <v>93.223200000000006</v>
      </c>
      <c r="P982" s="2">
        <v>3</v>
      </c>
      <c r="Q982" s="4">
        <f>Table1[[#This Row],[Amount]]*Table1[[#This Row],[Quantity]]</f>
        <v>1797.8760000000002</v>
      </c>
    </row>
    <row r="983" spans="1:17" x14ac:dyDescent="0.3">
      <c r="A983" s="1">
        <v>982</v>
      </c>
      <c r="B983" s="2" t="s">
        <v>903</v>
      </c>
      <c r="C983" s="2" t="s">
        <v>8</v>
      </c>
      <c r="D983" s="2" t="s">
        <v>10</v>
      </c>
      <c r="E983" s="3">
        <v>43469</v>
      </c>
      <c r="F983" s="3" t="s">
        <v>375</v>
      </c>
      <c r="G983" s="2">
        <v>2019</v>
      </c>
      <c r="H983" s="3" t="s">
        <v>73</v>
      </c>
      <c r="I983" s="3" t="s">
        <v>383</v>
      </c>
      <c r="J983" s="3" t="s">
        <v>55</v>
      </c>
      <c r="K983" s="3" t="s">
        <v>97</v>
      </c>
      <c r="L983" s="3" t="s">
        <v>40</v>
      </c>
      <c r="M983" s="3" t="s">
        <v>1153</v>
      </c>
      <c r="N983" s="2">
        <v>3.3919999999999999</v>
      </c>
      <c r="O983" s="2">
        <v>0.80559999999999998</v>
      </c>
      <c r="P983" s="2">
        <v>3</v>
      </c>
      <c r="Q983" s="4">
        <f>Table1[[#This Row],[Amount]]*Table1[[#This Row],[Quantity]]</f>
        <v>10.176</v>
      </c>
    </row>
    <row r="984" spans="1:17" x14ac:dyDescent="0.3">
      <c r="A984" s="1">
        <v>983</v>
      </c>
      <c r="B984" s="2" t="s">
        <v>903</v>
      </c>
      <c r="C984" s="2" t="s">
        <v>6</v>
      </c>
      <c r="D984" s="2" t="s">
        <v>16</v>
      </c>
      <c r="E984" s="3">
        <v>43469</v>
      </c>
      <c r="F984" s="3" t="s">
        <v>375</v>
      </c>
      <c r="G984" s="2">
        <v>2019</v>
      </c>
      <c r="H984" s="3" t="s">
        <v>73</v>
      </c>
      <c r="I984" s="3" t="s">
        <v>383</v>
      </c>
      <c r="J984" s="3" t="s">
        <v>55</v>
      </c>
      <c r="K984" s="3" t="s">
        <v>97</v>
      </c>
      <c r="L984" s="3" t="s">
        <v>40</v>
      </c>
      <c r="M984" s="3" t="s">
        <v>1153</v>
      </c>
      <c r="N984" s="2">
        <v>559.98400000000004</v>
      </c>
      <c r="O984" s="2">
        <v>55.998399999999997</v>
      </c>
      <c r="P984" s="2">
        <v>4</v>
      </c>
      <c r="Q984" s="4">
        <f>Table1[[#This Row],[Amount]]*Table1[[#This Row],[Quantity]]</f>
        <v>2239.9360000000001</v>
      </c>
    </row>
    <row r="985" spans="1:17" x14ac:dyDescent="0.3">
      <c r="A985" s="1">
        <v>984</v>
      </c>
      <c r="B985" s="2" t="s">
        <v>903</v>
      </c>
      <c r="C985" s="2" t="s">
        <v>8</v>
      </c>
      <c r="D985" s="2" t="s">
        <v>14</v>
      </c>
      <c r="E985" s="3">
        <v>43470</v>
      </c>
      <c r="F985" s="3" t="s">
        <v>375</v>
      </c>
      <c r="G985" s="2">
        <v>2019</v>
      </c>
      <c r="H985" s="3" t="s">
        <v>125</v>
      </c>
      <c r="I985" s="3" t="s">
        <v>384</v>
      </c>
      <c r="J985" s="3" t="s">
        <v>52</v>
      </c>
      <c r="K985" s="3" t="s">
        <v>58</v>
      </c>
      <c r="L985" s="3" t="s">
        <v>40</v>
      </c>
      <c r="M985" s="3" t="s">
        <v>1153</v>
      </c>
      <c r="N985" s="2">
        <v>603.91999999999996</v>
      </c>
      <c r="O985" s="2">
        <v>75.489999999999995</v>
      </c>
      <c r="P985" s="2">
        <v>4</v>
      </c>
      <c r="Q985" s="4">
        <f>Table1[[#This Row],[Amount]]*Table1[[#This Row],[Quantity]]</f>
        <v>2415.6799999999998</v>
      </c>
    </row>
    <row r="986" spans="1:17" x14ac:dyDescent="0.3">
      <c r="A986" s="1">
        <v>985</v>
      </c>
      <c r="B986" s="2" t="s">
        <v>904</v>
      </c>
      <c r="C986" s="2" t="s">
        <v>6</v>
      </c>
      <c r="D986" s="2" t="s">
        <v>7</v>
      </c>
      <c r="E986" s="3">
        <v>43470</v>
      </c>
      <c r="F986" s="3" t="s">
        <v>375</v>
      </c>
      <c r="G986" s="2">
        <v>2019</v>
      </c>
      <c r="H986" s="3" t="s">
        <v>125</v>
      </c>
      <c r="I986" s="3" t="s">
        <v>275</v>
      </c>
      <c r="J986" s="3" t="s">
        <v>53</v>
      </c>
      <c r="K986" s="3" t="s">
        <v>58</v>
      </c>
      <c r="L986" s="3" t="s">
        <v>40</v>
      </c>
      <c r="M986" s="3" t="s">
        <v>1155</v>
      </c>
      <c r="N986" s="2">
        <v>7.968</v>
      </c>
      <c r="O986" s="2">
        <v>2.5895999999999999</v>
      </c>
      <c r="P986" s="2">
        <v>3</v>
      </c>
      <c r="Q986" s="4">
        <f>Table1[[#This Row],[Amount]]*Table1[[#This Row],[Quantity]]</f>
        <v>23.904</v>
      </c>
    </row>
    <row r="987" spans="1:17" x14ac:dyDescent="0.3">
      <c r="A987" s="1">
        <v>986</v>
      </c>
      <c r="B987" s="2" t="s">
        <v>904</v>
      </c>
      <c r="C987" s="2" t="s">
        <v>6</v>
      </c>
      <c r="D987" s="2" t="s">
        <v>24</v>
      </c>
      <c r="E987" s="3">
        <v>43470</v>
      </c>
      <c r="F987" s="3" t="s">
        <v>375</v>
      </c>
      <c r="G987" s="2">
        <v>2019</v>
      </c>
      <c r="H987" s="3" t="s">
        <v>125</v>
      </c>
      <c r="I987" s="3" t="s">
        <v>381</v>
      </c>
      <c r="J987" s="3" t="s">
        <v>51</v>
      </c>
      <c r="K987" s="3" t="s">
        <v>92</v>
      </c>
      <c r="L987" s="3" t="s">
        <v>40</v>
      </c>
      <c r="M987" s="3" t="s">
        <v>1155</v>
      </c>
      <c r="N987" s="2">
        <v>27.968</v>
      </c>
      <c r="O987" s="2">
        <v>9.4391999999999996</v>
      </c>
      <c r="P987" s="2">
        <v>2</v>
      </c>
      <c r="Q987" s="4">
        <f>Table1[[#This Row],[Amount]]*Table1[[#This Row],[Quantity]]</f>
        <v>55.936</v>
      </c>
    </row>
    <row r="988" spans="1:17" x14ac:dyDescent="0.3">
      <c r="A988" s="1">
        <v>987</v>
      </c>
      <c r="B988" s="2" t="s">
        <v>904</v>
      </c>
      <c r="C988" s="2" t="s">
        <v>8</v>
      </c>
      <c r="D988" s="2" t="s">
        <v>9</v>
      </c>
      <c r="E988" s="3">
        <v>43470</v>
      </c>
      <c r="F988" s="3" t="s">
        <v>375</v>
      </c>
      <c r="G988" s="2">
        <v>2019</v>
      </c>
      <c r="H988" s="3" t="s">
        <v>125</v>
      </c>
      <c r="I988" s="3" t="s">
        <v>381</v>
      </c>
      <c r="J988" s="3" t="s">
        <v>51</v>
      </c>
      <c r="K988" s="3" t="s">
        <v>92</v>
      </c>
      <c r="L988" s="3" t="s">
        <v>40</v>
      </c>
      <c r="M988" s="3" t="s">
        <v>1155</v>
      </c>
      <c r="N988" s="2">
        <v>336.51</v>
      </c>
      <c r="O988" s="2">
        <v>44.868000000000002</v>
      </c>
      <c r="P988" s="2">
        <v>3</v>
      </c>
      <c r="Q988" s="4">
        <f>Table1[[#This Row],[Amount]]*Table1[[#This Row],[Quantity]]</f>
        <v>1009.53</v>
      </c>
    </row>
    <row r="989" spans="1:17" x14ac:dyDescent="0.3">
      <c r="A989" s="1">
        <v>988</v>
      </c>
      <c r="B989" s="2" t="s">
        <v>905</v>
      </c>
      <c r="C989" s="2" t="s">
        <v>11</v>
      </c>
      <c r="D989" s="2" t="s">
        <v>23</v>
      </c>
      <c r="E989" s="3">
        <v>43470</v>
      </c>
      <c r="F989" s="3" t="s">
        <v>375</v>
      </c>
      <c r="G989" s="2">
        <v>2019</v>
      </c>
      <c r="H989" s="3" t="s">
        <v>125</v>
      </c>
      <c r="I989" s="3" t="s">
        <v>385</v>
      </c>
      <c r="J989" s="3" t="s">
        <v>56</v>
      </c>
      <c r="K989" s="3" t="s">
        <v>94</v>
      </c>
      <c r="L989" s="3" t="s">
        <v>40</v>
      </c>
      <c r="M989" s="3" t="s">
        <v>1153</v>
      </c>
      <c r="N989" s="2">
        <v>1.1120000000000001</v>
      </c>
      <c r="O989" s="2">
        <v>-1.8904000000000001</v>
      </c>
      <c r="P989" s="2">
        <v>2</v>
      </c>
      <c r="Q989" s="4">
        <f>Table1[[#This Row],[Amount]]*Table1[[#This Row],[Quantity]]</f>
        <v>2.2240000000000002</v>
      </c>
    </row>
    <row r="990" spans="1:17" x14ac:dyDescent="0.3">
      <c r="A990" s="1">
        <v>989</v>
      </c>
      <c r="B990" s="2" t="s">
        <v>906</v>
      </c>
      <c r="C990" s="2" t="s">
        <v>11</v>
      </c>
      <c r="D990" s="2" t="s">
        <v>23</v>
      </c>
      <c r="E990" s="3">
        <v>43470</v>
      </c>
      <c r="F990" s="3" t="s">
        <v>375</v>
      </c>
      <c r="G990" s="2">
        <v>2019</v>
      </c>
      <c r="H990" s="3" t="s">
        <v>125</v>
      </c>
      <c r="I990" s="3" t="s">
        <v>385</v>
      </c>
      <c r="J990" s="3" t="s">
        <v>56</v>
      </c>
      <c r="K990" s="3" t="s">
        <v>94</v>
      </c>
      <c r="L990" s="3" t="s">
        <v>40</v>
      </c>
      <c r="M990" s="3" t="s">
        <v>1154</v>
      </c>
      <c r="N990" s="2">
        <v>520.04999999999995</v>
      </c>
      <c r="O990" s="2">
        <v>72.807000000000002</v>
      </c>
      <c r="P990" s="2">
        <v>3</v>
      </c>
      <c r="Q990" s="4">
        <f>Table1[[#This Row],[Amount]]*Table1[[#This Row],[Quantity]]</f>
        <v>1560.1499999999999</v>
      </c>
    </row>
    <row r="991" spans="1:17" x14ac:dyDescent="0.3">
      <c r="A991" s="1">
        <v>990</v>
      </c>
      <c r="B991" s="2" t="s">
        <v>906</v>
      </c>
      <c r="C991" s="2" t="s">
        <v>11</v>
      </c>
      <c r="D991" s="2" t="s">
        <v>12</v>
      </c>
      <c r="E991" s="3">
        <v>43470</v>
      </c>
      <c r="F991" s="3" t="s">
        <v>375</v>
      </c>
      <c r="G991" s="2">
        <v>2019</v>
      </c>
      <c r="H991" s="3" t="s">
        <v>125</v>
      </c>
      <c r="I991" s="3" t="s">
        <v>385</v>
      </c>
      <c r="J991" s="3" t="s">
        <v>56</v>
      </c>
      <c r="K991" s="3" t="s">
        <v>94</v>
      </c>
      <c r="L991" s="3" t="s">
        <v>40</v>
      </c>
      <c r="M991" s="3" t="s">
        <v>1154</v>
      </c>
      <c r="N991" s="2">
        <v>17.97</v>
      </c>
      <c r="O991" s="2">
        <v>5.2112999999999996</v>
      </c>
      <c r="P991" s="2">
        <v>4</v>
      </c>
      <c r="Q991" s="4">
        <f>Table1[[#This Row],[Amount]]*Table1[[#This Row],[Quantity]]</f>
        <v>71.88</v>
      </c>
    </row>
    <row r="992" spans="1:17" x14ac:dyDescent="0.3">
      <c r="A992" s="1">
        <v>991</v>
      </c>
      <c r="B992" s="2" t="s">
        <v>907</v>
      </c>
      <c r="C992" s="2" t="s">
        <v>8</v>
      </c>
      <c r="D992" s="2" t="s">
        <v>9</v>
      </c>
      <c r="E992" s="3">
        <v>43471</v>
      </c>
      <c r="F992" s="3" t="s">
        <v>375</v>
      </c>
      <c r="G992" s="2">
        <v>2019</v>
      </c>
      <c r="H992" s="3" t="s">
        <v>60</v>
      </c>
      <c r="I992" s="3" t="s">
        <v>386</v>
      </c>
      <c r="J992" s="3" t="s">
        <v>57</v>
      </c>
      <c r="K992" s="3" t="s">
        <v>57</v>
      </c>
      <c r="L992" s="3" t="s">
        <v>37</v>
      </c>
      <c r="M992" s="3" t="s">
        <v>1155</v>
      </c>
      <c r="N992" s="2">
        <v>1166.92</v>
      </c>
      <c r="O992" s="2">
        <v>131.27850000000001</v>
      </c>
      <c r="P992" s="2">
        <v>2</v>
      </c>
      <c r="Q992" s="4">
        <f>Table1[[#This Row],[Amount]]*Table1[[#This Row],[Quantity]]</f>
        <v>2333.84</v>
      </c>
    </row>
    <row r="993" spans="1:17" x14ac:dyDescent="0.3">
      <c r="A993" s="1">
        <v>992</v>
      </c>
      <c r="B993" s="2" t="s">
        <v>908</v>
      </c>
      <c r="C993" s="2" t="s">
        <v>8</v>
      </c>
      <c r="D993" s="2" t="s">
        <v>10</v>
      </c>
      <c r="E993" s="3">
        <v>43471</v>
      </c>
      <c r="F993" s="3" t="s">
        <v>375</v>
      </c>
      <c r="G993" s="2">
        <v>2019</v>
      </c>
      <c r="H993" s="3" t="s">
        <v>60</v>
      </c>
      <c r="I993" s="3" t="s">
        <v>386</v>
      </c>
      <c r="J993" s="3" t="s">
        <v>57</v>
      </c>
      <c r="K993" s="3" t="s">
        <v>57</v>
      </c>
      <c r="L993" s="3" t="s">
        <v>37</v>
      </c>
      <c r="M993" s="3" t="s">
        <v>1153</v>
      </c>
      <c r="N993" s="2">
        <v>14.624000000000001</v>
      </c>
      <c r="O993" s="2">
        <v>5.484</v>
      </c>
      <c r="P993" s="2">
        <v>2</v>
      </c>
      <c r="Q993" s="4">
        <f>Table1[[#This Row],[Amount]]*Table1[[#This Row],[Quantity]]</f>
        <v>29.248000000000001</v>
      </c>
    </row>
    <row r="994" spans="1:17" x14ac:dyDescent="0.3">
      <c r="A994" s="1">
        <v>993</v>
      </c>
      <c r="B994" s="2" t="s">
        <v>909</v>
      </c>
      <c r="C994" s="2" t="s">
        <v>8</v>
      </c>
      <c r="D994" s="2" t="s">
        <v>20</v>
      </c>
      <c r="E994" s="3">
        <v>43471</v>
      </c>
      <c r="F994" s="3" t="s">
        <v>375</v>
      </c>
      <c r="G994" s="2">
        <v>2019</v>
      </c>
      <c r="H994" s="3" t="s">
        <v>60</v>
      </c>
      <c r="I994" s="3" t="s">
        <v>386</v>
      </c>
      <c r="J994" s="3" t="s">
        <v>57</v>
      </c>
      <c r="K994" s="3" t="s">
        <v>57</v>
      </c>
      <c r="L994" s="3" t="s">
        <v>37</v>
      </c>
      <c r="M994" s="3" t="s">
        <v>1153</v>
      </c>
      <c r="N994" s="2">
        <v>10.23</v>
      </c>
      <c r="O994" s="2">
        <v>4.9104000000000001</v>
      </c>
      <c r="P994" s="2">
        <v>4</v>
      </c>
      <c r="Q994" s="4">
        <f>Table1[[#This Row],[Amount]]*Table1[[#This Row],[Quantity]]</f>
        <v>40.92</v>
      </c>
    </row>
    <row r="995" spans="1:17" x14ac:dyDescent="0.3">
      <c r="A995" s="1">
        <v>994</v>
      </c>
      <c r="B995" s="2" t="s">
        <v>909</v>
      </c>
      <c r="C995" s="2" t="s">
        <v>8</v>
      </c>
      <c r="D995" s="2" t="s">
        <v>19</v>
      </c>
      <c r="E995" s="3">
        <v>43472</v>
      </c>
      <c r="F995" s="3" t="s">
        <v>375</v>
      </c>
      <c r="G995" s="2">
        <v>2019</v>
      </c>
      <c r="H995" s="3" t="s">
        <v>80</v>
      </c>
      <c r="I995" s="3" t="s">
        <v>387</v>
      </c>
      <c r="J995" s="3" t="s">
        <v>55</v>
      </c>
      <c r="K995" s="3" t="s">
        <v>97</v>
      </c>
      <c r="L995" s="3" t="s">
        <v>40</v>
      </c>
      <c r="M995" s="3" t="s">
        <v>1153</v>
      </c>
      <c r="N995" s="2">
        <v>154.9</v>
      </c>
      <c r="O995" s="2">
        <v>69.704999999999998</v>
      </c>
      <c r="P995" s="2">
        <v>4</v>
      </c>
      <c r="Q995" s="4">
        <f>Table1[[#This Row],[Amount]]*Table1[[#This Row],[Quantity]]</f>
        <v>619.6</v>
      </c>
    </row>
    <row r="996" spans="1:17" x14ac:dyDescent="0.3">
      <c r="A996" s="1">
        <v>995</v>
      </c>
      <c r="B996" s="2" t="s">
        <v>910</v>
      </c>
      <c r="C996" s="2" t="s">
        <v>11</v>
      </c>
      <c r="D996" s="2" t="s">
        <v>22</v>
      </c>
      <c r="E996" s="3">
        <v>43473</v>
      </c>
      <c r="F996" s="3" t="s">
        <v>375</v>
      </c>
      <c r="G996" s="2">
        <v>2019</v>
      </c>
      <c r="H996" s="3" t="s">
        <v>65</v>
      </c>
      <c r="I996" s="3" t="s">
        <v>288</v>
      </c>
      <c r="J996" s="3" t="s">
        <v>47</v>
      </c>
      <c r="K996" s="3" t="s">
        <v>99</v>
      </c>
      <c r="L996" s="3" t="s">
        <v>36</v>
      </c>
      <c r="M996" s="3" t="s">
        <v>1154</v>
      </c>
      <c r="N996" s="2">
        <v>2715.93</v>
      </c>
      <c r="O996" s="2">
        <v>1276.4871000000001</v>
      </c>
      <c r="P996" s="2">
        <v>2</v>
      </c>
      <c r="Q996" s="4">
        <f>Table1[[#This Row],[Amount]]*Table1[[#This Row],[Quantity]]</f>
        <v>5431.86</v>
      </c>
    </row>
    <row r="997" spans="1:17" x14ac:dyDescent="0.3">
      <c r="A997" s="1">
        <v>996</v>
      </c>
      <c r="B997" s="2" t="s">
        <v>910</v>
      </c>
      <c r="C997" s="2" t="s">
        <v>8</v>
      </c>
      <c r="D997" s="2" t="s">
        <v>9</v>
      </c>
      <c r="E997" s="3">
        <v>43474</v>
      </c>
      <c r="F997" s="3" t="s">
        <v>375</v>
      </c>
      <c r="G997" s="2">
        <v>2019</v>
      </c>
      <c r="H997" s="3" t="s">
        <v>85</v>
      </c>
      <c r="I997" s="3" t="s">
        <v>388</v>
      </c>
      <c r="J997" s="3" t="s">
        <v>45</v>
      </c>
      <c r="K997" s="3" t="s">
        <v>62</v>
      </c>
      <c r="L997" s="3" t="s">
        <v>37</v>
      </c>
      <c r="M997" s="3" t="s">
        <v>1154</v>
      </c>
      <c r="N997" s="2">
        <v>617.97</v>
      </c>
      <c r="O997" s="2">
        <v>173.0316</v>
      </c>
      <c r="P997" s="2">
        <v>4</v>
      </c>
      <c r="Q997" s="4">
        <f>Table1[[#This Row],[Amount]]*Table1[[#This Row],[Quantity]]</f>
        <v>2471.88</v>
      </c>
    </row>
    <row r="998" spans="1:17" x14ac:dyDescent="0.3">
      <c r="A998" s="1">
        <v>997</v>
      </c>
      <c r="B998" s="2" t="s">
        <v>911</v>
      </c>
      <c r="C998" s="2" t="s">
        <v>8</v>
      </c>
      <c r="D998" s="2" t="s">
        <v>10</v>
      </c>
      <c r="E998" s="3">
        <v>43474</v>
      </c>
      <c r="F998" s="3" t="s">
        <v>375</v>
      </c>
      <c r="G998" s="2">
        <v>2019</v>
      </c>
      <c r="H998" s="3" t="s">
        <v>85</v>
      </c>
      <c r="I998" s="3" t="s">
        <v>388</v>
      </c>
      <c r="J998" s="3" t="s">
        <v>45</v>
      </c>
      <c r="K998" s="3" t="s">
        <v>62</v>
      </c>
      <c r="L998" s="3" t="s">
        <v>37</v>
      </c>
      <c r="M998" s="3" t="s">
        <v>1153</v>
      </c>
      <c r="N998" s="2">
        <v>10.67</v>
      </c>
      <c r="O998" s="2">
        <v>4.9081999999999999</v>
      </c>
      <c r="P998" s="2">
        <v>4</v>
      </c>
      <c r="Q998" s="4">
        <f>Table1[[#This Row],[Amount]]*Table1[[#This Row],[Quantity]]</f>
        <v>42.68</v>
      </c>
    </row>
    <row r="999" spans="1:17" x14ac:dyDescent="0.3">
      <c r="A999" s="1">
        <v>998</v>
      </c>
      <c r="B999" s="2" t="s">
        <v>911</v>
      </c>
      <c r="C999" s="2" t="s">
        <v>8</v>
      </c>
      <c r="D999" s="2" t="s">
        <v>14</v>
      </c>
      <c r="E999" s="3">
        <v>43474</v>
      </c>
      <c r="F999" s="3" t="s">
        <v>375</v>
      </c>
      <c r="G999" s="2">
        <v>2019</v>
      </c>
      <c r="H999" s="3" t="s">
        <v>85</v>
      </c>
      <c r="I999" s="3" t="s">
        <v>388</v>
      </c>
      <c r="J999" s="3" t="s">
        <v>45</v>
      </c>
      <c r="K999" s="3" t="s">
        <v>62</v>
      </c>
      <c r="L999" s="3" t="s">
        <v>37</v>
      </c>
      <c r="M999" s="3" t="s">
        <v>1153</v>
      </c>
      <c r="N999" s="2">
        <v>36.630000000000003</v>
      </c>
      <c r="O999" s="2">
        <v>9.8901000000000003</v>
      </c>
      <c r="P999" s="2">
        <v>3</v>
      </c>
      <c r="Q999" s="4">
        <f>Table1[[#This Row],[Amount]]*Table1[[#This Row],[Quantity]]</f>
        <v>109.89000000000001</v>
      </c>
    </row>
    <row r="1000" spans="1:17" x14ac:dyDescent="0.3">
      <c r="A1000" s="1">
        <v>999</v>
      </c>
      <c r="B1000" s="2" t="s">
        <v>911</v>
      </c>
      <c r="C1000" s="2" t="s">
        <v>11</v>
      </c>
      <c r="D1000" s="2" t="s">
        <v>23</v>
      </c>
      <c r="E1000" s="3">
        <v>43474</v>
      </c>
      <c r="F1000" s="3" t="s">
        <v>375</v>
      </c>
      <c r="G1000" s="2">
        <v>2019</v>
      </c>
      <c r="H1000" s="3" t="s">
        <v>85</v>
      </c>
      <c r="I1000" s="3" t="s">
        <v>388</v>
      </c>
      <c r="J1000" s="3" t="s">
        <v>45</v>
      </c>
      <c r="K1000" s="3" t="s">
        <v>62</v>
      </c>
      <c r="L1000" s="3" t="s">
        <v>37</v>
      </c>
      <c r="M1000" s="3" t="s">
        <v>1153</v>
      </c>
      <c r="N1000" s="2">
        <v>24.1</v>
      </c>
      <c r="O1000" s="2">
        <v>9.1579999999999995</v>
      </c>
      <c r="P1000" s="2">
        <v>6</v>
      </c>
      <c r="Q1000" s="4">
        <f>Table1[[#This Row],[Amount]]*Table1[[#This Row],[Quantity]]</f>
        <v>144.60000000000002</v>
      </c>
    </row>
    <row r="1001" spans="1:17" x14ac:dyDescent="0.3">
      <c r="A1001" s="1">
        <v>1000</v>
      </c>
      <c r="B1001" s="2" t="s">
        <v>911</v>
      </c>
      <c r="C1001" s="2" t="s">
        <v>8</v>
      </c>
      <c r="D1001" s="2" t="s">
        <v>10</v>
      </c>
      <c r="E1001" s="3">
        <v>43474</v>
      </c>
      <c r="F1001" s="3" t="s">
        <v>375</v>
      </c>
      <c r="G1001" s="2">
        <v>2019</v>
      </c>
      <c r="H1001" s="3" t="s">
        <v>85</v>
      </c>
      <c r="I1001" s="3" t="s">
        <v>388</v>
      </c>
      <c r="J1001" s="3" t="s">
        <v>45</v>
      </c>
      <c r="K1001" s="3" t="s">
        <v>62</v>
      </c>
      <c r="L1001" s="3" t="s">
        <v>37</v>
      </c>
      <c r="M1001" s="3" t="s">
        <v>1153</v>
      </c>
      <c r="N1001" s="2">
        <v>33.11</v>
      </c>
      <c r="O1001" s="2">
        <v>12.9129</v>
      </c>
      <c r="P1001" s="2">
        <v>5</v>
      </c>
      <c r="Q1001" s="4">
        <f>Table1[[#This Row],[Amount]]*Table1[[#This Row],[Quantity]]</f>
        <v>165.55</v>
      </c>
    </row>
    <row r="1002" spans="1:17" x14ac:dyDescent="0.3">
      <c r="A1002" s="1">
        <v>1001</v>
      </c>
      <c r="B1002" s="2" t="s">
        <v>912</v>
      </c>
      <c r="C1002" s="2" t="s">
        <v>8</v>
      </c>
      <c r="D1002" s="2" t="s">
        <v>14</v>
      </c>
      <c r="E1002" s="3">
        <v>43475</v>
      </c>
      <c r="F1002" s="3" t="s">
        <v>375</v>
      </c>
      <c r="G1002" s="2">
        <v>2019</v>
      </c>
      <c r="H1002" s="3" t="s">
        <v>70</v>
      </c>
      <c r="I1002" s="3" t="s">
        <v>389</v>
      </c>
      <c r="J1002" s="3" t="s">
        <v>43</v>
      </c>
      <c r="K1002" s="3" t="s">
        <v>64</v>
      </c>
      <c r="L1002" s="3" t="s">
        <v>37</v>
      </c>
      <c r="M1002" s="3" t="s">
        <v>1155</v>
      </c>
      <c r="N1002" s="2">
        <v>44.02</v>
      </c>
      <c r="O1002" s="2">
        <v>11.4452</v>
      </c>
      <c r="P1002" s="2">
        <v>3</v>
      </c>
      <c r="Q1002" s="4">
        <f>Table1[[#This Row],[Amount]]*Table1[[#This Row],[Quantity]]</f>
        <v>132.06</v>
      </c>
    </row>
    <row r="1003" spans="1:17" x14ac:dyDescent="0.3">
      <c r="A1003" s="1">
        <v>1002</v>
      </c>
      <c r="B1003" s="2" t="s">
        <v>913</v>
      </c>
      <c r="C1003" s="2" t="s">
        <v>6</v>
      </c>
      <c r="D1003" s="2" t="s">
        <v>7</v>
      </c>
      <c r="E1003" s="3">
        <v>43476</v>
      </c>
      <c r="F1003" s="3" t="s">
        <v>375</v>
      </c>
      <c r="G1003" s="2">
        <v>2019</v>
      </c>
      <c r="H1003" s="3" t="s">
        <v>73</v>
      </c>
      <c r="I1003" s="3" t="s">
        <v>390</v>
      </c>
      <c r="J1003" s="3" t="s">
        <v>42</v>
      </c>
      <c r="K1003" s="3" t="s">
        <v>110</v>
      </c>
      <c r="L1003" s="3" t="s">
        <v>38</v>
      </c>
      <c r="M1003" s="3" t="s">
        <v>1153</v>
      </c>
      <c r="N1003" s="2">
        <v>2309.65</v>
      </c>
      <c r="O1003" s="2">
        <v>762.18449999999996</v>
      </c>
      <c r="P1003" s="2">
        <v>2</v>
      </c>
      <c r="Q1003" s="4">
        <f>Table1[[#This Row],[Amount]]*Table1[[#This Row],[Quantity]]</f>
        <v>4619.3</v>
      </c>
    </row>
    <row r="1004" spans="1:17" x14ac:dyDescent="0.3">
      <c r="A1004" s="1">
        <v>1003</v>
      </c>
      <c r="B1004" s="2" t="s">
        <v>913</v>
      </c>
      <c r="C1004" s="2" t="s">
        <v>8</v>
      </c>
      <c r="D1004" s="2" t="s">
        <v>14</v>
      </c>
      <c r="E1004" s="3">
        <v>43476</v>
      </c>
      <c r="F1004" s="3" t="s">
        <v>375</v>
      </c>
      <c r="G1004" s="2">
        <v>2019</v>
      </c>
      <c r="H1004" s="3" t="s">
        <v>73</v>
      </c>
      <c r="I1004" s="3" t="s">
        <v>390</v>
      </c>
      <c r="J1004" s="3" t="s">
        <v>42</v>
      </c>
      <c r="K1004" s="3" t="s">
        <v>110</v>
      </c>
      <c r="L1004" s="3" t="s">
        <v>38</v>
      </c>
      <c r="M1004" s="3" t="s">
        <v>1153</v>
      </c>
      <c r="N1004" s="2">
        <v>1090.7819999999999</v>
      </c>
      <c r="O1004" s="2">
        <v>-290.87520000000001</v>
      </c>
      <c r="P1004" s="2">
        <v>3</v>
      </c>
      <c r="Q1004" s="4">
        <f>Table1[[#This Row],[Amount]]*Table1[[#This Row],[Quantity]]</f>
        <v>3272.3459999999995</v>
      </c>
    </row>
    <row r="1005" spans="1:17" x14ac:dyDescent="0.3">
      <c r="A1005" s="1">
        <v>1004</v>
      </c>
      <c r="B1005" s="2" t="s">
        <v>913</v>
      </c>
      <c r="C1005" s="2" t="s">
        <v>8</v>
      </c>
      <c r="D1005" s="2" t="s">
        <v>19</v>
      </c>
      <c r="E1005" s="3">
        <v>43476</v>
      </c>
      <c r="F1005" s="3" t="s">
        <v>375</v>
      </c>
      <c r="G1005" s="2">
        <v>2019</v>
      </c>
      <c r="H1005" s="3" t="s">
        <v>73</v>
      </c>
      <c r="I1005" s="3" t="s">
        <v>390</v>
      </c>
      <c r="J1005" s="3" t="s">
        <v>42</v>
      </c>
      <c r="K1005" s="3" t="s">
        <v>110</v>
      </c>
      <c r="L1005" s="3" t="s">
        <v>38</v>
      </c>
      <c r="M1005" s="3" t="s">
        <v>1153</v>
      </c>
      <c r="N1005" s="2">
        <v>19.440000000000001</v>
      </c>
      <c r="O1005" s="2">
        <v>9.3312000000000008</v>
      </c>
      <c r="P1005" s="2">
        <v>2</v>
      </c>
      <c r="Q1005" s="4">
        <f>Table1[[#This Row],[Amount]]*Table1[[#This Row],[Quantity]]</f>
        <v>38.880000000000003</v>
      </c>
    </row>
    <row r="1006" spans="1:17" x14ac:dyDescent="0.3">
      <c r="A1006" s="1">
        <v>1005</v>
      </c>
      <c r="B1006" s="2" t="s">
        <v>914</v>
      </c>
      <c r="C1006" s="2" t="s">
        <v>11</v>
      </c>
      <c r="D1006" s="2" t="s">
        <v>12</v>
      </c>
      <c r="E1006" s="3">
        <v>43476</v>
      </c>
      <c r="F1006" s="3" t="s">
        <v>375</v>
      </c>
      <c r="G1006" s="2">
        <v>2019</v>
      </c>
      <c r="H1006" s="3" t="s">
        <v>73</v>
      </c>
      <c r="I1006" s="3" t="s">
        <v>390</v>
      </c>
      <c r="J1006" s="3" t="s">
        <v>42</v>
      </c>
      <c r="K1006" s="3" t="s">
        <v>110</v>
      </c>
      <c r="L1006" s="3" t="s">
        <v>38</v>
      </c>
      <c r="M1006" s="3" t="s">
        <v>1153</v>
      </c>
      <c r="N1006" s="2">
        <v>484.65</v>
      </c>
      <c r="O1006" s="2">
        <v>92.083500000000001</v>
      </c>
      <c r="P1006" s="2">
        <v>3</v>
      </c>
      <c r="Q1006" s="4">
        <f>Table1[[#This Row],[Amount]]*Table1[[#This Row],[Quantity]]</f>
        <v>1453.9499999999998</v>
      </c>
    </row>
    <row r="1007" spans="1:17" x14ac:dyDescent="0.3">
      <c r="A1007" s="1">
        <v>1006</v>
      </c>
      <c r="B1007" s="2" t="s">
        <v>915</v>
      </c>
      <c r="C1007" s="2" t="s">
        <v>11</v>
      </c>
      <c r="D1007" s="2" t="s">
        <v>13</v>
      </c>
      <c r="E1007" s="3">
        <v>43477</v>
      </c>
      <c r="F1007" s="3" t="s">
        <v>375</v>
      </c>
      <c r="G1007" s="2">
        <v>2019</v>
      </c>
      <c r="H1007" s="3" t="s">
        <v>125</v>
      </c>
      <c r="I1007" s="3" t="s">
        <v>329</v>
      </c>
      <c r="J1007" s="3" t="s">
        <v>47</v>
      </c>
      <c r="K1007" s="3" t="s">
        <v>99</v>
      </c>
      <c r="L1007" s="3" t="s">
        <v>36</v>
      </c>
      <c r="M1007" s="3" t="s">
        <v>1153</v>
      </c>
      <c r="N1007" s="2">
        <v>115.29600000000001</v>
      </c>
      <c r="O1007" s="2">
        <v>40.3536</v>
      </c>
      <c r="P1007" s="2">
        <v>2</v>
      </c>
      <c r="Q1007" s="4">
        <f>Table1[[#This Row],[Amount]]*Table1[[#This Row],[Quantity]]</f>
        <v>230.59200000000001</v>
      </c>
    </row>
    <row r="1008" spans="1:17" x14ac:dyDescent="0.3">
      <c r="A1008" s="1">
        <v>1007</v>
      </c>
      <c r="B1008" s="2" t="s">
        <v>916</v>
      </c>
      <c r="C1008" s="2" t="s">
        <v>8</v>
      </c>
      <c r="D1008" s="2" t="s">
        <v>10</v>
      </c>
      <c r="E1008" s="3">
        <v>43478</v>
      </c>
      <c r="F1008" s="3" t="s">
        <v>375</v>
      </c>
      <c r="G1008" s="2">
        <v>2019</v>
      </c>
      <c r="H1008" s="3" t="s">
        <v>60</v>
      </c>
      <c r="I1008" s="3" t="s">
        <v>391</v>
      </c>
      <c r="J1008" s="3" t="s">
        <v>45</v>
      </c>
      <c r="K1008" s="3" t="s">
        <v>62</v>
      </c>
      <c r="L1008" s="3" t="s">
        <v>37</v>
      </c>
      <c r="M1008" s="3" t="s">
        <v>1153</v>
      </c>
      <c r="N1008" s="2">
        <v>7.08</v>
      </c>
      <c r="O1008" s="2">
        <v>2.4780000000000002</v>
      </c>
      <c r="P1008" s="2">
        <v>6</v>
      </c>
      <c r="Q1008" s="4">
        <f>Table1[[#This Row],[Amount]]*Table1[[#This Row],[Quantity]]</f>
        <v>42.480000000000004</v>
      </c>
    </row>
    <row r="1009" spans="1:17" x14ac:dyDescent="0.3">
      <c r="A1009" s="1">
        <v>1008</v>
      </c>
      <c r="B1009" s="2" t="s">
        <v>916</v>
      </c>
      <c r="C1009" s="2" t="s">
        <v>11</v>
      </c>
      <c r="D1009" s="2" t="s">
        <v>23</v>
      </c>
      <c r="E1009" s="3">
        <v>43478</v>
      </c>
      <c r="F1009" s="3" t="s">
        <v>375</v>
      </c>
      <c r="G1009" s="2">
        <v>2019</v>
      </c>
      <c r="H1009" s="3" t="s">
        <v>60</v>
      </c>
      <c r="I1009" s="3" t="s">
        <v>391</v>
      </c>
      <c r="J1009" s="3" t="s">
        <v>45</v>
      </c>
      <c r="K1009" s="3" t="s">
        <v>62</v>
      </c>
      <c r="L1009" s="3" t="s">
        <v>37</v>
      </c>
      <c r="M1009" s="3" t="s">
        <v>1153</v>
      </c>
      <c r="N1009" s="2">
        <v>4.4009999999999998</v>
      </c>
      <c r="O1009" s="2">
        <v>-3.5207999999999999</v>
      </c>
      <c r="P1009" s="2">
        <v>2</v>
      </c>
      <c r="Q1009" s="4">
        <f>Table1[[#This Row],[Amount]]*Table1[[#This Row],[Quantity]]</f>
        <v>8.8019999999999996</v>
      </c>
    </row>
    <row r="1010" spans="1:17" x14ac:dyDescent="0.3">
      <c r="A1010" s="1">
        <v>1009</v>
      </c>
      <c r="B1010" s="2" t="s">
        <v>917</v>
      </c>
      <c r="C1010" s="2" t="s">
        <v>6</v>
      </c>
      <c r="D1010" s="2" t="s">
        <v>24</v>
      </c>
      <c r="E1010" s="3">
        <v>43478</v>
      </c>
      <c r="F1010" s="3" t="s">
        <v>375</v>
      </c>
      <c r="G1010" s="2">
        <v>2019</v>
      </c>
      <c r="H1010" s="3" t="s">
        <v>60</v>
      </c>
      <c r="I1010" s="3" t="s">
        <v>392</v>
      </c>
      <c r="J1010" s="3" t="s">
        <v>43</v>
      </c>
      <c r="K1010" s="3" t="s">
        <v>64</v>
      </c>
      <c r="L1010" s="3" t="s">
        <v>37</v>
      </c>
      <c r="M1010" s="3" t="s">
        <v>1153</v>
      </c>
      <c r="N1010" s="2">
        <v>44.75</v>
      </c>
      <c r="O1010" s="2">
        <v>20.585000000000001</v>
      </c>
      <c r="P1010" s="2">
        <v>3</v>
      </c>
      <c r="Q1010" s="4">
        <f>Table1[[#This Row],[Amount]]*Table1[[#This Row],[Quantity]]</f>
        <v>134.25</v>
      </c>
    </row>
    <row r="1011" spans="1:17" x14ac:dyDescent="0.3">
      <c r="A1011" s="1">
        <v>1010</v>
      </c>
      <c r="B1011" s="2" t="s">
        <v>918</v>
      </c>
      <c r="C1011" s="2" t="s">
        <v>8</v>
      </c>
      <c r="D1011" s="2" t="s">
        <v>10</v>
      </c>
      <c r="E1011" s="3">
        <v>43478</v>
      </c>
      <c r="F1011" s="3" t="s">
        <v>375</v>
      </c>
      <c r="G1011" s="2">
        <v>2019</v>
      </c>
      <c r="H1011" s="3" t="s">
        <v>60</v>
      </c>
      <c r="I1011" s="3" t="s">
        <v>393</v>
      </c>
      <c r="J1011" s="3" t="s">
        <v>43</v>
      </c>
      <c r="K1011" s="3" t="s">
        <v>108</v>
      </c>
      <c r="L1011" s="3" t="s">
        <v>37</v>
      </c>
      <c r="M1011" s="3" t="s">
        <v>1153</v>
      </c>
      <c r="N1011" s="2">
        <v>95.983999999999995</v>
      </c>
      <c r="O1011" s="2">
        <v>5.9989999999999997</v>
      </c>
      <c r="P1011" s="2">
        <v>3</v>
      </c>
      <c r="Q1011" s="4">
        <f>Table1[[#This Row],[Amount]]*Table1[[#This Row],[Quantity]]</f>
        <v>287.952</v>
      </c>
    </row>
    <row r="1012" spans="1:17" x14ac:dyDescent="0.3">
      <c r="A1012" s="1">
        <v>1011</v>
      </c>
      <c r="B1012" s="2" t="s">
        <v>919</v>
      </c>
      <c r="C1012" s="2" t="s">
        <v>8</v>
      </c>
      <c r="D1012" s="2" t="s">
        <v>15</v>
      </c>
      <c r="E1012" s="3">
        <v>43478</v>
      </c>
      <c r="F1012" s="3" t="s">
        <v>375</v>
      </c>
      <c r="G1012" s="2">
        <v>2019</v>
      </c>
      <c r="H1012" s="3" t="s">
        <v>60</v>
      </c>
      <c r="I1012" s="3" t="s">
        <v>393</v>
      </c>
      <c r="J1012" s="3" t="s">
        <v>43</v>
      </c>
      <c r="K1012" s="3" t="s">
        <v>108</v>
      </c>
      <c r="L1012" s="3" t="s">
        <v>37</v>
      </c>
      <c r="M1012" s="3" t="s">
        <v>1153</v>
      </c>
      <c r="N1012" s="2">
        <v>151.72</v>
      </c>
      <c r="O1012" s="2">
        <v>27.3096</v>
      </c>
      <c r="P1012" s="2">
        <v>2</v>
      </c>
      <c r="Q1012" s="4">
        <f>Table1[[#This Row],[Amount]]*Table1[[#This Row],[Quantity]]</f>
        <v>303.44</v>
      </c>
    </row>
    <row r="1013" spans="1:17" x14ac:dyDescent="0.3">
      <c r="A1013" s="1">
        <v>1012</v>
      </c>
      <c r="B1013" s="2" t="s">
        <v>920</v>
      </c>
      <c r="C1013" s="2" t="s">
        <v>8</v>
      </c>
      <c r="D1013" s="2" t="s">
        <v>10</v>
      </c>
      <c r="E1013" s="3">
        <v>43478</v>
      </c>
      <c r="F1013" s="3" t="s">
        <v>375</v>
      </c>
      <c r="G1013" s="2">
        <v>2019</v>
      </c>
      <c r="H1013" s="3" t="s">
        <v>60</v>
      </c>
      <c r="I1013" s="3" t="s">
        <v>393</v>
      </c>
      <c r="J1013" s="3" t="s">
        <v>43</v>
      </c>
      <c r="K1013" s="3" t="s">
        <v>108</v>
      </c>
      <c r="L1013" s="3" t="s">
        <v>37</v>
      </c>
      <c r="M1013" s="3" t="s">
        <v>1153</v>
      </c>
      <c r="N1013" s="2">
        <v>155.25</v>
      </c>
      <c r="O1013" s="2">
        <v>46.575000000000003</v>
      </c>
      <c r="P1013" s="2">
        <v>3</v>
      </c>
      <c r="Q1013" s="4">
        <f>Table1[[#This Row],[Amount]]*Table1[[#This Row],[Quantity]]</f>
        <v>465.75</v>
      </c>
    </row>
    <row r="1014" spans="1:17" x14ac:dyDescent="0.3">
      <c r="A1014" s="1">
        <v>1013</v>
      </c>
      <c r="B1014" s="2" t="s">
        <v>920</v>
      </c>
      <c r="C1014" s="2" t="s">
        <v>8</v>
      </c>
      <c r="D1014" s="2" t="s">
        <v>20</v>
      </c>
      <c r="E1014" s="3">
        <v>43478</v>
      </c>
      <c r="F1014" s="3" t="s">
        <v>375</v>
      </c>
      <c r="G1014" s="2">
        <v>2019</v>
      </c>
      <c r="H1014" s="3" t="s">
        <v>60</v>
      </c>
      <c r="I1014" s="3" t="s">
        <v>145</v>
      </c>
      <c r="J1014" s="3" t="s">
        <v>42</v>
      </c>
      <c r="K1014" s="3" t="s">
        <v>110</v>
      </c>
      <c r="L1014" s="3" t="s">
        <v>38</v>
      </c>
      <c r="M1014" s="3" t="s">
        <v>1153</v>
      </c>
      <c r="N1014" s="2">
        <v>14.03</v>
      </c>
      <c r="O1014" s="2">
        <v>4.0686999999999998</v>
      </c>
      <c r="P1014" s="2">
        <v>1</v>
      </c>
      <c r="Q1014" s="4">
        <f>Table1[[#This Row],[Amount]]*Table1[[#This Row],[Quantity]]</f>
        <v>14.03</v>
      </c>
    </row>
    <row r="1015" spans="1:17" x14ac:dyDescent="0.3">
      <c r="A1015" s="1">
        <v>1014</v>
      </c>
      <c r="B1015" s="2" t="s">
        <v>921</v>
      </c>
      <c r="C1015" s="2" t="s">
        <v>8</v>
      </c>
      <c r="D1015" s="2" t="s">
        <v>9</v>
      </c>
      <c r="E1015" s="3">
        <v>43478</v>
      </c>
      <c r="F1015" s="3" t="s">
        <v>375</v>
      </c>
      <c r="G1015" s="2">
        <v>2019</v>
      </c>
      <c r="H1015" s="3" t="s">
        <v>60</v>
      </c>
      <c r="I1015" s="3" t="s">
        <v>145</v>
      </c>
      <c r="J1015" s="3" t="s">
        <v>42</v>
      </c>
      <c r="K1015" s="3" t="s">
        <v>110</v>
      </c>
      <c r="L1015" s="3" t="s">
        <v>38</v>
      </c>
      <c r="M1015" s="3" t="s">
        <v>1153</v>
      </c>
      <c r="N1015" s="2">
        <v>1618.37</v>
      </c>
      <c r="O1015" s="2">
        <v>356.04140000000001</v>
      </c>
      <c r="P1015" s="2">
        <v>2</v>
      </c>
      <c r="Q1015" s="4">
        <f>Table1[[#This Row],[Amount]]*Table1[[#This Row],[Quantity]]</f>
        <v>3236.74</v>
      </c>
    </row>
    <row r="1016" spans="1:17" x14ac:dyDescent="0.3">
      <c r="A1016" s="1">
        <v>1015</v>
      </c>
      <c r="B1016" s="2" t="s">
        <v>921</v>
      </c>
      <c r="C1016" s="2" t="s">
        <v>11</v>
      </c>
      <c r="D1016" s="2" t="s">
        <v>22</v>
      </c>
      <c r="E1016" s="3">
        <v>43478</v>
      </c>
      <c r="F1016" s="3" t="s">
        <v>375</v>
      </c>
      <c r="G1016" s="2">
        <v>2019</v>
      </c>
      <c r="H1016" s="3" t="s">
        <v>60</v>
      </c>
      <c r="I1016" s="3" t="s">
        <v>145</v>
      </c>
      <c r="J1016" s="3" t="s">
        <v>42</v>
      </c>
      <c r="K1016" s="3" t="s">
        <v>110</v>
      </c>
      <c r="L1016" s="3" t="s">
        <v>38</v>
      </c>
      <c r="M1016" s="3" t="s">
        <v>1153</v>
      </c>
      <c r="N1016" s="2">
        <v>99.6</v>
      </c>
      <c r="O1016" s="2">
        <v>36.851999999999997</v>
      </c>
      <c r="P1016" s="2">
        <v>2</v>
      </c>
      <c r="Q1016" s="4">
        <f>Table1[[#This Row],[Amount]]*Table1[[#This Row],[Quantity]]</f>
        <v>199.2</v>
      </c>
    </row>
    <row r="1017" spans="1:17" x14ac:dyDescent="0.3">
      <c r="A1017" s="1">
        <v>1016</v>
      </c>
      <c r="B1017" s="2" t="s">
        <v>922</v>
      </c>
      <c r="C1017" s="2" t="s">
        <v>8</v>
      </c>
      <c r="D1017" s="2" t="s">
        <v>19</v>
      </c>
      <c r="E1017" s="3">
        <v>43478</v>
      </c>
      <c r="F1017" s="3" t="s">
        <v>375</v>
      </c>
      <c r="G1017" s="2">
        <v>2019</v>
      </c>
      <c r="H1017" s="3" t="s">
        <v>60</v>
      </c>
      <c r="I1017" s="3" t="s">
        <v>145</v>
      </c>
      <c r="J1017" s="3" t="s">
        <v>42</v>
      </c>
      <c r="K1017" s="3" t="s">
        <v>110</v>
      </c>
      <c r="L1017" s="3" t="s">
        <v>38</v>
      </c>
      <c r="M1017" s="3" t="s">
        <v>1155</v>
      </c>
      <c r="N1017" s="2">
        <v>32.4</v>
      </c>
      <c r="O1017" s="2">
        <v>15.552</v>
      </c>
      <c r="P1017" s="2">
        <v>6</v>
      </c>
      <c r="Q1017" s="4">
        <f>Table1[[#This Row],[Amount]]*Table1[[#This Row],[Quantity]]</f>
        <v>194.39999999999998</v>
      </c>
    </row>
    <row r="1018" spans="1:17" x14ac:dyDescent="0.3">
      <c r="A1018" s="1">
        <v>1017</v>
      </c>
      <c r="B1018" s="2" t="s">
        <v>923</v>
      </c>
      <c r="C1018" s="2" t="s">
        <v>11</v>
      </c>
      <c r="D1018" s="2" t="s">
        <v>22</v>
      </c>
      <c r="E1018" s="3">
        <v>43478</v>
      </c>
      <c r="F1018" s="3" t="s">
        <v>375</v>
      </c>
      <c r="G1018" s="2">
        <v>2019</v>
      </c>
      <c r="H1018" s="3" t="s">
        <v>60</v>
      </c>
      <c r="I1018" s="3" t="s">
        <v>145</v>
      </c>
      <c r="J1018" s="3" t="s">
        <v>42</v>
      </c>
      <c r="K1018" s="3" t="s">
        <v>110</v>
      </c>
      <c r="L1018" s="3" t="s">
        <v>38</v>
      </c>
      <c r="M1018" s="3" t="s">
        <v>1154</v>
      </c>
      <c r="N1018" s="2">
        <v>13.96</v>
      </c>
      <c r="O1018" s="2">
        <v>6.7008000000000001</v>
      </c>
      <c r="P1018" s="2">
        <v>5</v>
      </c>
      <c r="Q1018" s="4">
        <f>Table1[[#This Row],[Amount]]*Table1[[#This Row],[Quantity]]</f>
        <v>69.800000000000011</v>
      </c>
    </row>
    <row r="1019" spans="1:17" x14ac:dyDescent="0.3">
      <c r="A1019" s="1">
        <v>1018</v>
      </c>
      <c r="B1019" s="2" t="s">
        <v>923</v>
      </c>
      <c r="C1019" s="2" t="s">
        <v>6</v>
      </c>
      <c r="D1019" s="2" t="s">
        <v>24</v>
      </c>
      <c r="E1019" s="3">
        <v>43478</v>
      </c>
      <c r="F1019" s="3" t="s">
        <v>375</v>
      </c>
      <c r="G1019" s="2">
        <v>2019</v>
      </c>
      <c r="H1019" s="3" t="s">
        <v>60</v>
      </c>
      <c r="I1019" s="3" t="s">
        <v>145</v>
      </c>
      <c r="J1019" s="3" t="s">
        <v>42</v>
      </c>
      <c r="K1019" s="3" t="s">
        <v>110</v>
      </c>
      <c r="L1019" s="3" t="s">
        <v>38</v>
      </c>
      <c r="M1019" s="3" t="s">
        <v>1154</v>
      </c>
      <c r="N1019" s="2">
        <v>155.82</v>
      </c>
      <c r="O1019" s="2">
        <v>63.886200000000002</v>
      </c>
      <c r="P1019" s="2">
        <v>9</v>
      </c>
      <c r="Q1019" s="4">
        <f>Table1[[#This Row],[Amount]]*Table1[[#This Row],[Quantity]]</f>
        <v>1402.3799999999999</v>
      </c>
    </row>
    <row r="1020" spans="1:17" x14ac:dyDescent="0.3">
      <c r="A1020" s="1">
        <v>1019</v>
      </c>
      <c r="B1020" s="2" t="s">
        <v>923</v>
      </c>
      <c r="C1020" s="2" t="s">
        <v>8</v>
      </c>
      <c r="D1020" s="2" t="s">
        <v>10</v>
      </c>
      <c r="E1020" s="3">
        <v>43478</v>
      </c>
      <c r="F1020" s="3" t="s">
        <v>375</v>
      </c>
      <c r="G1020" s="2">
        <v>2019</v>
      </c>
      <c r="H1020" s="3" t="s">
        <v>60</v>
      </c>
      <c r="I1020" s="3" t="s">
        <v>145</v>
      </c>
      <c r="J1020" s="3" t="s">
        <v>42</v>
      </c>
      <c r="K1020" s="3" t="s">
        <v>110</v>
      </c>
      <c r="L1020" s="3" t="s">
        <v>38</v>
      </c>
      <c r="M1020" s="3" t="s">
        <v>1154</v>
      </c>
      <c r="N1020" s="2">
        <v>124.95</v>
      </c>
      <c r="O1020" s="2">
        <v>2.4990000000000001</v>
      </c>
      <c r="P1020" s="2">
        <v>10</v>
      </c>
      <c r="Q1020" s="4">
        <f>Table1[[#This Row],[Amount]]*Table1[[#This Row],[Quantity]]</f>
        <v>1249.5</v>
      </c>
    </row>
    <row r="1021" spans="1:17" x14ac:dyDescent="0.3">
      <c r="A1021" s="1">
        <v>1020</v>
      </c>
      <c r="B1021" s="2" t="s">
        <v>923</v>
      </c>
      <c r="C1021" s="2" t="s">
        <v>8</v>
      </c>
      <c r="D1021" s="2" t="s">
        <v>14</v>
      </c>
      <c r="E1021" s="3">
        <v>43478</v>
      </c>
      <c r="F1021" s="3" t="s">
        <v>375</v>
      </c>
      <c r="G1021" s="2">
        <v>2019</v>
      </c>
      <c r="H1021" s="3" t="s">
        <v>60</v>
      </c>
      <c r="I1021" s="3" t="s">
        <v>145</v>
      </c>
      <c r="J1021" s="3" t="s">
        <v>42</v>
      </c>
      <c r="K1021" s="3" t="s">
        <v>110</v>
      </c>
      <c r="L1021" s="3" t="s">
        <v>38</v>
      </c>
      <c r="M1021" s="3" t="s">
        <v>1154</v>
      </c>
      <c r="N1021" s="2">
        <v>601.65</v>
      </c>
      <c r="O1021" s="2">
        <v>156.429</v>
      </c>
      <c r="P1021" s="2">
        <v>5</v>
      </c>
      <c r="Q1021" s="4">
        <f>Table1[[#This Row],[Amount]]*Table1[[#This Row],[Quantity]]</f>
        <v>3008.25</v>
      </c>
    </row>
    <row r="1022" spans="1:17" x14ac:dyDescent="0.3">
      <c r="A1022" s="1">
        <v>1021</v>
      </c>
      <c r="B1022" s="2" t="s">
        <v>924</v>
      </c>
      <c r="C1022" s="2" t="s">
        <v>8</v>
      </c>
      <c r="D1022" s="2" t="s">
        <v>9</v>
      </c>
      <c r="E1022" s="3">
        <v>43478</v>
      </c>
      <c r="F1022" s="3" t="s">
        <v>375</v>
      </c>
      <c r="G1022" s="2">
        <v>2019</v>
      </c>
      <c r="H1022" s="3" t="s">
        <v>60</v>
      </c>
      <c r="I1022" s="3" t="s">
        <v>145</v>
      </c>
      <c r="J1022" s="3" t="s">
        <v>42</v>
      </c>
      <c r="K1022" s="3" t="s">
        <v>110</v>
      </c>
      <c r="L1022" s="3" t="s">
        <v>38</v>
      </c>
      <c r="M1022" s="3" t="s">
        <v>1153</v>
      </c>
      <c r="N1022" s="2">
        <v>22.74</v>
      </c>
      <c r="O1022" s="2">
        <v>8.8686000000000007</v>
      </c>
      <c r="P1022" s="2">
        <v>5</v>
      </c>
      <c r="Q1022" s="4">
        <f>Table1[[#This Row],[Amount]]*Table1[[#This Row],[Quantity]]</f>
        <v>113.69999999999999</v>
      </c>
    </row>
    <row r="1023" spans="1:17" x14ac:dyDescent="0.3">
      <c r="A1023" s="1">
        <v>1022</v>
      </c>
      <c r="B1023" s="2" t="s">
        <v>924</v>
      </c>
      <c r="C1023" s="2" t="s">
        <v>8</v>
      </c>
      <c r="D1023" s="2" t="s">
        <v>9</v>
      </c>
      <c r="E1023" s="3">
        <v>43478</v>
      </c>
      <c r="F1023" s="3" t="s">
        <v>375</v>
      </c>
      <c r="G1023" s="2">
        <v>2019</v>
      </c>
      <c r="H1023" s="3" t="s">
        <v>60</v>
      </c>
      <c r="I1023" s="3" t="s">
        <v>394</v>
      </c>
      <c r="J1023" s="3" t="s">
        <v>50</v>
      </c>
      <c r="K1023" s="3" t="s">
        <v>72</v>
      </c>
      <c r="L1023" s="3" t="s">
        <v>39</v>
      </c>
      <c r="M1023" s="3" t="s">
        <v>1153</v>
      </c>
      <c r="N1023" s="2">
        <v>1267.53</v>
      </c>
      <c r="O1023" s="2">
        <v>316.88249999999999</v>
      </c>
      <c r="P1023" s="2">
        <v>2</v>
      </c>
      <c r="Q1023" s="4">
        <f>Table1[[#This Row],[Amount]]*Table1[[#This Row],[Quantity]]</f>
        <v>2535.06</v>
      </c>
    </row>
    <row r="1024" spans="1:17" x14ac:dyDescent="0.3">
      <c r="A1024" s="1">
        <v>1023</v>
      </c>
      <c r="B1024" s="2" t="s">
        <v>924</v>
      </c>
      <c r="C1024" s="2" t="s">
        <v>11</v>
      </c>
      <c r="D1024" s="2" t="s">
        <v>12</v>
      </c>
      <c r="E1024" s="3">
        <v>43478</v>
      </c>
      <c r="F1024" s="3" t="s">
        <v>375</v>
      </c>
      <c r="G1024" s="2">
        <v>2019</v>
      </c>
      <c r="H1024" s="3" t="s">
        <v>60</v>
      </c>
      <c r="I1024" s="3" t="s">
        <v>394</v>
      </c>
      <c r="J1024" s="3" t="s">
        <v>50</v>
      </c>
      <c r="K1024" s="3" t="s">
        <v>72</v>
      </c>
      <c r="L1024" s="3" t="s">
        <v>39</v>
      </c>
      <c r="M1024" s="3" t="s">
        <v>1153</v>
      </c>
      <c r="N1024" s="2">
        <v>1379.92</v>
      </c>
      <c r="O1024" s="2">
        <v>648.56240000000003</v>
      </c>
      <c r="P1024" s="2">
        <v>1</v>
      </c>
      <c r="Q1024" s="4">
        <f>Table1[[#This Row],[Amount]]*Table1[[#This Row],[Quantity]]</f>
        <v>1379.92</v>
      </c>
    </row>
    <row r="1025" spans="1:17" x14ac:dyDescent="0.3">
      <c r="A1025" s="1">
        <v>1024</v>
      </c>
      <c r="B1025" s="2" t="s">
        <v>925</v>
      </c>
      <c r="C1025" s="2" t="s">
        <v>8</v>
      </c>
      <c r="D1025" s="2" t="s">
        <v>10</v>
      </c>
      <c r="E1025" s="3">
        <v>43478</v>
      </c>
      <c r="F1025" s="3" t="s">
        <v>375</v>
      </c>
      <c r="G1025" s="2">
        <v>2019</v>
      </c>
      <c r="H1025" s="3" t="s">
        <v>60</v>
      </c>
      <c r="I1025" s="3" t="s">
        <v>394</v>
      </c>
      <c r="J1025" s="3" t="s">
        <v>50</v>
      </c>
      <c r="K1025" s="3" t="s">
        <v>72</v>
      </c>
      <c r="L1025" s="3" t="s">
        <v>39</v>
      </c>
      <c r="M1025" s="3" t="s">
        <v>1153</v>
      </c>
      <c r="N1025" s="2">
        <v>6.2080000000000002</v>
      </c>
      <c r="O1025" s="2">
        <v>2.1728000000000001</v>
      </c>
      <c r="P1025" s="2">
        <v>9</v>
      </c>
      <c r="Q1025" s="4">
        <f>Table1[[#This Row],[Amount]]*Table1[[#This Row],[Quantity]]</f>
        <v>55.872</v>
      </c>
    </row>
    <row r="1026" spans="1:17" x14ac:dyDescent="0.3">
      <c r="A1026" s="1">
        <v>1025</v>
      </c>
      <c r="B1026" s="2" t="s">
        <v>926</v>
      </c>
      <c r="C1026" s="2" t="s">
        <v>8</v>
      </c>
      <c r="D1026" s="2" t="s">
        <v>9</v>
      </c>
      <c r="E1026" s="3">
        <v>43478</v>
      </c>
      <c r="F1026" s="3" t="s">
        <v>375</v>
      </c>
      <c r="G1026" s="2">
        <v>2019</v>
      </c>
      <c r="H1026" s="3" t="s">
        <v>60</v>
      </c>
      <c r="I1026" s="3" t="s">
        <v>394</v>
      </c>
      <c r="J1026" s="3" t="s">
        <v>50</v>
      </c>
      <c r="K1026" s="3" t="s">
        <v>72</v>
      </c>
      <c r="L1026" s="3" t="s">
        <v>39</v>
      </c>
      <c r="M1026" s="3" t="s">
        <v>1155</v>
      </c>
      <c r="N1026" s="2">
        <v>11.808</v>
      </c>
      <c r="O1026" s="2">
        <v>4.2804000000000002</v>
      </c>
      <c r="P1026" s="2">
        <v>5</v>
      </c>
      <c r="Q1026" s="4">
        <f>Table1[[#This Row],[Amount]]*Table1[[#This Row],[Quantity]]</f>
        <v>59.04</v>
      </c>
    </row>
    <row r="1027" spans="1:17" x14ac:dyDescent="0.3">
      <c r="A1027" s="1">
        <v>1026</v>
      </c>
      <c r="B1027" s="2" t="s">
        <v>927</v>
      </c>
      <c r="C1027" s="2" t="s">
        <v>11</v>
      </c>
      <c r="D1027" s="2" t="s">
        <v>23</v>
      </c>
      <c r="E1027" s="3">
        <v>43478</v>
      </c>
      <c r="F1027" s="3" t="s">
        <v>375</v>
      </c>
      <c r="G1027" s="2">
        <v>2019</v>
      </c>
      <c r="H1027" s="3" t="s">
        <v>60</v>
      </c>
      <c r="I1027" s="3" t="s">
        <v>394</v>
      </c>
      <c r="J1027" s="3" t="s">
        <v>50</v>
      </c>
      <c r="K1027" s="3" t="s">
        <v>72</v>
      </c>
      <c r="L1027" s="3" t="s">
        <v>39</v>
      </c>
      <c r="M1027" s="3" t="s">
        <v>1155</v>
      </c>
      <c r="N1027" s="2">
        <v>15.552</v>
      </c>
      <c r="O1027" s="2">
        <v>5.4432</v>
      </c>
      <c r="P1027" s="2">
        <v>1</v>
      </c>
      <c r="Q1027" s="4">
        <f>Table1[[#This Row],[Amount]]*Table1[[#This Row],[Quantity]]</f>
        <v>15.552</v>
      </c>
    </row>
    <row r="1028" spans="1:17" x14ac:dyDescent="0.3">
      <c r="A1028" s="1">
        <v>1027</v>
      </c>
      <c r="B1028" s="2" t="s">
        <v>927</v>
      </c>
      <c r="C1028" s="2" t="s">
        <v>8</v>
      </c>
      <c r="D1028" s="2" t="s">
        <v>15</v>
      </c>
      <c r="E1028" s="3">
        <v>43478</v>
      </c>
      <c r="F1028" s="3" t="s">
        <v>375</v>
      </c>
      <c r="G1028" s="2">
        <v>2019</v>
      </c>
      <c r="H1028" s="3" t="s">
        <v>60</v>
      </c>
      <c r="I1028" s="3" t="s">
        <v>394</v>
      </c>
      <c r="J1028" s="3" t="s">
        <v>50</v>
      </c>
      <c r="K1028" s="3" t="s">
        <v>72</v>
      </c>
      <c r="L1028" s="3" t="s">
        <v>39</v>
      </c>
      <c r="M1028" s="3" t="s">
        <v>1155</v>
      </c>
      <c r="N1028" s="2">
        <v>63.311999999999998</v>
      </c>
      <c r="O1028" s="2">
        <v>20.5764</v>
      </c>
      <c r="P1028" s="2">
        <v>3</v>
      </c>
      <c r="Q1028" s="4">
        <f>Table1[[#This Row],[Amount]]*Table1[[#This Row],[Quantity]]</f>
        <v>189.93599999999998</v>
      </c>
    </row>
    <row r="1029" spans="1:17" x14ac:dyDescent="0.3">
      <c r="A1029" s="1">
        <v>1028</v>
      </c>
      <c r="B1029" s="2" t="s">
        <v>927</v>
      </c>
      <c r="C1029" s="2" t="s">
        <v>8</v>
      </c>
      <c r="D1029" s="2" t="s">
        <v>9</v>
      </c>
      <c r="E1029" s="3">
        <v>43478</v>
      </c>
      <c r="F1029" s="3" t="s">
        <v>375</v>
      </c>
      <c r="G1029" s="2">
        <v>2019</v>
      </c>
      <c r="H1029" s="3" t="s">
        <v>60</v>
      </c>
      <c r="I1029" s="3" t="s">
        <v>394</v>
      </c>
      <c r="J1029" s="3" t="s">
        <v>50</v>
      </c>
      <c r="K1029" s="3" t="s">
        <v>72</v>
      </c>
      <c r="L1029" s="3" t="s">
        <v>39</v>
      </c>
      <c r="M1029" s="3" t="s">
        <v>1155</v>
      </c>
      <c r="N1029" s="2">
        <v>15.587999999999999</v>
      </c>
      <c r="O1029" s="2">
        <v>-9.8724000000000007</v>
      </c>
      <c r="P1029" s="2">
        <v>2</v>
      </c>
      <c r="Q1029" s="4">
        <f>Table1[[#This Row],[Amount]]*Table1[[#This Row],[Quantity]]</f>
        <v>31.175999999999998</v>
      </c>
    </row>
    <row r="1030" spans="1:17" x14ac:dyDescent="0.3">
      <c r="A1030" s="1">
        <v>1029</v>
      </c>
      <c r="B1030" s="2" t="s">
        <v>928</v>
      </c>
      <c r="C1030" s="2" t="s">
        <v>8</v>
      </c>
      <c r="D1030" s="2" t="s">
        <v>17</v>
      </c>
      <c r="E1030" s="3">
        <v>43478</v>
      </c>
      <c r="F1030" s="3" t="s">
        <v>375</v>
      </c>
      <c r="G1030" s="2">
        <v>2019</v>
      </c>
      <c r="H1030" s="3" t="s">
        <v>60</v>
      </c>
      <c r="I1030" s="3" t="s">
        <v>394</v>
      </c>
      <c r="J1030" s="3" t="s">
        <v>50</v>
      </c>
      <c r="K1030" s="3" t="s">
        <v>72</v>
      </c>
      <c r="L1030" s="3" t="s">
        <v>39</v>
      </c>
      <c r="M1030" s="3" t="s">
        <v>1154</v>
      </c>
      <c r="N1030" s="2">
        <v>177.2</v>
      </c>
      <c r="O1030" s="2">
        <v>83.284000000000006</v>
      </c>
      <c r="P1030" s="2">
        <v>2</v>
      </c>
      <c r="Q1030" s="4">
        <f>Table1[[#This Row],[Amount]]*Table1[[#This Row],[Quantity]]</f>
        <v>354.4</v>
      </c>
    </row>
    <row r="1031" spans="1:17" x14ac:dyDescent="0.3">
      <c r="A1031" s="1">
        <v>1030</v>
      </c>
      <c r="B1031" s="2" t="s">
        <v>928</v>
      </c>
      <c r="C1031" s="2" t="s">
        <v>11</v>
      </c>
      <c r="D1031" s="2" t="s">
        <v>13</v>
      </c>
      <c r="E1031" s="3">
        <v>43478</v>
      </c>
      <c r="F1031" s="3" t="s">
        <v>375</v>
      </c>
      <c r="G1031" s="2">
        <v>2019</v>
      </c>
      <c r="H1031" s="3" t="s">
        <v>60</v>
      </c>
      <c r="I1031" s="3" t="s">
        <v>394</v>
      </c>
      <c r="J1031" s="3" t="s">
        <v>50</v>
      </c>
      <c r="K1031" s="3" t="s">
        <v>72</v>
      </c>
      <c r="L1031" s="3" t="s">
        <v>39</v>
      </c>
      <c r="M1031" s="3" t="s">
        <v>1154</v>
      </c>
      <c r="N1031" s="2">
        <v>197.97</v>
      </c>
      <c r="O1031" s="2">
        <v>57.411299999999997</v>
      </c>
      <c r="P1031" s="2">
        <v>2</v>
      </c>
      <c r="Q1031" s="4">
        <f>Table1[[#This Row],[Amount]]*Table1[[#This Row],[Quantity]]</f>
        <v>395.94</v>
      </c>
    </row>
    <row r="1032" spans="1:17" x14ac:dyDescent="0.3">
      <c r="A1032" s="1">
        <v>1031</v>
      </c>
      <c r="B1032" s="2" t="s">
        <v>928</v>
      </c>
      <c r="C1032" s="2" t="s">
        <v>6</v>
      </c>
      <c r="D1032" s="2" t="s">
        <v>7</v>
      </c>
      <c r="E1032" s="3">
        <v>43478</v>
      </c>
      <c r="F1032" s="3" t="s">
        <v>375</v>
      </c>
      <c r="G1032" s="2">
        <v>2019</v>
      </c>
      <c r="H1032" s="3" t="s">
        <v>60</v>
      </c>
      <c r="I1032" s="3" t="s">
        <v>394</v>
      </c>
      <c r="J1032" s="3" t="s">
        <v>50</v>
      </c>
      <c r="K1032" s="3" t="s">
        <v>72</v>
      </c>
      <c r="L1032" s="3" t="s">
        <v>39</v>
      </c>
      <c r="M1032" s="3" t="s">
        <v>1154</v>
      </c>
      <c r="N1032" s="2">
        <v>854.94</v>
      </c>
      <c r="O1032" s="2">
        <v>213.73500000000001</v>
      </c>
      <c r="P1032" s="2">
        <v>2</v>
      </c>
      <c r="Q1032" s="4">
        <f>Table1[[#This Row],[Amount]]*Table1[[#This Row],[Quantity]]</f>
        <v>1709.88</v>
      </c>
    </row>
    <row r="1033" spans="1:17" x14ac:dyDescent="0.3">
      <c r="A1033" s="1">
        <v>1032</v>
      </c>
      <c r="B1033" s="2" t="s">
        <v>928</v>
      </c>
      <c r="C1033" s="2" t="s">
        <v>8</v>
      </c>
      <c r="D1033" s="2" t="s">
        <v>10</v>
      </c>
      <c r="E1033" s="3">
        <v>43478</v>
      </c>
      <c r="F1033" s="3" t="s">
        <v>375</v>
      </c>
      <c r="G1033" s="2">
        <v>2019</v>
      </c>
      <c r="H1033" s="3" t="s">
        <v>60</v>
      </c>
      <c r="I1033" s="3" t="s">
        <v>141</v>
      </c>
      <c r="J1033" s="3" t="s">
        <v>42</v>
      </c>
      <c r="K1033" s="3" t="s">
        <v>110</v>
      </c>
      <c r="L1033" s="3" t="s">
        <v>38</v>
      </c>
      <c r="M1033" s="3" t="s">
        <v>1154</v>
      </c>
      <c r="N1033" s="2">
        <v>124.11</v>
      </c>
      <c r="O1033" s="2">
        <v>52.126199999999997</v>
      </c>
      <c r="P1033" s="2">
        <v>4</v>
      </c>
      <c r="Q1033" s="4">
        <f>Table1[[#This Row],[Amount]]*Table1[[#This Row],[Quantity]]</f>
        <v>496.44</v>
      </c>
    </row>
    <row r="1034" spans="1:17" x14ac:dyDescent="0.3">
      <c r="A1034" s="1">
        <v>1033</v>
      </c>
      <c r="B1034" s="2" t="s">
        <v>928</v>
      </c>
      <c r="C1034" s="2" t="s">
        <v>8</v>
      </c>
      <c r="D1034" s="2" t="s">
        <v>25</v>
      </c>
      <c r="E1034" s="3">
        <v>43478</v>
      </c>
      <c r="F1034" s="3" t="s">
        <v>375</v>
      </c>
      <c r="G1034" s="2">
        <v>2019</v>
      </c>
      <c r="H1034" s="3" t="s">
        <v>60</v>
      </c>
      <c r="I1034" s="3" t="s">
        <v>141</v>
      </c>
      <c r="J1034" s="3" t="s">
        <v>42</v>
      </c>
      <c r="K1034" s="3" t="s">
        <v>110</v>
      </c>
      <c r="L1034" s="3" t="s">
        <v>38</v>
      </c>
      <c r="M1034" s="3" t="s">
        <v>1154</v>
      </c>
      <c r="N1034" s="2">
        <v>14.4</v>
      </c>
      <c r="O1034" s="2">
        <v>7.056</v>
      </c>
      <c r="P1034" s="2">
        <v>9</v>
      </c>
      <c r="Q1034" s="4">
        <f>Table1[[#This Row],[Amount]]*Table1[[#This Row],[Quantity]]</f>
        <v>129.6</v>
      </c>
    </row>
    <row r="1035" spans="1:17" x14ac:dyDescent="0.3">
      <c r="A1035" s="1">
        <v>1034</v>
      </c>
      <c r="B1035" s="2" t="s">
        <v>929</v>
      </c>
      <c r="C1035" s="2" t="s">
        <v>11</v>
      </c>
      <c r="D1035" s="2" t="s">
        <v>12</v>
      </c>
      <c r="E1035" s="3">
        <v>43478</v>
      </c>
      <c r="F1035" s="3" t="s">
        <v>375</v>
      </c>
      <c r="G1035" s="2">
        <v>2019</v>
      </c>
      <c r="H1035" s="3" t="s">
        <v>60</v>
      </c>
      <c r="I1035" s="3" t="s">
        <v>141</v>
      </c>
      <c r="J1035" s="3" t="s">
        <v>42</v>
      </c>
      <c r="K1035" s="3" t="s">
        <v>110</v>
      </c>
      <c r="L1035" s="3" t="s">
        <v>38</v>
      </c>
      <c r="M1035" s="3" t="s">
        <v>1153</v>
      </c>
      <c r="N1035" s="2">
        <v>15.696</v>
      </c>
      <c r="O1035" s="2">
        <v>5.1012000000000004</v>
      </c>
      <c r="P1035" s="2">
        <v>4</v>
      </c>
      <c r="Q1035" s="4">
        <f>Table1[[#This Row],[Amount]]*Table1[[#This Row],[Quantity]]</f>
        <v>62.783999999999999</v>
      </c>
    </row>
    <row r="1036" spans="1:17" x14ac:dyDescent="0.3">
      <c r="A1036" s="1">
        <v>1035</v>
      </c>
      <c r="B1036" s="2" t="s">
        <v>929</v>
      </c>
      <c r="C1036" s="2" t="s">
        <v>6</v>
      </c>
      <c r="D1036" s="2" t="s">
        <v>16</v>
      </c>
      <c r="E1036" s="3">
        <v>43478</v>
      </c>
      <c r="F1036" s="3" t="s">
        <v>375</v>
      </c>
      <c r="G1036" s="2">
        <v>2019</v>
      </c>
      <c r="H1036" s="3" t="s">
        <v>60</v>
      </c>
      <c r="I1036" s="3" t="s">
        <v>141</v>
      </c>
      <c r="J1036" s="3" t="s">
        <v>42</v>
      </c>
      <c r="K1036" s="3" t="s">
        <v>110</v>
      </c>
      <c r="L1036" s="3" t="s">
        <v>38</v>
      </c>
      <c r="M1036" s="3" t="s">
        <v>1153</v>
      </c>
      <c r="N1036" s="2">
        <v>2.6280000000000001</v>
      </c>
      <c r="O1036" s="2">
        <v>-1.9272</v>
      </c>
      <c r="P1036" s="2">
        <v>3</v>
      </c>
      <c r="Q1036" s="4">
        <f>Table1[[#This Row],[Amount]]*Table1[[#This Row],[Quantity]]</f>
        <v>7.8840000000000003</v>
      </c>
    </row>
    <row r="1037" spans="1:17" x14ac:dyDescent="0.3">
      <c r="A1037" s="1">
        <v>1036</v>
      </c>
      <c r="B1037" s="2" t="s">
        <v>929</v>
      </c>
      <c r="C1037" s="2" t="s">
        <v>8</v>
      </c>
      <c r="D1037" s="2" t="s">
        <v>15</v>
      </c>
      <c r="E1037" s="3">
        <v>43478</v>
      </c>
      <c r="F1037" s="3" t="s">
        <v>375</v>
      </c>
      <c r="G1037" s="2">
        <v>2019</v>
      </c>
      <c r="H1037" s="3" t="s">
        <v>60</v>
      </c>
      <c r="I1037" s="3" t="s">
        <v>141</v>
      </c>
      <c r="J1037" s="3" t="s">
        <v>42</v>
      </c>
      <c r="K1037" s="3" t="s">
        <v>110</v>
      </c>
      <c r="L1037" s="3" t="s">
        <v>38</v>
      </c>
      <c r="M1037" s="3" t="s">
        <v>1153</v>
      </c>
      <c r="N1037" s="2">
        <v>14.427</v>
      </c>
      <c r="O1037" s="2">
        <v>-10.579800000000001</v>
      </c>
      <c r="P1037" s="2">
        <v>5</v>
      </c>
      <c r="Q1037" s="4">
        <f>Table1[[#This Row],[Amount]]*Table1[[#This Row],[Quantity]]</f>
        <v>72.134999999999991</v>
      </c>
    </row>
    <row r="1038" spans="1:17" x14ac:dyDescent="0.3">
      <c r="A1038" s="1">
        <v>1037</v>
      </c>
      <c r="B1038" s="2" t="s">
        <v>930</v>
      </c>
      <c r="C1038" s="2" t="s">
        <v>8</v>
      </c>
      <c r="D1038" s="2" t="s">
        <v>14</v>
      </c>
      <c r="E1038" s="3">
        <v>43478</v>
      </c>
      <c r="F1038" s="3" t="s">
        <v>375</v>
      </c>
      <c r="G1038" s="2">
        <v>2019</v>
      </c>
      <c r="H1038" s="3" t="s">
        <v>60</v>
      </c>
      <c r="I1038" s="3" t="s">
        <v>141</v>
      </c>
      <c r="J1038" s="3" t="s">
        <v>42</v>
      </c>
      <c r="K1038" s="3" t="s">
        <v>110</v>
      </c>
      <c r="L1038" s="3" t="s">
        <v>38</v>
      </c>
      <c r="M1038" s="3" t="s">
        <v>1155</v>
      </c>
      <c r="N1038" s="2">
        <v>86.62</v>
      </c>
      <c r="O1038" s="2">
        <v>8.6620000000000008</v>
      </c>
      <c r="P1038" s="2">
        <v>3</v>
      </c>
      <c r="Q1038" s="4">
        <f>Table1[[#This Row],[Amount]]*Table1[[#This Row],[Quantity]]</f>
        <v>259.86</v>
      </c>
    </row>
    <row r="1039" spans="1:17" x14ac:dyDescent="0.3">
      <c r="A1039" s="1">
        <v>1038</v>
      </c>
      <c r="B1039" s="2" t="s">
        <v>931</v>
      </c>
      <c r="C1039" s="2" t="s">
        <v>8</v>
      </c>
      <c r="D1039" s="2" t="s">
        <v>10</v>
      </c>
      <c r="E1039" s="3">
        <v>43478</v>
      </c>
      <c r="F1039" s="3" t="s">
        <v>375</v>
      </c>
      <c r="G1039" s="2">
        <v>2019</v>
      </c>
      <c r="H1039" s="3" t="s">
        <v>60</v>
      </c>
      <c r="I1039" s="3" t="s">
        <v>141</v>
      </c>
      <c r="J1039" s="3" t="s">
        <v>42</v>
      </c>
      <c r="K1039" s="3" t="s">
        <v>110</v>
      </c>
      <c r="L1039" s="3" t="s">
        <v>38</v>
      </c>
      <c r="M1039" s="3" t="s">
        <v>1153</v>
      </c>
      <c r="N1039" s="2">
        <v>36.624000000000002</v>
      </c>
      <c r="O1039" s="2">
        <v>13.734</v>
      </c>
      <c r="P1039" s="2">
        <v>3</v>
      </c>
      <c r="Q1039" s="4">
        <f>Table1[[#This Row],[Amount]]*Table1[[#This Row],[Quantity]]</f>
        <v>109.87200000000001</v>
      </c>
    </row>
    <row r="1040" spans="1:17" x14ac:dyDescent="0.3">
      <c r="A1040" s="1">
        <v>1039</v>
      </c>
      <c r="B1040" s="2" t="s">
        <v>932</v>
      </c>
      <c r="C1040" s="2" t="s">
        <v>8</v>
      </c>
      <c r="D1040" s="2" t="s">
        <v>10</v>
      </c>
      <c r="E1040" s="3">
        <v>43479</v>
      </c>
      <c r="F1040" s="3" t="s">
        <v>375</v>
      </c>
      <c r="G1040" s="2">
        <v>2019</v>
      </c>
      <c r="H1040" s="3" t="s">
        <v>80</v>
      </c>
      <c r="I1040" s="3" t="s">
        <v>168</v>
      </c>
      <c r="J1040" s="3" t="s">
        <v>47</v>
      </c>
      <c r="K1040" s="3" t="s">
        <v>99</v>
      </c>
      <c r="L1040" s="3" t="s">
        <v>36</v>
      </c>
      <c r="M1040" s="3" t="s">
        <v>1153</v>
      </c>
      <c r="N1040" s="2">
        <v>23.968</v>
      </c>
      <c r="O1040" s="2">
        <v>2.6964000000000001</v>
      </c>
      <c r="P1040" s="2">
        <v>4</v>
      </c>
      <c r="Q1040" s="4">
        <f>Table1[[#This Row],[Amount]]*Table1[[#This Row],[Quantity]]</f>
        <v>95.872</v>
      </c>
    </row>
    <row r="1041" spans="1:17" x14ac:dyDescent="0.3">
      <c r="A1041" s="1">
        <v>1040</v>
      </c>
      <c r="B1041" s="2" t="s">
        <v>932</v>
      </c>
      <c r="C1041" s="2" t="s">
        <v>11</v>
      </c>
      <c r="D1041" s="2" t="s">
        <v>12</v>
      </c>
      <c r="E1041" s="3">
        <v>43479</v>
      </c>
      <c r="F1041" s="3" t="s">
        <v>375</v>
      </c>
      <c r="G1041" s="2">
        <v>2019</v>
      </c>
      <c r="H1041" s="3" t="s">
        <v>80</v>
      </c>
      <c r="I1041" s="3" t="s">
        <v>168</v>
      </c>
      <c r="J1041" s="3" t="s">
        <v>47</v>
      </c>
      <c r="K1041" s="3" t="s">
        <v>99</v>
      </c>
      <c r="L1041" s="3" t="s">
        <v>36</v>
      </c>
      <c r="M1041" s="3" t="s">
        <v>1153</v>
      </c>
      <c r="N1041" s="2">
        <v>28.728000000000002</v>
      </c>
      <c r="O1041" s="2">
        <v>1.7955000000000001</v>
      </c>
      <c r="P1041" s="2">
        <v>2</v>
      </c>
      <c r="Q1041" s="4">
        <f>Table1[[#This Row],[Amount]]*Table1[[#This Row],[Quantity]]</f>
        <v>57.456000000000003</v>
      </c>
    </row>
    <row r="1042" spans="1:17" x14ac:dyDescent="0.3">
      <c r="A1042" s="1">
        <v>1041</v>
      </c>
      <c r="B1042" s="2" t="s">
        <v>933</v>
      </c>
      <c r="C1042" s="2" t="s">
        <v>8</v>
      </c>
      <c r="D1042" s="2" t="s">
        <v>9</v>
      </c>
      <c r="E1042" s="3">
        <v>43479</v>
      </c>
      <c r="F1042" s="3" t="s">
        <v>375</v>
      </c>
      <c r="G1042" s="2">
        <v>2019</v>
      </c>
      <c r="H1042" s="3" t="s">
        <v>80</v>
      </c>
      <c r="I1042" s="3" t="s">
        <v>168</v>
      </c>
      <c r="J1042" s="3" t="s">
        <v>47</v>
      </c>
      <c r="K1042" s="3" t="s">
        <v>99</v>
      </c>
      <c r="L1042" s="3" t="s">
        <v>36</v>
      </c>
      <c r="M1042" s="3" t="s">
        <v>1155</v>
      </c>
      <c r="N1042" s="2">
        <v>697.16</v>
      </c>
      <c r="O1042" s="2">
        <v>146.40360000000001</v>
      </c>
      <c r="P1042" s="2">
        <v>3</v>
      </c>
      <c r="Q1042" s="4">
        <f>Table1[[#This Row],[Amount]]*Table1[[#This Row],[Quantity]]</f>
        <v>2091.48</v>
      </c>
    </row>
    <row r="1043" spans="1:17" x14ac:dyDescent="0.3">
      <c r="A1043" s="1">
        <v>1042</v>
      </c>
      <c r="B1043" s="2" t="s">
        <v>934</v>
      </c>
      <c r="C1043" s="2" t="s">
        <v>8</v>
      </c>
      <c r="D1043" s="2" t="s">
        <v>10</v>
      </c>
      <c r="E1043" s="3">
        <v>43479</v>
      </c>
      <c r="F1043" s="3" t="s">
        <v>375</v>
      </c>
      <c r="G1043" s="2">
        <v>2019</v>
      </c>
      <c r="H1043" s="3" t="s">
        <v>80</v>
      </c>
      <c r="I1043" s="3" t="s">
        <v>168</v>
      </c>
      <c r="J1043" s="3" t="s">
        <v>47</v>
      </c>
      <c r="K1043" s="3" t="s">
        <v>99</v>
      </c>
      <c r="L1043" s="3" t="s">
        <v>36</v>
      </c>
      <c r="M1043" s="3" t="s">
        <v>1153</v>
      </c>
      <c r="N1043" s="2">
        <v>31.86</v>
      </c>
      <c r="O1043" s="2">
        <v>11.151</v>
      </c>
      <c r="P1043" s="2">
        <v>3</v>
      </c>
      <c r="Q1043" s="4">
        <f>Table1[[#This Row],[Amount]]*Table1[[#This Row],[Quantity]]</f>
        <v>95.58</v>
      </c>
    </row>
    <row r="1044" spans="1:17" x14ac:dyDescent="0.3">
      <c r="A1044" s="1">
        <v>1043</v>
      </c>
      <c r="B1044" s="2" t="s">
        <v>934</v>
      </c>
      <c r="C1044" s="2" t="s">
        <v>11</v>
      </c>
      <c r="D1044" s="2" t="s">
        <v>23</v>
      </c>
      <c r="E1044" s="3">
        <v>43479</v>
      </c>
      <c r="F1044" s="3" t="s">
        <v>375</v>
      </c>
      <c r="G1044" s="2">
        <v>2019</v>
      </c>
      <c r="H1044" s="3" t="s">
        <v>80</v>
      </c>
      <c r="I1044" s="3" t="s">
        <v>168</v>
      </c>
      <c r="J1044" s="3" t="s">
        <v>47</v>
      </c>
      <c r="K1044" s="3" t="s">
        <v>99</v>
      </c>
      <c r="L1044" s="3" t="s">
        <v>36</v>
      </c>
      <c r="M1044" s="3" t="s">
        <v>1153</v>
      </c>
      <c r="N1044" s="2">
        <v>722.35199999999998</v>
      </c>
      <c r="O1044" s="2">
        <v>90.293999999999997</v>
      </c>
      <c r="P1044" s="2">
        <v>1</v>
      </c>
      <c r="Q1044" s="4">
        <f>Table1[[#This Row],[Amount]]*Table1[[#This Row],[Quantity]]</f>
        <v>722.35199999999998</v>
      </c>
    </row>
    <row r="1045" spans="1:17" x14ac:dyDescent="0.3">
      <c r="A1045" s="1">
        <v>1044</v>
      </c>
      <c r="B1045" s="2" t="s">
        <v>935</v>
      </c>
      <c r="C1045" s="2" t="s">
        <v>8</v>
      </c>
      <c r="D1045" s="2" t="s">
        <v>18</v>
      </c>
      <c r="E1045" s="3">
        <v>43479</v>
      </c>
      <c r="F1045" s="3" t="s">
        <v>375</v>
      </c>
      <c r="G1045" s="2">
        <v>2019</v>
      </c>
      <c r="H1045" s="3" t="s">
        <v>80</v>
      </c>
      <c r="I1045" s="3" t="s">
        <v>168</v>
      </c>
      <c r="J1045" s="3" t="s">
        <v>47</v>
      </c>
      <c r="K1045" s="3" t="s">
        <v>99</v>
      </c>
      <c r="L1045" s="3" t="s">
        <v>36</v>
      </c>
      <c r="M1045" s="3" t="s">
        <v>1154</v>
      </c>
      <c r="N1045" s="2">
        <v>8.84</v>
      </c>
      <c r="O1045" s="2">
        <v>2.9834999999999998</v>
      </c>
      <c r="P1045" s="2">
        <v>4</v>
      </c>
      <c r="Q1045" s="4">
        <f>Table1[[#This Row],[Amount]]*Table1[[#This Row],[Quantity]]</f>
        <v>35.36</v>
      </c>
    </row>
    <row r="1046" spans="1:17" x14ac:dyDescent="0.3">
      <c r="A1046" s="1">
        <v>1045</v>
      </c>
      <c r="B1046" s="2" t="s">
        <v>935</v>
      </c>
      <c r="C1046" s="2" t="s">
        <v>11</v>
      </c>
      <c r="D1046" s="2" t="s">
        <v>22</v>
      </c>
      <c r="E1046" s="3">
        <v>43479</v>
      </c>
      <c r="F1046" s="3" t="s">
        <v>375</v>
      </c>
      <c r="G1046" s="2">
        <v>2019</v>
      </c>
      <c r="H1046" s="3" t="s">
        <v>80</v>
      </c>
      <c r="I1046" s="3" t="s">
        <v>168</v>
      </c>
      <c r="J1046" s="3" t="s">
        <v>47</v>
      </c>
      <c r="K1046" s="3" t="s">
        <v>99</v>
      </c>
      <c r="L1046" s="3" t="s">
        <v>36</v>
      </c>
      <c r="M1046" s="3" t="s">
        <v>1154</v>
      </c>
      <c r="N1046" s="2">
        <v>58.463999999999999</v>
      </c>
      <c r="O1046" s="2">
        <v>-146.16</v>
      </c>
      <c r="P1046" s="2">
        <v>6</v>
      </c>
      <c r="Q1046" s="4">
        <f>Table1[[#This Row],[Amount]]*Table1[[#This Row],[Quantity]]</f>
        <v>350.78399999999999</v>
      </c>
    </row>
    <row r="1047" spans="1:17" x14ac:dyDescent="0.3">
      <c r="A1047" s="1">
        <v>1046</v>
      </c>
      <c r="B1047" s="2" t="s">
        <v>936</v>
      </c>
      <c r="C1047" s="2" t="s">
        <v>6</v>
      </c>
      <c r="D1047" s="2" t="s">
        <v>7</v>
      </c>
      <c r="E1047" s="3">
        <v>43479</v>
      </c>
      <c r="F1047" s="3" t="s">
        <v>375</v>
      </c>
      <c r="G1047" s="2">
        <v>2019</v>
      </c>
      <c r="H1047" s="3" t="s">
        <v>80</v>
      </c>
      <c r="I1047" s="3" t="s">
        <v>168</v>
      </c>
      <c r="J1047" s="3" t="s">
        <v>47</v>
      </c>
      <c r="K1047" s="3" t="s">
        <v>99</v>
      </c>
      <c r="L1047" s="3" t="s">
        <v>36</v>
      </c>
      <c r="M1047" s="3" t="s">
        <v>1155</v>
      </c>
      <c r="N1047" s="2">
        <v>254.60400000000001</v>
      </c>
      <c r="O1047" s="2">
        <v>-18.186</v>
      </c>
      <c r="P1047" s="2">
        <v>9</v>
      </c>
      <c r="Q1047" s="4">
        <f>Table1[[#This Row],[Amount]]*Table1[[#This Row],[Quantity]]</f>
        <v>2291.4360000000001</v>
      </c>
    </row>
    <row r="1048" spans="1:17" x14ac:dyDescent="0.3">
      <c r="A1048" s="1">
        <v>1047</v>
      </c>
      <c r="B1048" s="2" t="s">
        <v>937</v>
      </c>
      <c r="C1048" s="2" t="s">
        <v>8</v>
      </c>
      <c r="D1048" s="2" t="s">
        <v>9</v>
      </c>
      <c r="E1048" s="3">
        <v>43479</v>
      </c>
      <c r="F1048" s="3" t="s">
        <v>375</v>
      </c>
      <c r="G1048" s="2">
        <v>2019</v>
      </c>
      <c r="H1048" s="3" t="s">
        <v>80</v>
      </c>
      <c r="I1048" s="3" t="s">
        <v>168</v>
      </c>
      <c r="J1048" s="3" t="s">
        <v>47</v>
      </c>
      <c r="K1048" s="3" t="s">
        <v>99</v>
      </c>
      <c r="L1048" s="3" t="s">
        <v>36</v>
      </c>
      <c r="M1048" s="3" t="s">
        <v>1153</v>
      </c>
      <c r="N1048" s="2">
        <v>1363.96</v>
      </c>
      <c r="O1048" s="2">
        <v>85.247500000000002</v>
      </c>
      <c r="P1048" s="2">
        <v>5</v>
      </c>
      <c r="Q1048" s="4">
        <f>Table1[[#This Row],[Amount]]*Table1[[#This Row],[Quantity]]</f>
        <v>6819.8</v>
      </c>
    </row>
    <row r="1049" spans="1:17" x14ac:dyDescent="0.3">
      <c r="A1049" s="1">
        <v>1048</v>
      </c>
      <c r="B1049" s="2" t="s">
        <v>937</v>
      </c>
      <c r="C1049" s="2" t="s">
        <v>8</v>
      </c>
      <c r="D1049" s="2" t="s">
        <v>14</v>
      </c>
      <c r="E1049" s="3">
        <v>43479</v>
      </c>
      <c r="F1049" s="3" t="s">
        <v>375</v>
      </c>
      <c r="G1049" s="2">
        <v>2019</v>
      </c>
      <c r="H1049" s="3" t="s">
        <v>80</v>
      </c>
      <c r="I1049" s="3" t="s">
        <v>395</v>
      </c>
      <c r="J1049" s="3" t="s">
        <v>45</v>
      </c>
      <c r="K1049" s="3" t="s">
        <v>62</v>
      </c>
      <c r="L1049" s="3" t="s">
        <v>37</v>
      </c>
      <c r="M1049" s="3" t="s">
        <v>1153</v>
      </c>
      <c r="N1049" s="2">
        <v>102.36</v>
      </c>
      <c r="O1049" s="2">
        <v>-3.8384999999999998</v>
      </c>
      <c r="P1049" s="2">
        <v>5</v>
      </c>
      <c r="Q1049" s="4">
        <f>Table1[[#This Row],[Amount]]*Table1[[#This Row],[Quantity]]</f>
        <v>511.8</v>
      </c>
    </row>
    <row r="1050" spans="1:17" x14ac:dyDescent="0.3">
      <c r="A1050" s="1">
        <v>1049</v>
      </c>
      <c r="B1050" s="2" t="s">
        <v>938</v>
      </c>
      <c r="C1050" s="2" t="s">
        <v>11</v>
      </c>
      <c r="D1050" s="2" t="s">
        <v>13</v>
      </c>
      <c r="E1050" s="3">
        <v>43479</v>
      </c>
      <c r="F1050" s="3" t="s">
        <v>375</v>
      </c>
      <c r="G1050" s="2">
        <v>2019</v>
      </c>
      <c r="H1050" s="3" t="s">
        <v>80</v>
      </c>
      <c r="I1050" s="3" t="s">
        <v>395</v>
      </c>
      <c r="J1050" s="3" t="s">
        <v>45</v>
      </c>
      <c r="K1050" s="3" t="s">
        <v>62</v>
      </c>
      <c r="L1050" s="3" t="s">
        <v>37</v>
      </c>
      <c r="M1050" s="3" t="s">
        <v>1153</v>
      </c>
      <c r="N1050" s="2">
        <v>1113.5039999999999</v>
      </c>
      <c r="O1050" s="2">
        <v>125.2692</v>
      </c>
      <c r="P1050" s="2">
        <v>1</v>
      </c>
      <c r="Q1050" s="4">
        <f>Table1[[#This Row],[Amount]]*Table1[[#This Row],[Quantity]]</f>
        <v>1113.5039999999999</v>
      </c>
    </row>
    <row r="1051" spans="1:17" x14ac:dyDescent="0.3">
      <c r="A1051" s="1">
        <v>1050</v>
      </c>
      <c r="B1051" s="2" t="s">
        <v>938</v>
      </c>
      <c r="C1051" s="2" t="s">
        <v>8</v>
      </c>
      <c r="D1051" s="2" t="s">
        <v>9</v>
      </c>
      <c r="E1051" s="3">
        <v>43479</v>
      </c>
      <c r="F1051" s="3" t="s">
        <v>375</v>
      </c>
      <c r="G1051" s="2">
        <v>2019</v>
      </c>
      <c r="H1051" s="3" t="s">
        <v>80</v>
      </c>
      <c r="I1051" s="3" t="s">
        <v>395</v>
      </c>
      <c r="J1051" s="3" t="s">
        <v>45</v>
      </c>
      <c r="K1051" s="3" t="s">
        <v>62</v>
      </c>
      <c r="L1051" s="3" t="s">
        <v>37</v>
      </c>
      <c r="M1051" s="3" t="s">
        <v>1153</v>
      </c>
      <c r="N1051" s="2">
        <v>99.99</v>
      </c>
      <c r="O1051" s="2">
        <v>37.996200000000002</v>
      </c>
      <c r="P1051" s="2">
        <v>3</v>
      </c>
      <c r="Q1051" s="4">
        <f>Table1[[#This Row],[Amount]]*Table1[[#This Row],[Quantity]]</f>
        <v>299.96999999999997</v>
      </c>
    </row>
    <row r="1052" spans="1:17" x14ac:dyDescent="0.3">
      <c r="A1052" s="1">
        <v>1051</v>
      </c>
      <c r="B1052" s="2" t="s">
        <v>939</v>
      </c>
      <c r="C1052" s="2" t="s">
        <v>8</v>
      </c>
      <c r="D1052" s="2" t="s">
        <v>20</v>
      </c>
      <c r="E1052" s="3">
        <v>43479</v>
      </c>
      <c r="F1052" s="3" t="s">
        <v>375</v>
      </c>
      <c r="G1052" s="2">
        <v>2019</v>
      </c>
      <c r="H1052" s="3" t="s">
        <v>80</v>
      </c>
      <c r="I1052" s="3" t="s">
        <v>395</v>
      </c>
      <c r="J1052" s="3" t="s">
        <v>45</v>
      </c>
      <c r="K1052" s="3" t="s">
        <v>62</v>
      </c>
      <c r="L1052" s="3" t="s">
        <v>37</v>
      </c>
      <c r="M1052" s="3" t="s">
        <v>1154</v>
      </c>
      <c r="N1052" s="2">
        <v>168.464</v>
      </c>
      <c r="O1052" s="2">
        <v>-29.481200000000001</v>
      </c>
      <c r="P1052" s="2">
        <v>2</v>
      </c>
      <c r="Q1052" s="4">
        <f>Table1[[#This Row],[Amount]]*Table1[[#This Row],[Quantity]]</f>
        <v>336.928</v>
      </c>
    </row>
    <row r="1053" spans="1:17" x14ac:dyDescent="0.3">
      <c r="A1053" s="1">
        <v>1052</v>
      </c>
      <c r="B1053" s="2" t="s">
        <v>939</v>
      </c>
      <c r="C1053" s="2" t="s">
        <v>8</v>
      </c>
      <c r="D1053" s="2" t="s">
        <v>19</v>
      </c>
      <c r="E1053" s="3">
        <v>43479</v>
      </c>
      <c r="F1053" s="3" t="s">
        <v>375</v>
      </c>
      <c r="G1053" s="2">
        <v>2019</v>
      </c>
      <c r="H1053" s="3" t="s">
        <v>80</v>
      </c>
      <c r="I1053" s="3" t="s">
        <v>395</v>
      </c>
      <c r="J1053" s="3" t="s">
        <v>45</v>
      </c>
      <c r="K1053" s="3" t="s">
        <v>62</v>
      </c>
      <c r="L1053" s="3" t="s">
        <v>37</v>
      </c>
      <c r="M1053" s="3" t="s">
        <v>1154</v>
      </c>
      <c r="N1053" s="2">
        <v>6.72</v>
      </c>
      <c r="O1053" s="2">
        <v>2.4359999999999999</v>
      </c>
      <c r="P1053" s="2">
        <v>2</v>
      </c>
      <c r="Q1053" s="4">
        <f>Table1[[#This Row],[Amount]]*Table1[[#This Row],[Quantity]]</f>
        <v>13.44</v>
      </c>
    </row>
    <row r="1054" spans="1:17" x14ac:dyDescent="0.3">
      <c r="A1054" s="1">
        <v>1053</v>
      </c>
      <c r="B1054" s="2" t="s">
        <v>939</v>
      </c>
      <c r="C1054" s="2" t="s">
        <v>6</v>
      </c>
      <c r="D1054" s="2" t="s">
        <v>24</v>
      </c>
      <c r="E1054" s="3">
        <v>43479</v>
      </c>
      <c r="F1054" s="3" t="s">
        <v>375</v>
      </c>
      <c r="G1054" s="2">
        <v>2019</v>
      </c>
      <c r="H1054" s="3" t="s">
        <v>80</v>
      </c>
      <c r="I1054" s="3" t="s">
        <v>395</v>
      </c>
      <c r="J1054" s="3" t="s">
        <v>45</v>
      </c>
      <c r="K1054" s="3" t="s">
        <v>62</v>
      </c>
      <c r="L1054" s="3" t="s">
        <v>37</v>
      </c>
      <c r="M1054" s="3" t="s">
        <v>1154</v>
      </c>
      <c r="N1054" s="2">
        <v>282.88799999999998</v>
      </c>
      <c r="O1054" s="2">
        <v>56.577599999999997</v>
      </c>
      <c r="P1054" s="2">
        <v>4</v>
      </c>
      <c r="Q1054" s="4">
        <f>Table1[[#This Row],[Amount]]*Table1[[#This Row],[Quantity]]</f>
        <v>1131.5519999999999</v>
      </c>
    </row>
    <row r="1055" spans="1:17" x14ac:dyDescent="0.3">
      <c r="A1055" s="1">
        <v>1054</v>
      </c>
      <c r="B1055" s="2" t="s">
        <v>940</v>
      </c>
      <c r="C1055" s="2" t="s">
        <v>11</v>
      </c>
      <c r="D1055" s="2" t="s">
        <v>12</v>
      </c>
      <c r="E1055" s="3">
        <v>43479</v>
      </c>
      <c r="F1055" s="3" t="s">
        <v>375</v>
      </c>
      <c r="G1055" s="2">
        <v>2019</v>
      </c>
      <c r="H1055" s="3" t="s">
        <v>80</v>
      </c>
      <c r="I1055" s="3" t="s">
        <v>395</v>
      </c>
      <c r="J1055" s="3" t="s">
        <v>45</v>
      </c>
      <c r="K1055" s="3" t="s">
        <v>62</v>
      </c>
      <c r="L1055" s="3" t="s">
        <v>37</v>
      </c>
      <c r="M1055" s="3" t="s">
        <v>1155</v>
      </c>
      <c r="N1055" s="2">
        <v>11.16</v>
      </c>
      <c r="O1055" s="2">
        <v>4.3524000000000003</v>
      </c>
      <c r="P1055" s="2">
        <v>2</v>
      </c>
      <c r="Q1055" s="4">
        <f>Table1[[#This Row],[Amount]]*Table1[[#This Row],[Quantity]]</f>
        <v>22.32</v>
      </c>
    </row>
    <row r="1056" spans="1:17" x14ac:dyDescent="0.3">
      <c r="A1056" s="1">
        <v>1055</v>
      </c>
      <c r="B1056" s="2" t="s">
        <v>940</v>
      </c>
      <c r="C1056" s="2" t="s">
        <v>11</v>
      </c>
      <c r="D1056" s="2" t="s">
        <v>12</v>
      </c>
      <c r="E1056" s="3">
        <v>43479</v>
      </c>
      <c r="F1056" s="3" t="s">
        <v>375</v>
      </c>
      <c r="G1056" s="2">
        <v>2019</v>
      </c>
      <c r="H1056" s="3" t="s">
        <v>80</v>
      </c>
      <c r="I1056" s="3" t="s">
        <v>395</v>
      </c>
      <c r="J1056" s="3" t="s">
        <v>45</v>
      </c>
      <c r="K1056" s="3" t="s">
        <v>62</v>
      </c>
      <c r="L1056" s="3" t="s">
        <v>37</v>
      </c>
      <c r="M1056" s="3" t="s">
        <v>1155</v>
      </c>
      <c r="N1056" s="2">
        <v>108.4</v>
      </c>
      <c r="O1056" s="2">
        <v>22.763999999999999</v>
      </c>
      <c r="P1056" s="2">
        <v>1</v>
      </c>
      <c r="Q1056" s="4">
        <f>Table1[[#This Row],[Amount]]*Table1[[#This Row],[Quantity]]</f>
        <v>108.4</v>
      </c>
    </row>
    <row r="1057" spans="1:17" x14ac:dyDescent="0.3">
      <c r="A1057" s="1">
        <v>1056</v>
      </c>
      <c r="B1057" s="2" t="s">
        <v>940</v>
      </c>
      <c r="C1057" s="2" t="s">
        <v>11</v>
      </c>
      <c r="D1057" s="2" t="s">
        <v>23</v>
      </c>
      <c r="E1057" s="3">
        <v>43481</v>
      </c>
      <c r="F1057" s="3" t="s">
        <v>375</v>
      </c>
      <c r="G1057" s="2">
        <v>2019</v>
      </c>
      <c r="H1057" s="3" t="s">
        <v>85</v>
      </c>
      <c r="I1057" s="3" t="s">
        <v>238</v>
      </c>
      <c r="J1057" s="3" t="s">
        <v>43</v>
      </c>
      <c r="K1057" s="3" t="s">
        <v>64</v>
      </c>
      <c r="L1057" s="3" t="s">
        <v>37</v>
      </c>
      <c r="M1057" s="3" t="s">
        <v>1155</v>
      </c>
      <c r="N1057" s="2">
        <v>82.343999999999994</v>
      </c>
      <c r="O1057" s="2">
        <v>27.7911</v>
      </c>
      <c r="P1057" s="2">
        <v>7</v>
      </c>
      <c r="Q1057" s="4">
        <f>Table1[[#This Row],[Amount]]*Table1[[#This Row],[Quantity]]</f>
        <v>576.4079999999999</v>
      </c>
    </row>
    <row r="1058" spans="1:17" x14ac:dyDescent="0.3">
      <c r="A1058" s="1">
        <v>1057</v>
      </c>
      <c r="B1058" s="2" t="s">
        <v>940</v>
      </c>
      <c r="C1058" s="2" t="s">
        <v>8</v>
      </c>
      <c r="D1058" s="2" t="s">
        <v>25</v>
      </c>
      <c r="E1058" s="3">
        <v>43481</v>
      </c>
      <c r="F1058" s="3" t="s">
        <v>375</v>
      </c>
      <c r="G1058" s="2">
        <v>2019</v>
      </c>
      <c r="H1058" s="3" t="s">
        <v>85</v>
      </c>
      <c r="I1058" s="3" t="s">
        <v>238</v>
      </c>
      <c r="J1058" s="3" t="s">
        <v>43</v>
      </c>
      <c r="K1058" s="3" t="s">
        <v>64</v>
      </c>
      <c r="L1058" s="3" t="s">
        <v>37</v>
      </c>
      <c r="M1058" s="3" t="s">
        <v>1155</v>
      </c>
      <c r="N1058" s="2">
        <v>9.0879999999999992</v>
      </c>
      <c r="O1058" s="2">
        <v>3.2944</v>
      </c>
      <c r="P1058" s="2">
        <v>4</v>
      </c>
      <c r="Q1058" s="4">
        <f>Table1[[#This Row],[Amount]]*Table1[[#This Row],[Quantity]]</f>
        <v>36.351999999999997</v>
      </c>
    </row>
    <row r="1059" spans="1:17" x14ac:dyDescent="0.3">
      <c r="A1059" s="1">
        <v>1058</v>
      </c>
      <c r="B1059" s="2" t="s">
        <v>941</v>
      </c>
      <c r="C1059" s="2" t="s">
        <v>8</v>
      </c>
      <c r="D1059" s="2" t="s">
        <v>14</v>
      </c>
      <c r="E1059" s="3">
        <v>43481</v>
      </c>
      <c r="F1059" s="3" t="s">
        <v>375</v>
      </c>
      <c r="G1059" s="2">
        <v>2019</v>
      </c>
      <c r="H1059" s="3" t="s">
        <v>85</v>
      </c>
      <c r="I1059" s="3" t="s">
        <v>238</v>
      </c>
      <c r="J1059" s="3" t="s">
        <v>43</v>
      </c>
      <c r="K1059" s="3" t="s">
        <v>64</v>
      </c>
      <c r="L1059" s="3" t="s">
        <v>37</v>
      </c>
      <c r="M1059" s="3" t="s">
        <v>1154</v>
      </c>
      <c r="N1059" s="2">
        <v>19.936</v>
      </c>
      <c r="O1059" s="2">
        <v>7.2267999999999999</v>
      </c>
      <c r="P1059" s="2">
        <v>2</v>
      </c>
      <c r="Q1059" s="4">
        <f>Table1[[#This Row],[Amount]]*Table1[[#This Row],[Quantity]]</f>
        <v>39.872</v>
      </c>
    </row>
    <row r="1060" spans="1:17" x14ac:dyDescent="0.3">
      <c r="A1060" s="1">
        <v>1059</v>
      </c>
      <c r="B1060" s="2" t="s">
        <v>941</v>
      </c>
      <c r="C1060" s="2" t="s">
        <v>8</v>
      </c>
      <c r="D1060" s="2" t="s">
        <v>9</v>
      </c>
      <c r="E1060" s="3">
        <v>43481</v>
      </c>
      <c r="F1060" s="3" t="s">
        <v>375</v>
      </c>
      <c r="G1060" s="2">
        <v>2019</v>
      </c>
      <c r="H1060" s="3" t="s">
        <v>85</v>
      </c>
      <c r="I1060" s="3" t="s">
        <v>238</v>
      </c>
      <c r="J1060" s="3" t="s">
        <v>43</v>
      </c>
      <c r="K1060" s="3" t="s">
        <v>64</v>
      </c>
      <c r="L1060" s="3" t="s">
        <v>37</v>
      </c>
      <c r="M1060" s="3" t="s">
        <v>1154</v>
      </c>
      <c r="N1060" s="2">
        <v>65.567999999999998</v>
      </c>
      <c r="O1060" s="2">
        <v>22.948799999999999</v>
      </c>
      <c r="P1060" s="2">
        <v>5</v>
      </c>
      <c r="Q1060" s="4">
        <f>Table1[[#This Row],[Amount]]*Table1[[#This Row],[Quantity]]</f>
        <v>327.84</v>
      </c>
    </row>
    <row r="1061" spans="1:17" x14ac:dyDescent="0.3">
      <c r="A1061" s="1">
        <v>1060</v>
      </c>
      <c r="B1061" s="2" t="s">
        <v>942</v>
      </c>
      <c r="C1061" s="2" t="s">
        <v>8</v>
      </c>
      <c r="D1061" s="2" t="s">
        <v>18</v>
      </c>
      <c r="E1061" s="3">
        <v>43481</v>
      </c>
      <c r="F1061" s="3" t="s">
        <v>375</v>
      </c>
      <c r="G1061" s="2">
        <v>2019</v>
      </c>
      <c r="H1061" s="3" t="s">
        <v>85</v>
      </c>
      <c r="I1061" s="3" t="s">
        <v>238</v>
      </c>
      <c r="J1061" s="3" t="s">
        <v>43</v>
      </c>
      <c r="K1061" s="3" t="s">
        <v>64</v>
      </c>
      <c r="L1061" s="3" t="s">
        <v>37</v>
      </c>
      <c r="M1061" s="3" t="s">
        <v>1155</v>
      </c>
      <c r="N1061" s="2">
        <v>4.4160000000000004</v>
      </c>
      <c r="O1061" s="2">
        <v>1.6008</v>
      </c>
      <c r="P1061" s="2">
        <v>3</v>
      </c>
      <c r="Q1061" s="4">
        <f>Table1[[#This Row],[Amount]]*Table1[[#This Row],[Quantity]]</f>
        <v>13.248000000000001</v>
      </c>
    </row>
    <row r="1062" spans="1:17" x14ac:dyDescent="0.3">
      <c r="A1062" s="1">
        <v>1061</v>
      </c>
      <c r="B1062" s="2" t="s">
        <v>943</v>
      </c>
      <c r="C1062" s="2" t="s">
        <v>11</v>
      </c>
      <c r="D1062" s="2" t="s">
        <v>22</v>
      </c>
      <c r="E1062" s="3">
        <v>43481</v>
      </c>
      <c r="F1062" s="3" t="s">
        <v>375</v>
      </c>
      <c r="G1062" s="2">
        <v>2019</v>
      </c>
      <c r="H1062" s="3" t="s">
        <v>85</v>
      </c>
      <c r="I1062" s="3" t="s">
        <v>238</v>
      </c>
      <c r="J1062" s="3" t="s">
        <v>43</v>
      </c>
      <c r="K1062" s="3" t="s">
        <v>64</v>
      </c>
      <c r="L1062" s="3" t="s">
        <v>37</v>
      </c>
      <c r="M1062" s="3" t="s">
        <v>1153</v>
      </c>
      <c r="N1062" s="2">
        <v>107.77200000000001</v>
      </c>
      <c r="O1062" s="2">
        <v>-29.252400000000002</v>
      </c>
      <c r="P1062" s="2">
        <v>3</v>
      </c>
      <c r="Q1062" s="4">
        <f>Table1[[#This Row],[Amount]]*Table1[[#This Row],[Quantity]]</f>
        <v>323.31600000000003</v>
      </c>
    </row>
    <row r="1063" spans="1:17" x14ac:dyDescent="0.3">
      <c r="A1063" s="1">
        <v>1062</v>
      </c>
      <c r="B1063" s="2" t="s">
        <v>944</v>
      </c>
      <c r="C1063" s="2" t="s">
        <v>6</v>
      </c>
      <c r="D1063" s="2" t="s">
        <v>7</v>
      </c>
      <c r="E1063" s="3">
        <v>43481</v>
      </c>
      <c r="F1063" s="3" t="s">
        <v>375</v>
      </c>
      <c r="G1063" s="2">
        <v>2019</v>
      </c>
      <c r="H1063" s="3" t="s">
        <v>85</v>
      </c>
      <c r="I1063" s="3" t="s">
        <v>238</v>
      </c>
      <c r="J1063" s="3" t="s">
        <v>43</v>
      </c>
      <c r="K1063" s="3" t="s">
        <v>64</v>
      </c>
      <c r="L1063" s="3" t="s">
        <v>37</v>
      </c>
      <c r="M1063" s="3" t="s">
        <v>1154</v>
      </c>
      <c r="N1063" s="2">
        <v>45.216000000000001</v>
      </c>
      <c r="O1063" s="2">
        <v>4.5216000000000003</v>
      </c>
      <c r="P1063" s="2">
        <v>8</v>
      </c>
      <c r="Q1063" s="4">
        <f>Table1[[#This Row],[Amount]]*Table1[[#This Row],[Quantity]]</f>
        <v>361.72800000000001</v>
      </c>
    </row>
    <row r="1064" spans="1:17" x14ac:dyDescent="0.3">
      <c r="A1064" s="1">
        <v>1063</v>
      </c>
      <c r="B1064" s="2" t="s">
        <v>944</v>
      </c>
      <c r="C1064" s="2" t="s">
        <v>8</v>
      </c>
      <c r="D1064" s="2" t="s">
        <v>18</v>
      </c>
      <c r="E1064" s="3">
        <v>43481</v>
      </c>
      <c r="F1064" s="3" t="s">
        <v>375</v>
      </c>
      <c r="G1064" s="2">
        <v>2019</v>
      </c>
      <c r="H1064" s="3" t="s">
        <v>85</v>
      </c>
      <c r="I1064" s="3" t="s">
        <v>238</v>
      </c>
      <c r="J1064" s="3" t="s">
        <v>43</v>
      </c>
      <c r="K1064" s="3" t="s">
        <v>64</v>
      </c>
      <c r="L1064" s="3" t="s">
        <v>37</v>
      </c>
      <c r="M1064" s="3" t="s">
        <v>1154</v>
      </c>
      <c r="N1064" s="2">
        <v>10.416</v>
      </c>
      <c r="O1064" s="2">
        <v>-2.2134</v>
      </c>
      <c r="P1064" s="2">
        <v>9</v>
      </c>
      <c r="Q1064" s="4">
        <f>Table1[[#This Row],[Amount]]*Table1[[#This Row],[Quantity]]</f>
        <v>93.744</v>
      </c>
    </row>
    <row r="1065" spans="1:17" x14ac:dyDescent="0.3">
      <c r="A1065" s="1">
        <v>1064</v>
      </c>
      <c r="B1065" s="2" t="s">
        <v>944</v>
      </c>
      <c r="C1065" s="2" t="s">
        <v>11</v>
      </c>
      <c r="D1065" s="2" t="s">
        <v>13</v>
      </c>
      <c r="E1065" s="3">
        <v>43481</v>
      </c>
      <c r="F1065" s="3" t="s">
        <v>375</v>
      </c>
      <c r="G1065" s="2">
        <v>2019</v>
      </c>
      <c r="H1065" s="3" t="s">
        <v>85</v>
      </c>
      <c r="I1065" s="3" t="s">
        <v>238</v>
      </c>
      <c r="J1065" s="3" t="s">
        <v>43</v>
      </c>
      <c r="K1065" s="3" t="s">
        <v>64</v>
      </c>
      <c r="L1065" s="3" t="s">
        <v>37</v>
      </c>
      <c r="M1065" s="3" t="s">
        <v>1154</v>
      </c>
      <c r="N1065" s="2">
        <v>7.8719999999999999</v>
      </c>
      <c r="O1065" s="2">
        <v>1.2791999999999999</v>
      </c>
      <c r="P1065" s="2">
        <v>5</v>
      </c>
      <c r="Q1065" s="4">
        <f>Table1[[#This Row],[Amount]]*Table1[[#This Row],[Quantity]]</f>
        <v>39.36</v>
      </c>
    </row>
    <row r="1066" spans="1:17" x14ac:dyDescent="0.3">
      <c r="A1066" s="1">
        <v>1065</v>
      </c>
      <c r="B1066" s="2" t="s">
        <v>944</v>
      </c>
      <c r="C1066" s="2" t="s">
        <v>8</v>
      </c>
      <c r="D1066" s="2" t="s">
        <v>19</v>
      </c>
      <c r="E1066" s="3">
        <v>43482</v>
      </c>
      <c r="F1066" s="3" t="s">
        <v>375</v>
      </c>
      <c r="G1066" s="2">
        <v>2019</v>
      </c>
      <c r="H1066" s="3" t="s">
        <v>70</v>
      </c>
      <c r="I1066" s="3" t="s">
        <v>160</v>
      </c>
      <c r="J1066" s="3" t="s">
        <v>43</v>
      </c>
      <c r="K1066" s="3" t="s">
        <v>108</v>
      </c>
      <c r="L1066" s="3" t="s">
        <v>37</v>
      </c>
      <c r="M1066" s="3" t="s">
        <v>1154</v>
      </c>
      <c r="N1066" s="2">
        <v>118.782</v>
      </c>
      <c r="O1066" s="2">
        <v>-27.715800000000002</v>
      </c>
      <c r="P1066" s="2">
        <v>4</v>
      </c>
      <c r="Q1066" s="4">
        <f>Table1[[#This Row],[Amount]]*Table1[[#This Row],[Quantity]]</f>
        <v>475.12799999999999</v>
      </c>
    </row>
    <row r="1067" spans="1:17" x14ac:dyDescent="0.3">
      <c r="A1067" s="1">
        <v>1066</v>
      </c>
      <c r="B1067" s="2" t="s">
        <v>944</v>
      </c>
      <c r="C1067" s="2" t="s">
        <v>8</v>
      </c>
      <c r="D1067" s="2" t="s">
        <v>10</v>
      </c>
      <c r="E1067" s="3">
        <v>43482</v>
      </c>
      <c r="F1067" s="3" t="s">
        <v>375</v>
      </c>
      <c r="G1067" s="2">
        <v>2019</v>
      </c>
      <c r="H1067" s="3" t="s">
        <v>70</v>
      </c>
      <c r="I1067" s="3" t="s">
        <v>160</v>
      </c>
      <c r="J1067" s="3" t="s">
        <v>43</v>
      </c>
      <c r="K1067" s="3" t="s">
        <v>108</v>
      </c>
      <c r="L1067" s="3" t="s">
        <v>37</v>
      </c>
      <c r="M1067" s="3" t="s">
        <v>1154</v>
      </c>
      <c r="N1067" s="2">
        <v>1.448</v>
      </c>
      <c r="O1067" s="2">
        <v>0.23530000000000001</v>
      </c>
      <c r="P1067" s="2">
        <v>2</v>
      </c>
      <c r="Q1067" s="4">
        <f>Table1[[#This Row],[Amount]]*Table1[[#This Row],[Quantity]]</f>
        <v>2.8959999999999999</v>
      </c>
    </row>
    <row r="1068" spans="1:17" x14ac:dyDescent="0.3">
      <c r="A1068" s="1">
        <v>1067</v>
      </c>
      <c r="B1068" s="2" t="s">
        <v>944</v>
      </c>
      <c r="C1068" s="2" t="s">
        <v>8</v>
      </c>
      <c r="D1068" s="2" t="s">
        <v>10</v>
      </c>
      <c r="E1068" s="3">
        <v>43482</v>
      </c>
      <c r="F1068" s="3" t="s">
        <v>375</v>
      </c>
      <c r="G1068" s="2">
        <v>2019</v>
      </c>
      <c r="H1068" s="3" t="s">
        <v>70</v>
      </c>
      <c r="I1068" s="3" t="s">
        <v>160</v>
      </c>
      <c r="J1068" s="3" t="s">
        <v>43</v>
      </c>
      <c r="K1068" s="3" t="s">
        <v>108</v>
      </c>
      <c r="L1068" s="3" t="s">
        <v>37</v>
      </c>
      <c r="M1068" s="3" t="s">
        <v>1154</v>
      </c>
      <c r="N1068" s="2">
        <v>55.47</v>
      </c>
      <c r="O1068" s="2">
        <v>-46.225000000000001</v>
      </c>
      <c r="P1068" s="2">
        <v>3</v>
      </c>
      <c r="Q1068" s="4">
        <f>Table1[[#This Row],[Amount]]*Table1[[#This Row],[Quantity]]</f>
        <v>166.41</v>
      </c>
    </row>
    <row r="1069" spans="1:17" x14ac:dyDescent="0.3">
      <c r="A1069" s="1">
        <v>1068</v>
      </c>
      <c r="B1069" s="2" t="s">
        <v>945</v>
      </c>
      <c r="C1069" s="2" t="s">
        <v>11</v>
      </c>
      <c r="D1069" s="2" t="s">
        <v>13</v>
      </c>
      <c r="E1069" s="3">
        <v>43482</v>
      </c>
      <c r="F1069" s="3" t="s">
        <v>375</v>
      </c>
      <c r="G1069" s="2">
        <v>2019</v>
      </c>
      <c r="H1069" s="3" t="s">
        <v>70</v>
      </c>
      <c r="I1069" s="3" t="s">
        <v>160</v>
      </c>
      <c r="J1069" s="3" t="s">
        <v>43</v>
      </c>
      <c r="K1069" s="3" t="s">
        <v>108</v>
      </c>
      <c r="L1069" s="3" t="s">
        <v>37</v>
      </c>
      <c r="M1069" s="3" t="s">
        <v>1153</v>
      </c>
      <c r="N1069" s="2">
        <v>194.84800000000001</v>
      </c>
      <c r="O1069" s="2">
        <v>12.178000000000001</v>
      </c>
      <c r="P1069" s="2">
        <v>4</v>
      </c>
      <c r="Q1069" s="4">
        <f>Table1[[#This Row],[Amount]]*Table1[[#This Row],[Quantity]]</f>
        <v>779.39200000000005</v>
      </c>
    </row>
    <row r="1070" spans="1:17" x14ac:dyDescent="0.3">
      <c r="A1070" s="1">
        <v>1069</v>
      </c>
      <c r="B1070" s="2" t="s">
        <v>946</v>
      </c>
      <c r="C1070" s="2" t="s">
        <v>11</v>
      </c>
      <c r="D1070" s="2" t="s">
        <v>13</v>
      </c>
      <c r="E1070" s="3">
        <v>43482</v>
      </c>
      <c r="F1070" s="3" t="s">
        <v>375</v>
      </c>
      <c r="G1070" s="2">
        <v>2019</v>
      </c>
      <c r="H1070" s="3" t="s">
        <v>70</v>
      </c>
      <c r="I1070" s="3" t="s">
        <v>160</v>
      </c>
      <c r="J1070" s="3" t="s">
        <v>43</v>
      </c>
      <c r="K1070" s="3" t="s">
        <v>108</v>
      </c>
      <c r="L1070" s="3" t="s">
        <v>37</v>
      </c>
      <c r="M1070" s="3" t="s">
        <v>1153</v>
      </c>
      <c r="N1070" s="2">
        <v>1.744</v>
      </c>
      <c r="O1070" s="2">
        <v>-0.3488</v>
      </c>
      <c r="P1070" s="2">
        <v>2</v>
      </c>
      <c r="Q1070" s="4">
        <f>Table1[[#This Row],[Amount]]*Table1[[#This Row],[Quantity]]</f>
        <v>3.488</v>
      </c>
    </row>
    <row r="1071" spans="1:17" x14ac:dyDescent="0.3">
      <c r="A1071" s="1">
        <v>1070</v>
      </c>
      <c r="B1071" s="2" t="s">
        <v>947</v>
      </c>
      <c r="C1071" s="2" t="s">
        <v>8</v>
      </c>
      <c r="D1071" s="2" t="s">
        <v>9</v>
      </c>
      <c r="E1071" s="3">
        <v>43483</v>
      </c>
      <c r="F1071" s="3" t="s">
        <v>375</v>
      </c>
      <c r="G1071" s="2">
        <v>2019</v>
      </c>
      <c r="H1071" s="3" t="s">
        <v>73</v>
      </c>
      <c r="I1071" s="3" t="s">
        <v>159</v>
      </c>
      <c r="J1071" s="3" t="s">
        <v>42</v>
      </c>
      <c r="K1071" s="3" t="s">
        <v>110</v>
      </c>
      <c r="L1071" s="3" t="s">
        <v>38</v>
      </c>
      <c r="M1071" s="3" t="s">
        <v>1155</v>
      </c>
      <c r="N1071" s="2">
        <v>25.175999999999998</v>
      </c>
      <c r="O1071" s="2">
        <v>-18.462399999999999</v>
      </c>
      <c r="P1071" s="2">
        <v>3</v>
      </c>
      <c r="Q1071" s="4">
        <f>Table1[[#This Row],[Amount]]*Table1[[#This Row],[Quantity]]</f>
        <v>75.527999999999992</v>
      </c>
    </row>
    <row r="1072" spans="1:17" x14ac:dyDescent="0.3">
      <c r="A1072" s="1">
        <v>1071</v>
      </c>
      <c r="B1072" s="2" t="s">
        <v>948</v>
      </c>
      <c r="C1072" s="2" t="s">
        <v>8</v>
      </c>
      <c r="D1072" s="2" t="s">
        <v>14</v>
      </c>
      <c r="E1072" s="3">
        <v>43483</v>
      </c>
      <c r="F1072" s="3" t="s">
        <v>375</v>
      </c>
      <c r="G1072" s="2">
        <v>2019</v>
      </c>
      <c r="H1072" s="3" t="s">
        <v>73</v>
      </c>
      <c r="I1072" s="3" t="s">
        <v>159</v>
      </c>
      <c r="J1072" s="3" t="s">
        <v>42</v>
      </c>
      <c r="K1072" s="3" t="s">
        <v>110</v>
      </c>
      <c r="L1072" s="3" t="s">
        <v>38</v>
      </c>
      <c r="M1072" s="3" t="s">
        <v>1155</v>
      </c>
      <c r="N1072" s="2">
        <v>19.46</v>
      </c>
      <c r="O1072" s="2">
        <v>5.0595999999999997</v>
      </c>
      <c r="P1072" s="2">
        <v>1</v>
      </c>
      <c r="Q1072" s="4">
        <f>Table1[[#This Row],[Amount]]*Table1[[#This Row],[Quantity]]</f>
        <v>19.46</v>
      </c>
    </row>
    <row r="1073" spans="1:17" x14ac:dyDescent="0.3">
      <c r="A1073" s="1">
        <v>1072</v>
      </c>
      <c r="B1073" s="2" t="s">
        <v>949</v>
      </c>
      <c r="C1073" s="2" t="s">
        <v>6</v>
      </c>
      <c r="D1073" s="2" t="s">
        <v>7</v>
      </c>
      <c r="E1073" s="3">
        <v>43483</v>
      </c>
      <c r="F1073" s="3" t="s">
        <v>375</v>
      </c>
      <c r="G1073" s="2">
        <v>2019</v>
      </c>
      <c r="H1073" s="3" t="s">
        <v>73</v>
      </c>
      <c r="I1073" s="3" t="s">
        <v>159</v>
      </c>
      <c r="J1073" s="3" t="s">
        <v>42</v>
      </c>
      <c r="K1073" s="3" t="s">
        <v>110</v>
      </c>
      <c r="L1073" s="3" t="s">
        <v>38</v>
      </c>
      <c r="M1073" s="3" t="s">
        <v>1155</v>
      </c>
      <c r="N1073" s="2">
        <v>29.472000000000001</v>
      </c>
      <c r="O1073" s="2">
        <v>9.9467999999999996</v>
      </c>
      <c r="P1073" s="2">
        <v>9</v>
      </c>
      <c r="Q1073" s="4">
        <f>Table1[[#This Row],[Amount]]*Table1[[#This Row],[Quantity]]</f>
        <v>265.24799999999999</v>
      </c>
    </row>
    <row r="1074" spans="1:17" x14ac:dyDescent="0.3">
      <c r="A1074" s="1">
        <v>1073</v>
      </c>
      <c r="B1074" s="2" t="s">
        <v>950</v>
      </c>
      <c r="C1074" s="2" t="s">
        <v>8</v>
      </c>
      <c r="D1074" s="2" t="s">
        <v>10</v>
      </c>
      <c r="E1074" s="3">
        <v>43483</v>
      </c>
      <c r="F1074" s="3" t="s">
        <v>375</v>
      </c>
      <c r="G1074" s="2">
        <v>2019</v>
      </c>
      <c r="H1074" s="3" t="s">
        <v>73</v>
      </c>
      <c r="I1074" s="3" t="s">
        <v>396</v>
      </c>
      <c r="J1074" s="3" t="s">
        <v>50</v>
      </c>
      <c r="K1074" s="3" t="s">
        <v>72</v>
      </c>
      <c r="L1074" s="3" t="s">
        <v>39</v>
      </c>
      <c r="M1074" s="3" t="s">
        <v>1153</v>
      </c>
      <c r="N1074" s="2">
        <v>8.64</v>
      </c>
      <c r="O1074" s="2">
        <v>3.024</v>
      </c>
      <c r="P1074" s="2">
        <v>2</v>
      </c>
      <c r="Q1074" s="4">
        <f>Table1[[#This Row],[Amount]]*Table1[[#This Row],[Quantity]]</f>
        <v>17.28</v>
      </c>
    </row>
    <row r="1075" spans="1:17" x14ac:dyDescent="0.3">
      <c r="A1075" s="1">
        <v>1074</v>
      </c>
      <c r="B1075" s="2" t="s">
        <v>951</v>
      </c>
      <c r="C1075" s="2" t="s">
        <v>8</v>
      </c>
      <c r="D1075" s="2" t="s">
        <v>14</v>
      </c>
      <c r="E1075" s="3">
        <v>43483</v>
      </c>
      <c r="F1075" s="3" t="s">
        <v>375</v>
      </c>
      <c r="G1075" s="2">
        <v>2019</v>
      </c>
      <c r="H1075" s="3" t="s">
        <v>73</v>
      </c>
      <c r="I1075" s="3" t="s">
        <v>396</v>
      </c>
      <c r="J1075" s="3" t="s">
        <v>50</v>
      </c>
      <c r="K1075" s="3" t="s">
        <v>72</v>
      </c>
      <c r="L1075" s="3" t="s">
        <v>39</v>
      </c>
      <c r="M1075" s="3" t="s">
        <v>1153</v>
      </c>
      <c r="N1075" s="2">
        <v>6.27</v>
      </c>
      <c r="O1075" s="2">
        <v>-4.5979999999999999</v>
      </c>
      <c r="P1075" s="2">
        <v>3</v>
      </c>
      <c r="Q1075" s="4">
        <f>Table1[[#This Row],[Amount]]*Table1[[#This Row],[Quantity]]</f>
        <v>18.809999999999999</v>
      </c>
    </row>
    <row r="1076" spans="1:17" x14ac:dyDescent="0.3">
      <c r="A1076" s="1">
        <v>1075</v>
      </c>
      <c r="B1076" s="2" t="s">
        <v>951</v>
      </c>
      <c r="C1076" s="2" t="s">
        <v>11</v>
      </c>
      <c r="D1076" s="2" t="s">
        <v>13</v>
      </c>
      <c r="E1076" s="3">
        <v>43483</v>
      </c>
      <c r="F1076" s="3" t="s">
        <v>375</v>
      </c>
      <c r="G1076" s="2">
        <v>2019</v>
      </c>
      <c r="H1076" s="3" t="s">
        <v>73</v>
      </c>
      <c r="I1076" s="3" t="s">
        <v>397</v>
      </c>
      <c r="J1076" s="3" t="s">
        <v>42</v>
      </c>
      <c r="K1076" s="3" t="s">
        <v>110</v>
      </c>
      <c r="L1076" s="3" t="s">
        <v>38</v>
      </c>
      <c r="M1076" s="3" t="s">
        <v>1153</v>
      </c>
      <c r="N1076" s="2">
        <v>4.3680000000000003</v>
      </c>
      <c r="O1076" s="2">
        <v>-3.3488000000000002</v>
      </c>
      <c r="P1076" s="2">
        <v>2</v>
      </c>
      <c r="Q1076" s="4">
        <f>Table1[[#This Row],[Amount]]*Table1[[#This Row],[Quantity]]</f>
        <v>8.7360000000000007</v>
      </c>
    </row>
    <row r="1077" spans="1:17" x14ac:dyDescent="0.3">
      <c r="A1077" s="1">
        <v>1076</v>
      </c>
      <c r="B1077" s="2" t="s">
        <v>951</v>
      </c>
      <c r="C1077" s="2" t="s">
        <v>6</v>
      </c>
      <c r="D1077" s="2" t="s">
        <v>16</v>
      </c>
      <c r="E1077" s="3">
        <v>43483</v>
      </c>
      <c r="F1077" s="3" t="s">
        <v>375</v>
      </c>
      <c r="G1077" s="2">
        <v>2019</v>
      </c>
      <c r="H1077" s="3" t="s">
        <v>73</v>
      </c>
      <c r="I1077" s="3" t="s">
        <v>397</v>
      </c>
      <c r="J1077" s="3" t="s">
        <v>42</v>
      </c>
      <c r="K1077" s="3" t="s">
        <v>110</v>
      </c>
      <c r="L1077" s="3" t="s">
        <v>38</v>
      </c>
      <c r="M1077" s="3" t="s">
        <v>1153</v>
      </c>
      <c r="N1077" s="2">
        <v>31.984000000000002</v>
      </c>
      <c r="O1077" s="2">
        <v>1.9990000000000001</v>
      </c>
      <c r="P1077" s="2">
        <v>4</v>
      </c>
      <c r="Q1077" s="4">
        <f>Table1[[#This Row],[Amount]]*Table1[[#This Row],[Quantity]]</f>
        <v>127.93600000000001</v>
      </c>
    </row>
    <row r="1078" spans="1:17" x14ac:dyDescent="0.3">
      <c r="A1078" s="1">
        <v>1077</v>
      </c>
      <c r="B1078" s="2" t="s">
        <v>952</v>
      </c>
      <c r="C1078" s="2" t="s">
        <v>8</v>
      </c>
      <c r="D1078" s="2" t="s">
        <v>17</v>
      </c>
      <c r="E1078" s="3">
        <v>43483</v>
      </c>
      <c r="F1078" s="3" t="s">
        <v>375</v>
      </c>
      <c r="G1078" s="2">
        <v>2019</v>
      </c>
      <c r="H1078" s="3" t="s">
        <v>73</v>
      </c>
      <c r="I1078" s="3" t="s">
        <v>397</v>
      </c>
      <c r="J1078" s="3" t="s">
        <v>42</v>
      </c>
      <c r="K1078" s="3" t="s">
        <v>110</v>
      </c>
      <c r="L1078" s="3" t="s">
        <v>38</v>
      </c>
      <c r="M1078" s="3" t="s">
        <v>1155</v>
      </c>
      <c r="N1078" s="2">
        <v>40.880000000000003</v>
      </c>
      <c r="O1078" s="2">
        <v>10.6288</v>
      </c>
      <c r="P1078" s="2">
        <v>2</v>
      </c>
      <c r="Q1078" s="4">
        <f>Table1[[#This Row],[Amount]]*Table1[[#This Row],[Quantity]]</f>
        <v>81.760000000000005</v>
      </c>
    </row>
    <row r="1079" spans="1:17" x14ac:dyDescent="0.3">
      <c r="A1079" s="1">
        <v>1078</v>
      </c>
      <c r="B1079" s="2" t="s">
        <v>953</v>
      </c>
      <c r="C1079" s="2" t="s">
        <v>8</v>
      </c>
      <c r="D1079" s="2" t="s">
        <v>19</v>
      </c>
      <c r="E1079" s="3">
        <v>43483</v>
      </c>
      <c r="F1079" s="3" t="s">
        <v>375</v>
      </c>
      <c r="G1079" s="2">
        <v>2019</v>
      </c>
      <c r="H1079" s="3" t="s">
        <v>73</v>
      </c>
      <c r="I1079" s="3" t="s">
        <v>397</v>
      </c>
      <c r="J1079" s="3" t="s">
        <v>42</v>
      </c>
      <c r="K1079" s="3" t="s">
        <v>110</v>
      </c>
      <c r="L1079" s="3" t="s">
        <v>38</v>
      </c>
      <c r="M1079" s="3" t="s">
        <v>1153</v>
      </c>
      <c r="N1079" s="2">
        <v>119.96</v>
      </c>
      <c r="O1079" s="2">
        <v>33.588799999999999</v>
      </c>
      <c r="P1079" s="2">
        <v>3</v>
      </c>
      <c r="Q1079" s="4">
        <f>Table1[[#This Row],[Amount]]*Table1[[#This Row],[Quantity]]</f>
        <v>359.88</v>
      </c>
    </row>
    <row r="1080" spans="1:17" x14ac:dyDescent="0.3">
      <c r="A1080" s="1">
        <v>1079</v>
      </c>
      <c r="B1080" s="2" t="s">
        <v>953</v>
      </c>
      <c r="C1080" s="2" t="s">
        <v>11</v>
      </c>
      <c r="D1080" s="2" t="s">
        <v>13</v>
      </c>
      <c r="E1080" s="3">
        <v>43483</v>
      </c>
      <c r="F1080" s="3" t="s">
        <v>375</v>
      </c>
      <c r="G1080" s="2">
        <v>2019</v>
      </c>
      <c r="H1080" s="3" t="s">
        <v>73</v>
      </c>
      <c r="I1080" s="3" t="s">
        <v>397</v>
      </c>
      <c r="J1080" s="3" t="s">
        <v>42</v>
      </c>
      <c r="K1080" s="3" t="s">
        <v>110</v>
      </c>
      <c r="L1080" s="3" t="s">
        <v>38</v>
      </c>
      <c r="M1080" s="3" t="s">
        <v>1153</v>
      </c>
      <c r="N1080" s="2">
        <v>31.44</v>
      </c>
      <c r="O1080" s="2">
        <v>8.4887999999999995</v>
      </c>
      <c r="P1080" s="2">
        <v>8</v>
      </c>
      <c r="Q1080" s="4">
        <f>Table1[[#This Row],[Amount]]*Table1[[#This Row],[Quantity]]</f>
        <v>251.52</v>
      </c>
    </row>
    <row r="1081" spans="1:17" x14ac:dyDescent="0.3">
      <c r="A1081" s="1">
        <v>1080</v>
      </c>
      <c r="B1081" s="2" t="s">
        <v>953</v>
      </c>
      <c r="C1081" s="2" t="s">
        <v>6</v>
      </c>
      <c r="D1081" s="2" t="s">
        <v>16</v>
      </c>
      <c r="E1081" s="3">
        <v>43483</v>
      </c>
      <c r="F1081" s="3" t="s">
        <v>375</v>
      </c>
      <c r="G1081" s="2">
        <v>2019</v>
      </c>
      <c r="H1081" s="3" t="s">
        <v>73</v>
      </c>
      <c r="I1081" s="3" t="s">
        <v>397</v>
      </c>
      <c r="J1081" s="3" t="s">
        <v>42</v>
      </c>
      <c r="K1081" s="3" t="s">
        <v>110</v>
      </c>
      <c r="L1081" s="3" t="s">
        <v>38</v>
      </c>
      <c r="M1081" s="3" t="s">
        <v>1153</v>
      </c>
      <c r="N1081" s="2">
        <v>6.88</v>
      </c>
      <c r="O1081" s="2">
        <v>2.3220000000000001</v>
      </c>
      <c r="P1081" s="2">
        <v>3</v>
      </c>
      <c r="Q1081" s="4">
        <f>Table1[[#This Row],[Amount]]*Table1[[#This Row],[Quantity]]</f>
        <v>20.64</v>
      </c>
    </row>
    <row r="1082" spans="1:17" x14ac:dyDescent="0.3">
      <c r="A1082" s="1">
        <v>1081</v>
      </c>
      <c r="B1082" s="2" t="s">
        <v>954</v>
      </c>
      <c r="C1082" s="2" t="s">
        <v>8</v>
      </c>
      <c r="D1082" s="2" t="s">
        <v>10</v>
      </c>
      <c r="E1082" s="3">
        <v>43483</v>
      </c>
      <c r="F1082" s="3" t="s">
        <v>375</v>
      </c>
      <c r="G1082" s="2">
        <v>2019</v>
      </c>
      <c r="H1082" s="3" t="s">
        <v>73</v>
      </c>
      <c r="I1082" s="3" t="s">
        <v>397</v>
      </c>
      <c r="J1082" s="3" t="s">
        <v>42</v>
      </c>
      <c r="K1082" s="3" t="s">
        <v>110</v>
      </c>
      <c r="L1082" s="3" t="s">
        <v>38</v>
      </c>
      <c r="M1082" s="3" t="s">
        <v>1154</v>
      </c>
      <c r="N1082" s="2">
        <v>19.920000000000002</v>
      </c>
      <c r="O1082" s="2">
        <v>9.3623999999999992</v>
      </c>
      <c r="P1082" s="2">
        <v>6</v>
      </c>
      <c r="Q1082" s="4">
        <f>Table1[[#This Row],[Amount]]*Table1[[#This Row],[Quantity]]</f>
        <v>119.52000000000001</v>
      </c>
    </row>
    <row r="1083" spans="1:17" x14ac:dyDescent="0.3">
      <c r="A1083" s="1">
        <v>1082</v>
      </c>
      <c r="B1083" s="2" t="s">
        <v>954</v>
      </c>
      <c r="C1083" s="2" t="s">
        <v>8</v>
      </c>
      <c r="D1083" s="2" t="s">
        <v>10</v>
      </c>
      <c r="E1083" s="3">
        <v>43483</v>
      </c>
      <c r="F1083" s="3" t="s">
        <v>375</v>
      </c>
      <c r="G1083" s="2">
        <v>2019</v>
      </c>
      <c r="H1083" s="3" t="s">
        <v>73</v>
      </c>
      <c r="I1083" s="3" t="s">
        <v>397</v>
      </c>
      <c r="J1083" s="3" t="s">
        <v>42</v>
      </c>
      <c r="K1083" s="3" t="s">
        <v>110</v>
      </c>
      <c r="L1083" s="3" t="s">
        <v>38</v>
      </c>
      <c r="M1083" s="3" t="s">
        <v>1154</v>
      </c>
      <c r="N1083" s="2">
        <v>1106.9100000000001</v>
      </c>
      <c r="O1083" s="2">
        <v>121.76009999999999</v>
      </c>
      <c r="P1083" s="2">
        <v>2</v>
      </c>
      <c r="Q1083" s="4">
        <f>Table1[[#This Row],[Amount]]*Table1[[#This Row],[Quantity]]</f>
        <v>2213.8200000000002</v>
      </c>
    </row>
    <row r="1084" spans="1:17" x14ac:dyDescent="0.3">
      <c r="A1084" s="1">
        <v>1083</v>
      </c>
      <c r="B1084" s="2" t="s">
        <v>955</v>
      </c>
      <c r="C1084" s="2" t="s">
        <v>6</v>
      </c>
      <c r="D1084" s="2" t="s">
        <v>7</v>
      </c>
      <c r="E1084" s="3">
        <v>43483</v>
      </c>
      <c r="F1084" s="3" t="s">
        <v>375</v>
      </c>
      <c r="G1084" s="2">
        <v>2019</v>
      </c>
      <c r="H1084" s="3" t="s">
        <v>73</v>
      </c>
      <c r="I1084" s="3" t="s">
        <v>160</v>
      </c>
      <c r="J1084" s="3" t="s">
        <v>47</v>
      </c>
      <c r="K1084" s="3" t="s">
        <v>99</v>
      </c>
      <c r="L1084" s="3" t="s">
        <v>36</v>
      </c>
      <c r="M1084" s="3" t="s">
        <v>1153</v>
      </c>
      <c r="N1084" s="2">
        <v>836.59199999999998</v>
      </c>
      <c r="O1084" s="2">
        <v>-264.92079999999999</v>
      </c>
      <c r="P1084" s="2">
        <v>2</v>
      </c>
      <c r="Q1084" s="4">
        <f>Table1[[#This Row],[Amount]]*Table1[[#This Row],[Quantity]]</f>
        <v>1673.184</v>
      </c>
    </row>
    <row r="1085" spans="1:17" x14ac:dyDescent="0.3">
      <c r="A1085" s="1">
        <v>1084</v>
      </c>
      <c r="B1085" s="2" t="s">
        <v>955</v>
      </c>
      <c r="C1085" s="2" t="s">
        <v>8</v>
      </c>
      <c r="D1085" s="2" t="s">
        <v>20</v>
      </c>
      <c r="E1085" s="3">
        <v>43483</v>
      </c>
      <c r="F1085" s="3" t="s">
        <v>375</v>
      </c>
      <c r="G1085" s="2">
        <v>2019</v>
      </c>
      <c r="H1085" s="3" t="s">
        <v>73</v>
      </c>
      <c r="I1085" s="3" t="s">
        <v>246</v>
      </c>
      <c r="J1085" s="3" t="s">
        <v>45</v>
      </c>
      <c r="K1085" s="3" t="s">
        <v>62</v>
      </c>
      <c r="L1085" s="3" t="s">
        <v>37</v>
      </c>
      <c r="M1085" s="3" t="s">
        <v>1153</v>
      </c>
      <c r="N1085" s="2">
        <v>26.38</v>
      </c>
      <c r="O1085" s="2">
        <v>12.1348</v>
      </c>
      <c r="P1085" s="2">
        <v>5</v>
      </c>
      <c r="Q1085" s="4">
        <f>Table1[[#This Row],[Amount]]*Table1[[#This Row],[Quantity]]</f>
        <v>131.9</v>
      </c>
    </row>
    <row r="1086" spans="1:17" x14ac:dyDescent="0.3">
      <c r="A1086" s="1">
        <v>1085</v>
      </c>
      <c r="B1086" s="2" t="s">
        <v>955</v>
      </c>
      <c r="C1086" s="2" t="s">
        <v>6</v>
      </c>
      <c r="D1086" s="2" t="s">
        <v>7</v>
      </c>
      <c r="E1086" s="3">
        <v>43483</v>
      </c>
      <c r="F1086" s="3" t="s">
        <v>375</v>
      </c>
      <c r="G1086" s="2">
        <v>2019</v>
      </c>
      <c r="H1086" s="3" t="s">
        <v>73</v>
      </c>
      <c r="I1086" s="3" t="s">
        <v>246</v>
      </c>
      <c r="J1086" s="3" t="s">
        <v>45</v>
      </c>
      <c r="K1086" s="3" t="s">
        <v>62</v>
      </c>
      <c r="L1086" s="3" t="s">
        <v>37</v>
      </c>
      <c r="M1086" s="3" t="s">
        <v>1153</v>
      </c>
      <c r="N1086" s="2">
        <v>362.92</v>
      </c>
      <c r="O1086" s="2">
        <v>105.24679999999999</v>
      </c>
      <c r="P1086" s="2">
        <v>3</v>
      </c>
      <c r="Q1086" s="4">
        <f>Table1[[#This Row],[Amount]]*Table1[[#This Row],[Quantity]]</f>
        <v>1088.76</v>
      </c>
    </row>
    <row r="1087" spans="1:17" x14ac:dyDescent="0.3">
      <c r="A1087" s="1">
        <v>1086</v>
      </c>
      <c r="B1087" s="2" t="s">
        <v>955</v>
      </c>
      <c r="C1087" s="2" t="s">
        <v>8</v>
      </c>
      <c r="D1087" s="2" t="s">
        <v>25</v>
      </c>
      <c r="E1087" s="3">
        <v>43483</v>
      </c>
      <c r="F1087" s="3" t="s">
        <v>375</v>
      </c>
      <c r="G1087" s="2">
        <v>2019</v>
      </c>
      <c r="H1087" s="3" t="s">
        <v>73</v>
      </c>
      <c r="I1087" s="3" t="s">
        <v>246</v>
      </c>
      <c r="J1087" s="3" t="s">
        <v>45</v>
      </c>
      <c r="K1087" s="3" t="s">
        <v>62</v>
      </c>
      <c r="L1087" s="3" t="s">
        <v>37</v>
      </c>
      <c r="M1087" s="3" t="s">
        <v>1153</v>
      </c>
      <c r="N1087" s="2">
        <v>4899.93</v>
      </c>
      <c r="O1087" s="2">
        <v>2400.9657000000002</v>
      </c>
      <c r="P1087" s="2">
        <v>3</v>
      </c>
      <c r="Q1087" s="4">
        <f>Table1[[#This Row],[Amount]]*Table1[[#This Row],[Quantity]]</f>
        <v>14699.79</v>
      </c>
    </row>
    <row r="1088" spans="1:17" x14ac:dyDescent="0.3">
      <c r="A1088" s="1">
        <v>1087</v>
      </c>
      <c r="B1088" s="2" t="s">
        <v>956</v>
      </c>
      <c r="C1088" s="2" t="s">
        <v>11</v>
      </c>
      <c r="D1088" s="2" t="s">
        <v>22</v>
      </c>
      <c r="E1088" s="3">
        <v>43483</v>
      </c>
      <c r="F1088" s="3" t="s">
        <v>375</v>
      </c>
      <c r="G1088" s="2">
        <v>2019</v>
      </c>
      <c r="H1088" s="3" t="s">
        <v>73</v>
      </c>
      <c r="I1088" s="3" t="s">
        <v>246</v>
      </c>
      <c r="J1088" s="3" t="s">
        <v>45</v>
      </c>
      <c r="K1088" s="3" t="s">
        <v>62</v>
      </c>
      <c r="L1088" s="3" t="s">
        <v>37</v>
      </c>
      <c r="M1088" s="3" t="s">
        <v>1153</v>
      </c>
      <c r="N1088" s="2">
        <v>6.48</v>
      </c>
      <c r="O1088" s="2">
        <v>3.1103999999999998</v>
      </c>
      <c r="P1088" s="2">
        <v>3</v>
      </c>
      <c r="Q1088" s="4">
        <f>Table1[[#This Row],[Amount]]*Table1[[#This Row],[Quantity]]</f>
        <v>19.440000000000001</v>
      </c>
    </row>
    <row r="1089" spans="1:17" x14ac:dyDescent="0.3">
      <c r="A1089" s="1">
        <v>1088</v>
      </c>
      <c r="B1089" s="2" t="s">
        <v>957</v>
      </c>
      <c r="C1089" s="2" t="s">
        <v>8</v>
      </c>
      <c r="D1089" s="2" t="s">
        <v>19</v>
      </c>
      <c r="E1089" s="3">
        <v>43483</v>
      </c>
      <c r="F1089" s="3" t="s">
        <v>375</v>
      </c>
      <c r="G1089" s="2">
        <v>2019</v>
      </c>
      <c r="H1089" s="3" t="s">
        <v>73</v>
      </c>
      <c r="I1089" s="3" t="s">
        <v>246</v>
      </c>
      <c r="J1089" s="3" t="s">
        <v>45</v>
      </c>
      <c r="K1089" s="3" t="s">
        <v>62</v>
      </c>
      <c r="L1089" s="3" t="s">
        <v>37</v>
      </c>
      <c r="M1089" s="3" t="s">
        <v>1154</v>
      </c>
      <c r="N1089" s="2">
        <v>71.975999999999999</v>
      </c>
      <c r="O1089" s="2">
        <v>7.1976000000000004</v>
      </c>
      <c r="P1089" s="2">
        <v>3</v>
      </c>
      <c r="Q1089" s="4">
        <f>Table1[[#This Row],[Amount]]*Table1[[#This Row],[Quantity]]</f>
        <v>215.928</v>
      </c>
    </row>
    <row r="1090" spans="1:17" x14ac:dyDescent="0.3">
      <c r="A1090" s="1">
        <v>1089</v>
      </c>
      <c r="B1090" s="2" t="s">
        <v>957</v>
      </c>
      <c r="C1090" s="2" t="s">
        <v>8</v>
      </c>
      <c r="D1090" s="2" t="s">
        <v>25</v>
      </c>
      <c r="E1090" s="3">
        <v>43483</v>
      </c>
      <c r="F1090" s="3" t="s">
        <v>375</v>
      </c>
      <c r="G1090" s="2">
        <v>2019</v>
      </c>
      <c r="H1090" s="3" t="s">
        <v>73</v>
      </c>
      <c r="I1090" s="3" t="s">
        <v>246</v>
      </c>
      <c r="J1090" s="3" t="s">
        <v>45</v>
      </c>
      <c r="K1090" s="3" t="s">
        <v>62</v>
      </c>
      <c r="L1090" s="3" t="s">
        <v>37</v>
      </c>
      <c r="M1090" s="3" t="s">
        <v>1154</v>
      </c>
      <c r="N1090" s="2">
        <v>3.15</v>
      </c>
      <c r="O1090" s="2">
        <v>1.512</v>
      </c>
      <c r="P1090" s="2">
        <v>3</v>
      </c>
      <c r="Q1090" s="4">
        <f>Table1[[#This Row],[Amount]]*Table1[[#This Row],[Quantity]]</f>
        <v>9.4499999999999993</v>
      </c>
    </row>
    <row r="1091" spans="1:17" x14ac:dyDescent="0.3">
      <c r="A1091" s="1">
        <v>1090</v>
      </c>
      <c r="B1091" s="2" t="s">
        <v>958</v>
      </c>
      <c r="C1091" s="2" t="s">
        <v>11</v>
      </c>
      <c r="D1091" s="2" t="s">
        <v>22</v>
      </c>
      <c r="E1091" s="3">
        <v>43484</v>
      </c>
      <c r="F1091" s="3" t="s">
        <v>375</v>
      </c>
      <c r="G1091" s="2">
        <v>2019</v>
      </c>
      <c r="H1091" s="3" t="s">
        <v>125</v>
      </c>
      <c r="I1091" s="3" t="s">
        <v>398</v>
      </c>
      <c r="J1091" s="3" t="s">
        <v>43</v>
      </c>
      <c r="K1091" s="3" t="s">
        <v>64</v>
      </c>
      <c r="L1091" s="3" t="s">
        <v>37</v>
      </c>
      <c r="M1091" s="3" t="s">
        <v>1154</v>
      </c>
      <c r="N1091" s="2">
        <v>31.984000000000002</v>
      </c>
      <c r="O1091" s="2">
        <v>1.9990000000000001</v>
      </c>
      <c r="P1091" s="2">
        <v>2</v>
      </c>
      <c r="Q1091" s="4">
        <f>Table1[[#This Row],[Amount]]*Table1[[#This Row],[Quantity]]</f>
        <v>63.968000000000004</v>
      </c>
    </row>
    <row r="1092" spans="1:17" x14ac:dyDescent="0.3">
      <c r="A1092" s="1">
        <v>1091</v>
      </c>
      <c r="B1092" s="2" t="s">
        <v>958</v>
      </c>
      <c r="C1092" s="2" t="s">
        <v>11</v>
      </c>
      <c r="D1092" s="2" t="s">
        <v>12</v>
      </c>
      <c r="E1092" s="3">
        <v>43484</v>
      </c>
      <c r="F1092" s="3" t="s">
        <v>375</v>
      </c>
      <c r="G1092" s="2">
        <v>2019</v>
      </c>
      <c r="H1092" s="3" t="s">
        <v>125</v>
      </c>
      <c r="I1092" s="3" t="s">
        <v>398</v>
      </c>
      <c r="J1092" s="3" t="s">
        <v>43</v>
      </c>
      <c r="K1092" s="3" t="s">
        <v>64</v>
      </c>
      <c r="L1092" s="3" t="s">
        <v>37</v>
      </c>
      <c r="M1092" s="3" t="s">
        <v>1154</v>
      </c>
      <c r="N1092" s="2">
        <v>71.983999999999995</v>
      </c>
      <c r="O1092" s="2">
        <v>25.194400000000002</v>
      </c>
      <c r="P1092" s="2">
        <v>1</v>
      </c>
      <c r="Q1092" s="4">
        <f>Table1[[#This Row],[Amount]]*Table1[[#This Row],[Quantity]]</f>
        <v>71.983999999999995</v>
      </c>
    </row>
    <row r="1093" spans="1:17" x14ac:dyDescent="0.3">
      <c r="A1093" s="1">
        <v>1092</v>
      </c>
      <c r="B1093" s="2" t="s">
        <v>959</v>
      </c>
      <c r="C1093" s="2" t="s">
        <v>6</v>
      </c>
      <c r="D1093" s="2" t="s">
        <v>7</v>
      </c>
      <c r="E1093" s="3">
        <v>43484</v>
      </c>
      <c r="F1093" s="3" t="s">
        <v>375</v>
      </c>
      <c r="G1093" s="2">
        <v>2019</v>
      </c>
      <c r="H1093" s="3" t="s">
        <v>125</v>
      </c>
      <c r="I1093" s="3" t="s">
        <v>398</v>
      </c>
      <c r="J1093" s="3" t="s">
        <v>43</v>
      </c>
      <c r="K1093" s="3" t="s">
        <v>64</v>
      </c>
      <c r="L1093" s="3" t="s">
        <v>37</v>
      </c>
      <c r="M1093" s="3" t="s">
        <v>1153</v>
      </c>
      <c r="N1093" s="2">
        <v>120.15</v>
      </c>
      <c r="O1093" s="2">
        <v>33.642000000000003</v>
      </c>
      <c r="P1093" s="2">
        <v>3</v>
      </c>
      <c r="Q1093" s="4">
        <f>Table1[[#This Row],[Amount]]*Table1[[#This Row],[Quantity]]</f>
        <v>360.45000000000005</v>
      </c>
    </row>
    <row r="1094" spans="1:17" x14ac:dyDescent="0.3">
      <c r="A1094" s="1">
        <v>1093</v>
      </c>
      <c r="B1094" s="2" t="s">
        <v>959</v>
      </c>
      <c r="C1094" s="2" t="s">
        <v>6</v>
      </c>
      <c r="D1094" s="2" t="s">
        <v>24</v>
      </c>
      <c r="E1094" s="3">
        <v>43484</v>
      </c>
      <c r="F1094" s="3" t="s">
        <v>375</v>
      </c>
      <c r="G1094" s="2">
        <v>2019</v>
      </c>
      <c r="H1094" s="3" t="s">
        <v>125</v>
      </c>
      <c r="I1094" s="3" t="s">
        <v>399</v>
      </c>
      <c r="J1094" s="3" t="s">
        <v>43</v>
      </c>
      <c r="K1094" s="3" t="s">
        <v>108</v>
      </c>
      <c r="L1094" s="3" t="s">
        <v>37</v>
      </c>
      <c r="M1094" s="3" t="s">
        <v>1153</v>
      </c>
      <c r="N1094" s="2">
        <v>219.184</v>
      </c>
      <c r="O1094" s="2">
        <v>19.178599999999999</v>
      </c>
      <c r="P1094" s="2">
        <v>3</v>
      </c>
      <c r="Q1094" s="4">
        <f>Table1[[#This Row],[Amount]]*Table1[[#This Row],[Quantity]]</f>
        <v>657.55200000000002</v>
      </c>
    </row>
    <row r="1095" spans="1:17" x14ac:dyDescent="0.3">
      <c r="A1095" s="1">
        <v>1094</v>
      </c>
      <c r="B1095" s="2" t="s">
        <v>960</v>
      </c>
      <c r="C1095" s="2" t="s">
        <v>8</v>
      </c>
      <c r="D1095" s="2" t="s">
        <v>9</v>
      </c>
      <c r="E1095" s="3">
        <v>43485</v>
      </c>
      <c r="F1095" s="3" t="s">
        <v>375</v>
      </c>
      <c r="G1095" s="2">
        <v>2019</v>
      </c>
      <c r="H1095" s="3" t="s">
        <v>60</v>
      </c>
      <c r="I1095" s="3" t="s">
        <v>400</v>
      </c>
      <c r="J1095" s="3" t="s">
        <v>42</v>
      </c>
      <c r="K1095" s="3" t="s">
        <v>110</v>
      </c>
      <c r="L1095" s="3" t="s">
        <v>38</v>
      </c>
      <c r="M1095" s="3" t="s">
        <v>1155</v>
      </c>
      <c r="N1095" s="2">
        <v>28.9</v>
      </c>
      <c r="O1095" s="2">
        <v>14.161</v>
      </c>
      <c r="P1095" s="2">
        <v>4</v>
      </c>
      <c r="Q1095" s="4">
        <f>Table1[[#This Row],[Amount]]*Table1[[#This Row],[Quantity]]</f>
        <v>115.6</v>
      </c>
    </row>
    <row r="1096" spans="1:17" x14ac:dyDescent="0.3">
      <c r="A1096" s="1">
        <v>1095</v>
      </c>
      <c r="B1096" s="2" t="s">
        <v>960</v>
      </c>
      <c r="C1096" s="2" t="s">
        <v>8</v>
      </c>
      <c r="D1096" s="2" t="s">
        <v>14</v>
      </c>
      <c r="E1096" s="3">
        <v>43485</v>
      </c>
      <c r="F1096" s="3" t="s">
        <v>375</v>
      </c>
      <c r="G1096" s="2">
        <v>2019</v>
      </c>
      <c r="H1096" s="3" t="s">
        <v>60</v>
      </c>
      <c r="I1096" s="3" t="s">
        <v>400</v>
      </c>
      <c r="J1096" s="3" t="s">
        <v>42</v>
      </c>
      <c r="K1096" s="3" t="s">
        <v>110</v>
      </c>
      <c r="L1096" s="3" t="s">
        <v>38</v>
      </c>
      <c r="M1096" s="3" t="s">
        <v>1155</v>
      </c>
      <c r="N1096" s="2">
        <v>355.96</v>
      </c>
      <c r="O1096" s="2">
        <v>103.22839999999999</v>
      </c>
      <c r="P1096" s="2">
        <v>5</v>
      </c>
      <c r="Q1096" s="4">
        <f>Table1[[#This Row],[Amount]]*Table1[[#This Row],[Quantity]]</f>
        <v>1779.8</v>
      </c>
    </row>
    <row r="1097" spans="1:17" x14ac:dyDescent="0.3">
      <c r="A1097" s="1">
        <v>1096</v>
      </c>
      <c r="B1097" s="2" t="s">
        <v>961</v>
      </c>
      <c r="C1097" s="2" t="s">
        <v>11</v>
      </c>
      <c r="D1097" s="2" t="s">
        <v>12</v>
      </c>
      <c r="E1097" s="3">
        <v>43485</v>
      </c>
      <c r="F1097" s="3" t="s">
        <v>375</v>
      </c>
      <c r="G1097" s="2">
        <v>2019</v>
      </c>
      <c r="H1097" s="3" t="s">
        <v>60</v>
      </c>
      <c r="I1097" s="3" t="s">
        <v>400</v>
      </c>
      <c r="J1097" s="3" t="s">
        <v>42</v>
      </c>
      <c r="K1097" s="3" t="s">
        <v>110</v>
      </c>
      <c r="L1097" s="3" t="s">
        <v>38</v>
      </c>
      <c r="M1097" s="3" t="s">
        <v>1155</v>
      </c>
      <c r="N1097" s="2">
        <v>348.20800000000003</v>
      </c>
      <c r="O1097" s="2">
        <v>30.4682</v>
      </c>
      <c r="P1097" s="2">
        <v>11</v>
      </c>
      <c r="Q1097" s="4">
        <f>Table1[[#This Row],[Amount]]*Table1[[#This Row],[Quantity]]</f>
        <v>3830.2880000000005</v>
      </c>
    </row>
    <row r="1098" spans="1:17" x14ac:dyDescent="0.3">
      <c r="A1098" s="1">
        <v>1097</v>
      </c>
      <c r="B1098" s="2" t="s">
        <v>961</v>
      </c>
      <c r="C1098" s="2" t="s">
        <v>6</v>
      </c>
      <c r="D1098" s="2" t="s">
        <v>16</v>
      </c>
      <c r="E1098" s="3">
        <v>43485</v>
      </c>
      <c r="F1098" s="3" t="s">
        <v>375</v>
      </c>
      <c r="G1098" s="2">
        <v>2019</v>
      </c>
      <c r="H1098" s="3" t="s">
        <v>60</v>
      </c>
      <c r="I1098" s="3" t="s">
        <v>400</v>
      </c>
      <c r="J1098" s="3" t="s">
        <v>42</v>
      </c>
      <c r="K1098" s="3" t="s">
        <v>110</v>
      </c>
      <c r="L1098" s="3" t="s">
        <v>38</v>
      </c>
      <c r="M1098" s="3" t="s">
        <v>1155</v>
      </c>
      <c r="N1098" s="2">
        <v>35.783999999999999</v>
      </c>
      <c r="O1098" s="2">
        <v>-28.627199999999998</v>
      </c>
      <c r="P1098" s="2">
        <v>3</v>
      </c>
      <c r="Q1098" s="4">
        <f>Table1[[#This Row],[Amount]]*Table1[[#This Row],[Quantity]]</f>
        <v>107.352</v>
      </c>
    </row>
    <row r="1099" spans="1:17" x14ac:dyDescent="0.3">
      <c r="A1099" s="1">
        <v>1098</v>
      </c>
      <c r="B1099" s="2" t="s">
        <v>962</v>
      </c>
      <c r="C1099" s="2" t="s">
        <v>8</v>
      </c>
      <c r="D1099" s="2" t="s">
        <v>10</v>
      </c>
      <c r="E1099" s="3">
        <v>43486</v>
      </c>
      <c r="F1099" s="3" t="s">
        <v>375</v>
      </c>
      <c r="G1099" s="2">
        <v>2019</v>
      </c>
      <c r="H1099" s="3" t="s">
        <v>80</v>
      </c>
      <c r="I1099" s="3" t="s">
        <v>401</v>
      </c>
      <c r="J1099" s="3" t="s">
        <v>50</v>
      </c>
      <c r="K1099" s="3" t="s">
        <v>72</v>
      </c>
      <c r="L1099" s="3" t="s">
        <v>39</v>
      </c>
      <c r="M1099" s="3" t="s">
        <v>1154</v>
      </c>
      <c r="N1099" s="2">
        <v>447.84</v>
      </c>
      <c r="O1099" s="2">
        <v>11.196</v>
      </c>
      <c r="P1099" s="2">
        <v>3</v>
      </c>
      <c r="Q1099" s="4">
        <f>Table1[[#This Row],[Amount]]*Table1[[#This Row],[Quantity]]</f>
        <v>1343.52</v>
      </c>
    </row>
    <row r="1100" spans="1:17" x14ac:dyDescent="0.3">
      <c r="A1100" s="1">
        <v>1099</v>
      </c>
      <c r="B1100" s="2" t="s">
        <v>963</v>
      </c>
      <c r="C1100" s="2" t="s">
        <v>11</v>
      </c>
      <c r="D1100" s="2" t="s">
        <v>12</v>
      </c>
      <c r="E1100" s="3">
        <v>43486</v>
      </c>
      <c r="F1100" s="3" t="s">
        <v>375</v>
      </c>
      <c r="G1100" s="2">
        <v>2019</v>
      </c>
      <c r="H1100" s="3" t="s">
        <v>80</v>
      </c>
      <c r="I1100" s="3" t="s">
        <v>238</v>
      </c>
      <c r="J1100" s="3" t="s">
        <v>41</v>
      </c>
      <c r="K1100" s="3" t="s">
        <v>331</v>
      </c>
      <c r="L1100" s="3" t="s">
        <v>37</v>
      </c>
      <c r="M1100" s="3" t="s">
        <v>1155</v>
      </c>
      <c r="N1100" s="2">
        <v>7.04</v>
      </c>
      <c r="O1100" s="2">
        <v>2.0415999999999999</v>
      </c>
      <c r="P1100" s="2">
        <v>6</v>
      </c>
      <c r="Q1100" s="4">
        <f>Table1[[#This Row],[Amount]]*Table1[[#This Row],[Quantity]]</f>
        <v>42.24</v>
      </c>
    </row>
    <row r="1101" spans="1:17" x14ac:dyDescent="0.3">
      <c r="A1101" s="1">
        <v>1100</v>
      </c>
      <c r="B1101" s="2" t="s">
        <v>963</v>
      </c>
      <c r="C1101" s="2" t="s">
        <v>8</v>
      </c>
      <c r="D1101" s="2" t="s">
        <v>25</v>
      </c>
      <c r="E1101" s="3">
        <v>43486</v>
      </c>
      <c r="F1101" s="3" t="s">
        <v>375</v>
      </c>
      <c r="G1101" s="2">
        <v>2019</v>
      </c>
      <c r="H1101" s="3" t="s">
        <v>80</v>
      </c>
      <c r="I1101" s="3" t="s">
        <v>324</v>
      </c>
      <c r="J1101" s="3" t="s">
        <v>44</v>
      </c>
      <c r="K1101" s="3" t="s">
        <v>333</v>
      </c>
      <c r="L1101" s="3" t="s">
        <v>38</v>
      </c>
      <c r="M1101" s="3" t="s">
        <v>1155</v>
      </c>
      <c r="N1101" s="2">
        <v>8.73</v>
      </c>
      <c r="O1101" s="2">
        <v>4.1031000000000004</v>
      </c>
      <c r="P1101" s="2">
        <v>2</v>
      </c>
      <c r="Q1101" s="4">
        <f>Table1[[#This Row],[Amount]]*Table1[[#This Row],[Quantity]]</f>
        <v>17.46</v>
      </c>
    </row>
    <row r="1102" spans="1:17" x14ac:dyDescent="0.3">
      <c r="A1102" s="1">
        <v>1101</v>
      </c>
      <c r="B1102" s="2" t="s">
        <v>963</v>
      </c>
      <c r="C1102" s="2" t="s">
        <v>6</v>
      </c>
      <c r="D1102" s="2" t="s">
        <v>24</v>
      </c>
      <c r="E1102" s="3">
        <v>43486</v>
      </c>
      <c r="F1102" s="3" t="s">
        <v>375</v>
      </c>
      <c r="G1102" s="2">
        <v>2019</v>
      </c>
      <c r="H1102" s="3" t="s">
        <v>80</v>
      </c>
      <c r="I1102" s="3" t="s">
        <v>324</v>
      </c>
      <c r="J1102" s="3" t="s">
        <v>44</v>
      </c>
      <c r="K1102" s="3" t="s">
        <v>333</v>
      </c>
      <c r="L1102" s="3" t="s">
        <v>38</v>
      </c>
      <c r="M1102" s="3" t="s">
        <v>1155</v>
      </c>
      <c r="N1102" s="2">
        <v>29.29</v>
      </c>
      <c r="O1102" s="2">
        <v>9.6656999999999993</v>
      </c>
      <c r="P1102" s="2">
        <v>4</v>
      </c>
      <c r="Q1102" s="4">
        <f>Table1[[#This Row],[Amount]]*Table1[[#This Row],[Quantity]]</f>
        <v>117.16</v>
      </c>
    </row>
    <row r="1103" spans="1:17" x14ac:dyDescent="0.3">
      <c r="A1103" s="1">
        <v>1102</v>
      </c>
      <c r="B1103" s="2" t="s">
        <v>963</v>
      </c>
      <c r="C1103" s="2" t="s">
        <v>8</v>
      </c>
      <c r="D1103" s="2" t="s">
        <v>14</v>
      </c>
      <c r="E1103" s="3">
        <v>43486</v>
      </c>
      <c r="F1103" s="3" t="s">
        <v>375</v>
      </c>
      <c r="G1103" s="2">
        <v>2019</v>
      </c>
      <c r="H1103" s="3" t="s">
        <v>80</v>
      </c>
      <c r="I1103" s="3" t="s">
        <v>324</v>
      </c>
      <c r="J1103" s="3" t="s">
        <v>44</v>
      </c>
      <c r="K1103" s="3" t="s">
        <v>333</v>
      </c>
      <c r="L1103" s="3" t="s">
        <v>38</v>
      </c>
      <c r="M1103" s="3" t="s">
        <v>1155</v>
      </c>
      <c r="N1103" s="2">
        <v>8.64</v>
      </c>
      <c r="O1103" s="2">
        <v>2.5055999999999998</v>
      </c>
      <c r="P1103" s="2">
        <v>9</v>
      </c>
      <c r="Q1103" s="4">
        <f>Table1[[#This Row],[Amount]]*Table1[[#This Row],[Quantity]]</f>
        <v>77.760000000000005</v>
      </c>
    </row>
    <row r="1104" spans="1:17" x14ac:dyDescent="0.3">
      <c r="A1104" s="1">
        <v>1103</v>
      </c>
      <c r="B1104" s="2" t="s">
        <v>964</v>
      </c>
      <c r="C1104" s="2" t="s">
        <v>11</v>
      </c>
      <c r="D1104" s="2" t="s">
        <v>23</v>
      </c>
      <c r="E1104" s="3">
        <v>43486</v>
      </c>
      <c r="F1104" s="3" t="s">
        <v>375</v>
      </c>
      <c r="G1104" s="2">
        <v>2019</v>
      </c>
      <c r="H1104" s="3" t="s">
        <v>80</v>
      </c>
      <c r="I1104" s="3" t="s">
        <v>402</v>
      </c>
      <c r="J1104" s="3" t="s">
        <v>52</v>
      </c>
      <c r="K1104" s="3" t="s">
        <v>335</v>
      </c>
      <c r="L1104" s="3" t="s">
        <v>40</v>
      </c>
      <c r="M1104" s="3" t="s">
        <v>1153</v>
      </c>
      <c r="N1104" s="2">
        <v>2.694</v>
      </c>
      <c r="O1104" s="2">
        <v>-4.7145000000000001</v>
      </c>
      <c r="P1104" s="2">
        <v>7</v>
      </c>
      <c r="Q1104" s="4">
        <f>Table1[[#This Row],[Amount]]*Table1[[#This Row],[Quantity]]</f>
        <v>18.858000000000001</v>
      </c>
    </row>
    <row r="1105" spans="1:17" x14ac:dyDescent="0.3">
      <c r="A1105" s="1">
        <v>1104</v>
      </c>
      <c r="B1105" s="2" t="s">
        <v>964</v>
      </c>
      <c r="C1105" s="2" t="s">
        <v>11</v>
      </c>
      <c r="D1105" s="2" t="s">
        <v>22</v>
      </c>
      <c r="E1105" s="3">
        <v>43486</v>
      </c>
      <c r="F1105" s="3" t="s">
        <v>375</v>
      </c>
      <c r="G1105" s="2">
        <v>2019</v>
      </c>
      <c r="H1105" s="3" t="s">
        <v>80</v>
      </c>
      <c r="I1105" s="3" t="s">
        <v>403</v>
      </c>
      <c r="J1105" s="3" t="s">
        <v>45</v>
      </c>
      <c r="K1105" s="3" t="s">
        <v>328</v>
      </c>
      <c r="L1105" s="3" t="s">
        <v>37</v>
      </c>
      <c r="M1105" s="3" t="s">
        <v>1153</v>
      </c>
      <c r="N1105" s="2">
        <v>2.9340000000000002</v>
      </c>
      <c r="O1105" s="2">
        <v>-4.9878</v>
      </c>
      <c r="P1105" s="2">
        <v>2</v>
      </c>
      <c r="Q1105" s="4">
        <f>Table1[[#This Row],[Amount]]*Table1[[#This Row],[Quantity]]</f>
        <v>5.8680000000000003</v>
      </c>
    </row>
    <row r="1106" spans="1:17" x14ac:dyDescent="0.3">
      <c r="A1106" s="1">
        <v>1105</v>
      </c>
      <c r="B1106" s="2" t="s">
        <v>965</v>
      </c>
      <c r="C1106" s="2" t="s">
        <v>6</v>
      </c>
      <c r="D1106" s="2" t="s">
        <v>7</v>
      </c>
      <c r="E1106" s="3">
        <v>43486</v>
      </c>
      <c r="F1106" s="3" t="s">
        <v>375</v>
      </c>
      <c r="G1106" s="2">
        <v>2019</v>
      </c>
      <c r="H1106" s="3" t="s">
        <v>80</v>
      </c>
      <c r="I1106" s="3" t="s">
        <v>403</v>
      </c>
      <c r="J1106" s="3" t="s">
        <v>45</v>
      </c>
      <c r="K1106" s="3" t="s">
        <v>328</v>
      </c>
      <c r="L1106" s="3" t="s">
        <v>37</v>
      </c>
      <c r="M1106" s="3" t="s">
        <v>1153</v>
      </c>
      <c r="N1106" s="2">
        <v>22.92</v>
      </c>
      <c r="O1106" s="2">
        <v>11.2308</v>
      </c>
      <c r="P1106" s="2">
        <v>7</v>
      </c>
      <c r="Q1106" s="4">
        <f>Table1[[#This Row],[Amount]]*Table1[[#This Row],[Quantity]]</f>
        <v>160.44</v>
      </c>
    </row>
    <row r="1107" spans="1:17" x14ac:dyDescent="0.3">
      <c r="A1107" s="1">
        <v>1106</v>
      </c>
      <c r="B1107" s="2" t="s">
        <v>966</v>
      </c>
      <c r="C1107" s="2" t="s">
        <v>8</v>
      </c>
      <c r="D1107" s="2" t="s">
        <v>18</v>
      </c>
      <c r="E1107" s="3">
        <v>43486</v>
      </c>
      <c r="F1107" s="3" t="s">
        <v>375</v>
      </c>
      <c r="G1107" s="2">
        <v>2019</v>
      </c>
      <c r="H1107" s="3" t="s">
        <v>80</v>
      </c>
      <c r="I1107" s="3" t="s">
        <v>403</v>
      </c>
      <c r="J1107" s="3" t="s">
        <v>45</v>
      </c>
      <c r="K1107" s="3" t="s">
        <v>328</v>
      </c>
      <c r="L1107" s="3" t="s">
        <v>37</v>
      </c>
      <c r="M1107" s="3" t="s">
        <v>1153</v>
      </c>
      <c r="N1107" s="2">
        <v>100.70399999999999</v>
      </c>
      <c r="O1107" s="2">
        <v>-16.3644</v>
      </c>
      <c r="P1107" s="2">
        <v>6</v>
      </c>
      <c r="Q1107" s="4">
        <f>Table1[[#This Row],[Amount]]*Table1[[#This Row],[Quantity]]</f>
        <v>604.22399999999993</v>
      </c>
    </row>
    <row r="1108" spans="1:17" x14ac:dyDescent="0.3">
      <c r="A1108" s="1">
        <v>1107</v>
      </c>
      <c r="B1108" s="2" t="s">
        <v>966</v>
      </c>
      <c r="C1108" s="2" t="s">
        <v>11</v>
      </c>
      <c r="D1108" s="2" t="s">
        <v>22</v>
      </c>
      <c r="E1108" s="3">
        <v>43487</v>
      </c>
      <c r="F1108" s="3" t="s">
        <v>375</v>
      </c>
      <c r="G1108" s="2">
        <v>2019</v>
      </c>
      <c r="H1108" s="3" t="s">
        <v>65</v>
      </c>
      <c r="I1108" s="3" t="s">
        <v>153</v>
      </c>
      <c r="J1108" s="3" t="s">
        <v>43</v>
      </c>
      <c r="K1108" s="3" t="s">
        <v>108</v>
      </c>
      <c r="L1108" s="3" t="s">
        <v>37</v>
      </c>
      <c r="M1108" s="3" t="s">
        <v>1153</v>
      </c>
      <c r="N1108" s="2">
        <v>2.3279999999999998</v>
      </c>
      <c r="O1108" s="2">
        <v>-0.75660000000000005</v>
      </c>
      <c r="P1108" s="2">
        <v>2</v>
      </c>
      <c r="Q1108" s="4">
        <f>Table1[[#This Row],[Amount]]*Table1[[#This Row],[Quantity]]</f>
        <v>4.6559999999999997</v>
      </c>
    </row>
    <row r="1109" spans="1:17" x14ac:dyDescent="0.3">
      <c r="A1109" s="1">
        <v>1108</v>
      </c>
      <c r="B1109" s="2" t="s">
        <v>966</v>
      </c>
      <c r="C1109" s="2" t="s">
        <v>6</v>
      </c>
      <c r="D1109" s="2" t="s">
        <v>7</v>
      </c>
      <c r="E1109" s="3">
        <v>43487</v>
      </c>
      <c r="F1109" s="3" t="s">
        <v>375</v>
      </c>
      <c r="G1109" s="2">
        <v>2019</v>
      </c>
      <c r="H1109" s="3" t="s">
        <v>65</v>
      </c>
      <c r="I1109" s="3" t="s">
        <v>153</v>
      </c>
      <c r="J1109" s="3" t="s">
        <v>43</v>
      </c>
      <c r="K1109" s="3" t="s">
        <v>108</v>
      </c>
      <c r="L1109" s="3" t="s">
        <v>37</v>
      </c>
      <c r="M1109" s="3" t="s">
        <v>1153</v>
      </c>
      <c r="N1109" s="2">
        <v>10.78</v>
      </c>
      <c r="O1109" s="2">
        <v>-17.248000000000001</v>
      </c>
      <c r="P1109" s="2">
        <v>2</v>
      </c>
      <c r="Q1109" s="4">
        <f>Table1[[#This Row],[Amount]]*Table1[[#This Row],[Quantity]]</f>
        <v>21.56</v>
      </c>
    </row>
    <row r="1110" spans="1:17" x14ac:dyDescent="0.3">
      <c r="A1110" s="1">
        <v>1109</v>
      </c>
      <c r="B1110" s="2" t="s">
        <v>966</v>
      </c>
      <c r="C1110" s="2" t="s">
        <v>8</v>
      </c>
      <c r="D1110" s="2" t="s">
        <v>9</v>
      </c>
      <c r="E1110" s="3">
        <v>43487</v>
      </c>
      <c r="F1110" s="3" t="s">
        <v>375</v>
      </c>
      <c r="G1110" s="2">
        <v>2019</v>
      </c>
      <c r="H1110" s="3" t="s">
        <v>65</v>
      </c>
      <c r="I1110" s="3" t="s">
        <v>153</v>
      </c>
      <c r="J1110" s="3" t="s">
        <v>43</v>
      </c>
      <c r="K1110" s="3" t="s">
        <v>108</v>
      </c>
      <c r="L1110" s="3" t="s">
        <v>37</v>
      </c>
      <c r="M1110" s="3" t="s">
        <v>1153</v>
      </c>
      <c r="N1110" s="2">
        <v>58.368000000000002</v>
      </c>
      <c r="O1110" s="2">
        <v>21.888000000000002</v>
      </c>
      <c r="P1110" s="2">
        <v>4</v>
      </c>
      <c r="Q1110" s="4">
        <f>Table1[[#This Row],[Amount]]*Table1[[#This Row],[Quantity]]</f>
        <v>233.47200000000001</v>
      </c>
    </row>
    <row r="1111" spans="1:17" x14ac:dyDescent="0.3">
      <c r="A1111" s="1">
        <v>1110</v>
      </c>
      <c r="B1111" s="2" t="s">
        <v>966</v>
      </c>
      <c r="C1111" s="2" t="s">
        <v>11</v>
      </c>
      <c r="D1111" s="2" t="s">
        <v>13</v>
      </c>
      <c r="E1111" s="3">
        <v>43487</v>
      </c>
      <c r="F1111" s="3" t="s">
        <v>375</v>
      </c>
      <c r="G1111" s="2">
        <v>2019</v>
      </c>
      <c r="H1111" s="3" t="s">
        <v>65</v>
      </c>
      <c r="I1111" s="3" t="s">
        <v>153</v>
      </c>
      <c r="J1111" s="3" t="s">
        <v>43</v>
      </c>
      <c r="K1111" s="3" t="s">
        <v>108</v>
      </c>
      <c r="L1111" s="3" t="s">
        <v>37</v>
      </c>
      <c r="M1111" s="3" t="s">
        <v>1153</v>
      </c>
      <c r="N1111" s="2">
        <v>40.968000000000004</v>
      </c>
      <c r="O1111" s="2">
        <v>13.826700000000001</v>
      </c>
      <c r="P1111" s="2">
        <v>3</v>
      </c>
      <c r="Q1111" s="4">
        <f>Table1[[#This Row],[Amount]]*Table1[[#This Row],[Quantity]]</f>
        <v>122.90400000000001</v>
      </c>
    </row>
    <row r="1112" spans="1:17" x14ac:dyDescent="0.3">
      <c r="A1112" s="1">
        <v>1111</v>
      </c>
      <c r="B1112" s="2" t="s">
        <v>966</v>
      </c>
      <c r="C1112" s="2" t="s">
        <v>6</v>
      </c>
      <c r="D1112" s="2" t="s">
        <v>7</v>
      </c>
      <c r="E1112" s="3">
        <v>43487</v>
      </c>
      <c r="F1112" s="3" t="s">
        <v>375</v>
      </c>
      <c r="G1112" s="2">
        <v>2019</v>
      </c>
      <c r="H1112" s="3" t="s">
        <v>65</v>
      </c>
      <c r="I1112" s="3" t="s">
        <v>156</v>
      </c>
      <c r="J1112" s="3" t="s">
        <v>42</v>
      </c>
      <c r="K1112" s="3" t="s">
        <v>110</v>
      </c>
      <c r="L1112" s="3" t="s">
        <v>38</v>
      </c>
      <c r="M1112" s="3" t="s">
        <v>1153</v>
      </c>
      <c r="N1112" s="2">
        <v>71.959999999999994</v>
      </c>
      <c r="O1112" s="2">
        <v>25.186</v>
      </c>
      <c r="P1112" s="2">
        <v>2</v>
      </c>
      <c r="Q1112" s="4">
        <f>Table1[[#This Row],[Amount]]*Table1[[#This Row],[Quantity]]</f>
        <v>143.91999999999999</v>
      </c>
    </row>
    <row r="1113" spans="1:17" x14ac:dyDescent="0.3">
      <c r="A1113" s="1">
        <v>1112</v>
      </c>
      <c r="B1113" s="2" t="s">
        <v>966</v>
      </c>
      <c r="C1113" s="2" t="s">
        <v>11</v>
      </c>
      <c r="D1113" s="2" t="s">
        <v>23</v>
      </c>
      <c r="E1113" s="3">
        <v>43488</v>
      </c>
      <c r="F1113" s="3" t="s">
        <v>375</v>
      </c>
      <c r="G1113" s="2">
        <v>2019</v>
      </c>
      <c r="H1113" s="3" t="s">
        <v>85</v>
      </c>
      <c r="I1113" s="3" t="s">
        <v>404</v>
      </c>
      <c r="J1113" s="3" t="s">
        <v>41</v>
      </c>
      <c r="K1113" s="3" t="s">
        <v>331</v>
      </c>
      <c r="L1113" s="3" t="s">
        <v>37</v>
      </c>
      <c r="M1113" s="3" t="s">
        <v>1153</v>
      </c>
      <c r="N1113" s="2">
        <v>10.368</v>
      </c>
      <c r="O1113" s="2">
        <v>3.6288</v>
      </c>
      <c r="P1113" s="2">
        <v>2</v>
      </c>
      <c r="Q1113" s="4">
        <f>Table1[[#This Row],[Amount]]*Table1[[#This Row],[Quantity]]</f>
        <v>20.736000000000001</v>
      </c>
    </row>
    <row r="1114" spans="1:17" x14ac:dyDescent="0.3">
      <c r="A1114" s="1">
        <v>1113</v>
      </c>
      <c r="B1114" s="2" t="s">
        <v>966</v>
      </c>
      <c r="C1114" s="2" t="s">
        <v>8</v>
      </c>
      <c r="D1114" s="2" t="s">
        <v>9</v>
      </c>
      <c r="E1114" s="3">
        <v>43489</v>
      </c>
      <c r="F1114" s="3" t="s">
        <v>375</v>
      </c>
      <c r="G1114" s="2">
        <v>2019</v>
      </c>
      <c r="H1114" s="3" t="s">
        <v>70</v>
      </c>
      <c r="I1114" s="3" t="s">
        <v>405</v>
      </c>
      <c r="J1114" s="3" t="s">
        <v>44</v>
      </c>
      <c r="K1114" s="3" t="s">
        <v>333</v>
      </c>
      <c r="L1114" s="3" t="s">
        <v>38</v>
      </c>
      <c r="M1114" s="3" t="s">
        <v>1153</v>
      </c>
      <c r="N1114" s="2">
        <v>1.1919999999999999</v>
      </c>
      <c r="O1114" s="2">
        <v>-2.0264000000000002</v>
      </c>
      <c r="P1114" s="2">
        <v>12</v>
      </c>
      <c r="Q1114" s="4">
        <f>Table1[[#This Row],[Amount]]*Table1[[#This Row],[Quantity]]</f>
        <v>14.303999999999998</v>
      </c>
    </row>
    <row r="1115" spans="1:17" x14ac:dyDescent="0.3">
      <c r="A1115" s="1">
        <v>1114</v>
      </c>
      <c r="B1115" s="2" t="s">
        <v>967</v>
      </c>
      <c r="C1115" s="2" t="s">
        <v>8</v>
      </c>
      <c r="D1115" s="2" t="s">
        <v>10</v>
      </c>
      <c r="E1115" s="3">
        <v>43489</v>
      </c>
      <c r="F1115" s="3" t="s">
        <v>375</v>
      </c>
      <c r="G1115" s="2">
        <v>2019</v>
      </c>
      <c r="H1115" s="3" t="s">
        <v>70</v>
      </c>
      <c r="I1115" s="3" t="s">
        <v>405</v>
      </c>
      <c r="J1115" s="3" t="s">
        <v>44</v>
      </c>
      <c r="K1115" s="3" t="s">
        <v>333</v>
      </c>
      <c r="L1115" s="3" t="s">
        <v>38</v>
      </c>
      <c r="M1115" s="3" t="s">
        <v>1153</v>
      </c>
      <c r="N1115" s="2">
        <v>46.671999999999997</v>
      </c>
      <c r="O1115" s="2">
        <v>16.3352</v>
      </c>
      <c r="P1115" s="2">
        <v>8</v>
      </c>
      <c r="Q1115" s="4">
        <f>Table1[[#This Row],[Amount]]*Table1[[#This Row],[Quantity]]</f>
        <v>373.37599999999998</v>
      </c>
    </row>
    <row r="1116" spans="1:17" x14ac:dyDescent="0.3">
      <c r="A1116" s="1">
        <v>1115</v>
      </c>
      <c r="B1116" s="2" t="s">
        <v>967</v>
      </c>
      <c r="C1116" s="2" t="s">
        <v>8</v>
      </c>
      <c r="D1116" s="2" t="s">
        <v>19</v>
      </c>
      <c r="E1116" s="3">
        <v>43489</v>
      </c>
      <c r="F1116" s="3" t="s">
        <v>375</v>
      </c>
      <c r="G1116" s="2">
        <v>2019</v>
      </c>
      <c r="H1116" s="3" t="s">
        <v>70</v>
      </c>
      <c r="I1116" s="3" t="s">
        <v>405</v>
      </c>
      <c r="J1116" s="3" t="s">
        <v>44</v>
      </c>
      <c r="K1116" s="3" t="s">
        <v>333</v>
      </c>
      <c r="L1116" s="3" t="s">
        <v>38</v>
      </c>
      <c r="M1116" s="3" t="s">
        <v>1153</v>
      </c>
      <c r="N1116" s="2">
        <v>119.833</v>
      </c>
      <c r="O1116" s="2">
        <v>-12.6882</v>
      </c>
      <c r="P1116" s="2">
        <v>2</v>
      </c>
      <c r="Q1116" s="4">
        <f>Table1[[#This Row],[Amount]]*Table1[[#This Row],[Quantity]]</f>
        <v>239.666</v>
      </c>
    </row>
    <row r="1117" spans="1:17" x14ac:dyDescent="0.3">
      <c r="A1117" s="1">
        <v>1116</v>
      </c>
      <c r="B1117" s="2" t="s">
        <v>967</v>
      </c>
      <c r="C1117" s="2" t="s">
        <v>8</v>
      </c>
      <c r="D1117" s="2" t="s">
        <v>20</v>
      </c>
      <c r="E1117" s="3">
        <v>43489</v>
      </c>
      <c r="F1117" s="3" t="s">
        <v>375</v>
      </c>
      <c r="G1117" s="2">
        <v>2019</v>
      </c>
      <c r="H1117" s="3" t="s">
        <v>70</v>
      </c>
      <c r="I1117" s="3" t="s">
        <v>405</v>
      </c>
      <c r="J1117" s="3" t="s">
        <v>44</v>
      </c>
      <c r="K1117" s="3" t="s">
        <v>333</v>
      </c>
      <c r="L1117" s="3" t="s">
        <v>38</v>
      </c>
      <c r="M1117" s="3" t="s">
        <v>1153</v>
      </c>
      <c r="N1117" s="2">
        <v>119.98</v>
      </c>
      <c r="O1117" s="2">
        <v>57.590400000000002</v>
      </c>
      <c r="P1117" s="2">
        <v>5</v>
      </c>
      <c r="Q1117" s="4">
        <f>Table1[[#This Row],[Amount]]*Table1[[#This Row],[Quantity]]</f>
        <v>599.9</v>
      </c>
    </row>
    <row r="1118" spans="1:17" x14ac:dyDescent="0.3">
      <c r="A1118" s="1">
        <v>1117</v>
      </c>
      <c r="B1118" s="2" t="s">
        <v>968</v>
      </c>
      <c r="C1118" s="2" t="s">
        <v>11</v>
      </c>
      <c r="D1118" s="2" t="s">
        <v>22</v>
      </c>
      <c r="E1118" s="3">
        <v>43489</v>
      </c>
      <c r="F1118" s="3" t="s">
        <v>375</v>
      </c>
      <c r="G1118" s="2">
        <v>2019</v>
      </c>
      <c r="H1118" s="3" t="s">
        <v>70</v>
      </c>
      <c r="I1118" s="3" t="s">
        <v>405</v>
      </c>
      <c r="J1118" s="3" t="s">
        <v>44</v>
      </c>
      <c r="K1118" s="3" t="s">
        <v>333</v>
      </c>
      <c r="L1118" s="3" t="s">
        <v>38</v>
      </c>
      <c r="M1118" s="3" t="s">
        <v>1154</v>
      </c>
      <c r="N1118" s="2">
        <v>6.3</v>
      </c>
      <c r="O1118" s="2">
        <v>3.024</v>
      </c>
      <c r="P1118" s="2">
        <v>13</v>
      </c>
      <c r="Q1118" s="4">
        <f>Table1[[#This Row],[Amount]]*Table1[[#This Row],[Quantity]]</f>
        <v>81.899999999999991</v>
      </c>
    </row>
    <row r="1119" spans="1:17" x14ac:dyDescent="0.3">
      <c r="A1119" s="1">
        <v>1118</v>
      </c>
      <c r="B1119" s="2" t="s">
        <v>969</v>
      </c>
      <c r="C1119" s="2" t="s">
        <v>6</v>
      </c>
      <c r="D1119" s="2" t="s">
        <v>7</v>
      </c>
      <c r="E1119" s="3">
        <v>43490</v>
      </c>
      <c r="F1119" s="3" t="s">
        <v>375</v>
      </c>
      <c r="G1119" s="2">
        <v>2019</v>
      </c>
      <c r="H1119" s="3" t="s">
        <v>73</v>
      </c>
      <c r="I1119" s="3" t="s">
        <v>406</v>
      </c>
      <c r="J1119" s="3" t="s">
        <v>41</v>
      </c>
      <c r="K1119" s="3" t="s">
        <v>331</v>
      </c>
      <c r="L1119" s="3" t="s">
        <v>37</v>
      </c>
      <c r="M1119" s="3" t="s">
        <v>1153</v>
      </c>
      <c r="N1119" s="2">
        <v>279.89999999999998</v>
      </c>
      <c r="O1119" s="2">
        <v>137.15100000000001</v>
      </c>
      <c r="P1119" s="2">
        <v>2</v>
      </c>
      <c r="Q1119" s="4">
        <f>Table1[[#This Row],[Amount]]*Table1[[#This Row],[Quantity]]</f>
        <v>559.79999999999995</v>
      </c>
    </row>
    <row r="1120" spans="1:17" x14ac:dyDescent="0.3">
      <c r="A1120" s="1">
        <v>1119</v>
      </c>
      <c r="B1120" s="2" t="s">
        <v>969</v>
      </c>
      <c r="C1120" s="2" t="s">
        <v>8</v>
      </c>
      <c r="D1120" s="2" t="s">
        <v>25</v>
      </c>
      <c r="E1120" s="3">
        <v>43490</v>
      </c>
      <c r="F1120" s="3" t="s">
        <v>375</v>
      </c>
      <c r="G1120" s="2">
        <v>2019</v>
      </c>
      <c r="H1120" s="3" t="s">
        <v>73</v>
      </c>
      <c r="I1120" s="3" t="s">
        <v>141</v>
      </c>
      <c r="J1120" s="3" t="s">
        <v>44</v>
      </c>
      <c r="K1120" s="3" t="s">
        <v>333</v>
      </c>
      <c r="L1120" s="3" t="s">
        <v>38</v>
      </c>
      <c r="M1120" s="3" t="s">
        <v>1153</v>
      </c>
      <c r="N1120" s="2">
        <v>619.95000000000005</v>
      </c>
      <c r="O1120" s="2">
        <v>111.59099999999999</v>
      </c>
      <c r="P1120" s="2">
        <v>3</v>
      </c>
      <c r="Q1120" s="4">
        <f>Table1[[#This Row],[Amount]]*Table1[[#This Row],[Quantity]]</f>
        <v>1859.8500000000001</v>
      </c>
    </row>
    <row r="1121" spans="1:17" x14ac:dyDescent="0.3">
      <c r="A1121" s="1">
        <v>1120</v>
      </c>
      <c r="B1121" s="2" t="s">
        <v>969</v>
      </c>
      <c r="C1121" s="2" t="s">
        <v>8</v>
      </c>
      <c r="D1121" s="2" t="s">
        <v>18</v>
      </c>
      <c r="E1121" s="3">
        <v>43490</v>
      </c>
      <c r="F1121" s="3" t="s">
        <v>375</v>
      </c>
      <c r="G1121" s="2">
        <v>2019</v>
      </c>
      <c r="H1121" s="3" t="s">
        <v>73</v>
      </c>
      <c r="I1121" s="3" t="s">
        <v>407</v>
      </c>
      <c r="J1121" s="3" t="s">
        <v>52</v>
      </c>
      <c r="K1121" s="3" t="s">
        <v>335</v>
      </c>
      <c r="L1121" s="3" t="s">
        <v>40</v>
      </c>
      <c r="M1121" s="3" t="s">
        <v>1153</v>
      </c>
      <c r="N1121" s="2">
        <v>4.3600000000000003</v>
      </c>
      <c r="O1121" s="2">
        <v>2.0491999999999999</v>
      </c>
      <c r="P1121" s="2">
        <v>4</v>
      </c>
      <c r="Q1121" s="4">
        <f>Table1[[#This Row],[Amount]]*Table1[[#This Row],[Quantity]]</f>
        <v>17.440000000000001</v>
      </c>
    </row>
    <row r="1122" spans="1:17" x14ac:dyDescent="0.3">
      <c r="A1122" s="1">
        <v>1121</v>
      </c>
      <c r="B1122" s="2" t="s">
        <v>969</v>
      </c>
      <c r="C1122" s="2" t="s">
        <v>8</v>
      </c>
      <c r="D1122" s="2" t="s">
        <v>9</v>
      </c>
      <c r="E1122" s="3">
        <v>43492</v>
      </c>
      <c r="F1122" s="3" t="s">
        <v>375</v>
      </c>
      <c r="G1122" s="2">
        <v>2019</v>
      </c>
      <c r="H1122" s="3" t="s">
        <v>60</v>
      </c>
      <c r="I1122" s="3" t="s">
        <v>166</v>
      </c>
      <c r="J1122" s="3" t="s">
        <v>45</v>
      </c>
      <c r="K1122" s="3" t="s">
        <v>328</v>
      </c>
      <c r="L1122" s="3" t="s">
        <v>37</v>
      </c>
      <c r="M1122" s="3" t="s">
        <v>1153</v>
      </c>
      <c r="N1122" s="2">
        <v>15.28</v>
      </c>
      <c r="O1122" s="2">
        <v>7.4871999999999996</v>
      </c>
      <c r="P1122" s="2">
        <v>1</v>
      </c>
      <c r="Q1122" s="4">
        <f>Table1[[#This Row],[Amount]]*Table1[[#This Row],[Quantity]]</f>
        <v>15.28</v>
      </c>
    </row>
    <row r="1123" spans="1:17" x14ac:dyDescent="0.3">
      <c r="A1123" s="1">
        <v>1122</v>
      </c>
      <c r="B1123" s="2" t="s">
        <v>970</v>
      </c>
      <c r="C1123" s="2" t="s">
        <v>8</v>
      </c>
      <c r="D1123" s="2" t="s">
        <v>9</v>
      </c>
      <c r="E1123" s="3">
        <v>43492</v>
      </c>
      <c r="F1123" s="3" t="s">
        <v>375</v>
      </c>
      <c r="G1123" s="2">
        <v>2019</v>
      </c>
      <c r="H1123" s="3" t="s">
        <v>60</v>
      </c>
      <c r="I1123" s="3" t="s">
        <v>166</v>
      </c>
      <c r="J1123" s="3" t="s">
        <v>45</v>
      </c>
      <c r="K1123" s="3" t="s">
        <v>328</v>
      </c>
      <c r="L1123" s="3" t="s">
        <v>37</v>
      </c>
      <c r="M1123" s="3" t="s">
        <v>1153</v>
      </c>
      <c r="N1123" s="2">
        <v>699.93</v>
      </c>
      <c r="O1123" s="2">
        <v>181.98179999999999</v>
      </c>
      <c r="P1123" s="2">
        <v>3</v>
      </c>
      <c r="Q1123" s="4">
        <f>Table1[[#This Row],[Amount]]*Table1[[#This Row],[Quantity]]</f>
        <v>2099.79</v>
      </c>
    </row>
    <row r="1124" spans="1:17" x14ac:dyDescent="0.3">
      <c r="A1124" s="1">
        <v>1123</v>
      </c>
      <c r="B1124" s="2" t="s">
        <v>970</v>
      </c>
      <c r="C1124" s="2" t="s">
        <v>8</v>
      </c>
      <c r="D1124" s="2" t="s">
        <v>18</v>
      </c>
      <c r="E1124" s="3">
        <v>43492</v>
      </c>
      <c r="F1124" s="3" t="s">
        <v>375</v>
      </c>
      <c r="G1124" s="2">
        <v>2019</v>
      </c>
      <c r="H1124" s="3" t="s">
        <v>60</v>
      </c>
      <c r="I1124" s="3" t="s">
        <v>166</v>
      </c>
      <c r="J1124" s="3" t="s">
        <v>45</v>
      </c>
      <c r="K1124" s="3" t="s">
        <v>328</v>
      </c>
      <c r="L1124" s="3" t="s">
        <v>37</v>
      </c>
      <c r="M1124" s="3" t="s">
        <v>1153</v>
      </c>
      <c r="N1124" s="2">
        <v>22.96</v>
      </c>
      <c r="O1124" s="2">
        <v>6.6584000000000003</v>
      </c>
      <c r="P1124" s="2">
        <v>4</v>
      </c>
      <c r="Q1124" s="4">
        <f>Table1[[#This Row],[Amount]]*Table1[[#This Row],[Quantity]]</f>
        <v>91.84</v>
      </c>
    </row>
    <row r="1125" spans="1:17" x14ac:dyDescent="0.3">
      <c r="A1125" s="1">
        <v>1124</v>
      </c>
      <c r="B1125" s="2" t="s">
        <v>970</v>
      </c>
      <c r="C1125" s="2" t="s">
        <v>11</v>
      </c>
      <c r="D1125" s="2" t="s">
        <v>12</v>
      </c>
      <c r="E1125" s="3">
        <v>43492</v>
      </c>
      <c r="F1125" s="3" t="s">
        <v>375</v>
      </c>
      <c r="G1125" s="2">
        <v>2019</v>
      </c>
      <c r="H1125" s="3" t="s">
        <v>60</v>
      </c>
      <c r="I1125" s="3" t="s">
        <v>408</v>
      </c>
      <c r="J1125" s="3" t="s">
        <v>43</v>
      </c>
      <c r="K1125" s="3" t="s">
        <v>108</v>
      </c>
      <c r="L1125" s="3" t="s">
        <v>37</v>
      </c>
      <c r="M1125" s="3" t="s">
        <v>1153</v>
      </c>
      <c r="N1125" s="2">
        <v>38.6</v>
      </c>
      <c r="O1125" s="2">
        <v>11.58</v>
      </c>
      <c r="P1125" s="2">
        <v>4</v>
      </c>
      <c r="Q1125" s="4">
        <f>Table1[[#This Row],[Amount]]*Table1[[#This Row],[Quantity]]</f>
        <v>154.4</v>
      </c>
    </row>
    <row r="1126" spans="1:17" x14ac:dyDescent="0.3">
      <c r="A1126" s="1">
        <v>1125</v>
      </c>
      <c r="B1126" s="2" t="s">
        <v>970</v>
      </c>
      <c r="C1126" s="2" t="s">
        <v>8</v>
      </c>
      <c r="D1126" s="2" t="s">
        <v>9</v>
      </c>
      <c r="E1126" s="3">
        <v>43492</v>
      </c>
      <c r="F1126" s="3" t="s">
        <v>375</v>
      </c>
      <c r="G1126" s="2">
        <v>2019</v>
      </c>
      <c r="H1126" s="3" t="s">
        <v>60</v>
      </c>
      <c r="I1126" s="3" t="s">
        <v>408</v>
      </c>
      <c r="J1126" s="3" t="s">
        <v>43</v>
      </c>
      <c r="K1126" s="3" t="s">
        <v>108</v>
      </c>
      <c r="L1126" s="3" t="s">
        <v>37</v>
      </c>
      <c r="M1126" s="3" t="s">
        <v>1153</v>
      </c>
      <c r="N1126" s="2">
        <v>6.63</v>
      </c>
      <c r="O1126" s="2">
        <v>1.7901</v>
      </c>
      <c r="P1126" s="2">
        <v>7</v>
      </c>
      <c r="Q1126" s="4">
        <f>Table1[[#This Row],[Amount]]*Table1[[#This Row],[Quantity]]</f>
        <v>46.41</v>
      </c>
    </row>
    <row r="1127" spans="1:17" x14ac:dyDescent="0.3">
      <c r="A1127" s="1">
        <v>1126</v>
      </c>
      <c r="B1127" s="2" t="s">
        <v>970</v>
      </c>
      <c r="C1127" s="2" t="s">
        <v>8</v>
      </c>
      <c r="D1127" s="2" t="s">
        <v>14</v>
      </c>
      <c r="E1127" s="3">
        <v>43492</v>
      </c>
      <c r="F1127" s="3" t="s">
        <v>375</v>
      </c>
      <c r="G1127" s="2">
        <v>2019</v>
      </c>
      <c r="H1127" s="3" t="s">
        <v>60</v>
      </c>
      <c r="I1127" s="3" t="s">
        <v>256</v>
      </c>
      <c r="J1127" s="3" t="s">
        <v>42</v>
      </c>
      <c r="K1127" s="3" t="s">
        <v>110</v>
      </c>
      <c r="L1127" s="3" t="s">
        <v>38</v>
      </c>
      <c r="M1127" s="3" t="s">
        <v>1153</v>
      </c>
      <c r="N1127" s="2">
        <v>23.34</v>
      </c>
      <c r="O1127" s="2">
        <v>10.969799999999999</v>
      </c>
      <c r="P1127" s="2">
        <v>3</v>
      </c>
      <c r="Q1127" s="4">
        <f>Table1[[#This Row],[Amount]]*Table1[[#This Row],[Quantity]]</f>
        <v>70.02</v>
      </c>
    </row>
    <row r="1128" spans="1:17" x14ac:dyDescent="0.3">
      <c r="A1128" s="1">
        <v>1127</v>
      </c>
      <c r="B1128" s="2" t="s">
        <v>970</v>
      </c>
      <c r="C1128" s="2" t="s">
        <v>8</v>
      </c>
      <c r="D1128" s="2" t="s">
        <v>19</v>
      </c>
      <c r="E1128" s="3">
        <v>43492</v>
      </c>
      <c r="F1128" s="3" t="s">
        <v>375</v>
      </c>
      <c r="G1128" s="2">
        <v>2019</v>
      </c>
      <c r="H1128" s="3" t="s">
        <v>60</v>
      </c>
      <c r="I1128" s="3" t="s">
        <v>256</v>
      </c>
      <c r="J1128" s="3" t="s">
        <v>42</v>
      </c>
      <c r="K1128" s="3" t="s">
        <v>110</v>
      </c>
      <c r="L1128" s="3" t="s">
        <v>38</v>
      </c>
      <c r="M1128" s="3" t="s">
        <v>1153</v>
      </c>
      <c r="N1128" s="2">
        <v>1067.94</v>
      </c>
      <c r="O1128" s="2">
        <v>224.26740000000001</v>
      </c>
      <c r="P1128" s="2">
        <v>2</v>
      </c>
      <c r="Q1128" s="4">
        <f>Table1[[#This Row],[Amount]]*Table1[[#This Row],[Quantity]]</f>
        <v>2135.88</v>
      </c>
    </row>
    <row r="1129" spans="1:17" x14ac:dyDescent="0.3">
      <c r="A1129" s="1">
        <v>1128</v>
      </c>
      <c r="B1129" s="2" t="s">
        <v>971</v>
      </c>
      <c r="C1129" s="2" t="s">
        <v>6</v>
      </c>
      <c r="D1129" s="2" t="s">
        <v>7</v>
      </c>
      <c r="E1129" s="3">
        <v>43492</v>
      </c>
      <c r="F1129" s="3" t="s">
        <v>375</v>
      </c>
      <c r="G1129" s="2">
        <v>2019</v>
      </c>
      <c r="H1129" s="3" t="s">
        <v>60</v>
      </c>
      <c r="I1129" s="3" t="s">
        <v>256</v>
      </c>
      <c r="J1129" s="3" t="s">
        <v>42</v>
      </c>
      <c r="K1129" s="3" t="s">
        <v>110</v>
      </c>
      <c r="L1129" s="3" t="s">
        <v>38</v>
      </c>
      <c r="M1129" s="3" t="s">
        <v>1155</v>
      </c>
      <c r="N1129" s="2">
        <v>10.16</v>
      </c>
      <c r="O1129" s="2">
        <v>2.6415999999999999</v>
      </c>
      <c r="P1129" s="2">
        <v>2</v>
      </c>
      <c r="Q1129" s="4">
        <f>Table1[[#This Row],[Amount]]*Table1[[#This Row],[Quantity]]</f>
        <v>20.32</v>
      </c>
    </row>
    <row r="1130" spans="1:17" x14ac:dyDescent="0.3">
      <c r="A1130" s="1">
        <v>1129</v>
      </c>
      <c r="B1130" s="2" t="s">
        <v>971</v>
      </c>
      <c r="C1130" s="2" t="s">
        <v>8</v>
      </c>
      <c r="D1130" s="2" t="s">
        <v>10</v>
      </c>
      <c r="E1130" s="3">
        <v>43492</v>
      </c>
      <c r="F1130" s="3" t="s">
        <v>375</v>
      </c>
      <c r="G1130" s="2">
        <v>2019</v>
      </c>
      <c r="H1130" s="3" t="s">
        <v>60</v>
      </c>
      <c r="I1130" s="3" t="s">
        <v>256</v>
      </c>
      <c r="J1130" s="3" t="s">
        <v>42</v>
      </c>
      <c r="K1130" s="3" t="s">
        <v>110</v>
      </c>
      <c r="L1130" s="3" t="s">
        <v>38</v>
      </c>
      <c r="M1130" s="3" t="s">
        <v>1155</v>
      </c>
      <c r="N1130" s="2">
        <v>101.88</v>
      </c>
      <c r="O1130" s="2">
        <v>50.94</v>
      </c>
      <c r="P1130" s="2">
        <v>2</v>
      </c>
      <c r="Q1130" s="4">
        <f>Table1[[#This Row],[Amount]]*Table1[[#This Row],[Quantity]]</f>
        <v>203.76</v>
      </c>
    </row>
    <row r="1131" spans="1:17" x14ac:dyDescent="0.3">
      <c r="A1131" s="1">
        <v>1130</v>
      </c>
      <c r="B1131" s="2" t="s">
        <v>972</v>
      </c>
      <c r="C1131" s="2" t="s">
        <v>8</v>
      </c>
      <c r="D1131" s="2" t="s">
        <v>17</v>
      </c>
      <c r="E1131" s="3">
        <v>43492</v>
      </c>
      <c r="F1131" s="3" t="s">
        <v>375</v>
      </c>
      <c r="G1131" s="2">
        <v>2019</v>
      </c>
      <c r="H1131" s="3" t="s">
        <v>60</v>
      </c>
      <c r="I1131" s="3" t="s">
        <v>256</v>
      </c>
      <c r="J1131" s="3" t="s">
        <v>42</v>
      </c>
      <c r="K1131" s="3" t="s">
        <v>110</v>
      </c>
      <c r="L1131" s="3" t="s">
        <v>38</v>
      </c>
      <c r="M1131" s="3" t="s">
        <v>1153</v>
      </c>
      <c r="N1131" s="2">
        <v>343.92</v>
      </c>
      <c r="O1131" s="2">
        <v>75.662400000000005</v>
      </c>
      <c r="P1131" s="2">
        <v>3</v>
      </c>
      <c r="Q1131" s="4">
        <f>Table1[[#This Row],[Amount]]*Table1[[#This Row],[Quantity]]</f>
        <v>1031.76</v>
      </c>
    </row>
    <row r="1132" spans="1:17" x14ac:dyDescent="0.3">
      <c r="A1132" s="1">
        <v>1131</v>
      </c>
      <c r="B1132" s="2" t="s">
        <v>972</v>
      </c>
      <c r="C1132" s="2" t="s">
        <v>8</v>
      </c>
      <c r="D1132" s="2" t="s">
        <v>17</v>
      </c>
      <c r="E1132" s="3">
        <v>43492</v>
      </c>
      <c r="F1132" s="3" t="s">
        <v>375</v>
      </c>
      <c r="G1132" s="2">
        <v>2019</v>
      </c>
      <c r="H1132" s="3" t="s">
        <v>60</v>
      </c>
      <c r="I1132" s="3" t="s">
        <v>188</v>
      </c>
      <c r="J1132" s="3" t="s">
        <v>41</v>
      </c>
      <c r="K1132" s="3" t="s">
        <v>331</v>
      </c>
      <c r="L1132" s="3" t="s">
        <v>37</v>
      </c>
      <c r="M1132" s="3" t="s">
        <v>1153</v>
      </c>
      <c r="N1132" s="2">
        <v>40.99</v>
      </c>
      <c r="O1132" s="2">
        <v>20.085100000000001</v>
      </c>
      <c r="P1132" s="2">
        <v>3</v>
      </c>
      <c r="Q1132" s="4">
        <f>Table1[[#This Row],[Amount]]*Table1[[#This Row],[Quantity]]</f>
        <v>122.97</v>
      </c>
    </row>
    <row r="1133" spans="1:17" x14ac:dyDescent="0.3">
      <c r="A1133" s="1">
        <v>1132</v>
      </c>
      <c r="B1133" s="2" t="s">
        <v>972</v>
      </c>
      <c r="C1133" s="2" t="s">
        <v>8</v>
      </c>
      <c r="D1133" s="2" t="s">
        <v>20</v>
      </c>
      <c r="E1133" s="3">
        <v>43493</v>
      </c>
      <c r="F1133" s="3" t="s">
        <v>375</v>
      </c>
      <c r="G1133" s="2">
        <v>2019</v>
      </c>
      <c r="H1133" s="3" t="s">
        <v>80</v>
      </c>
      <c r="I1133" s="3" t="s">
        <v>409</v>
      </c>
      <c r="J1133" s="3" t="s">
        <v>354</v>
      </c>
      <c r="K1133" s="3" t="s">
        <v>354</v>
      </c>
      <c r="L1133" s="3" t="s">
        <v>40</v>
      </c>
      <c r="M1133" s="3" t="s">
        <v>1153</v>
      </c>
      <c r="N1133" s="2">
        <v>63.9</v>
      </c>
      <c r="O1133" s="2">
        <v>28.754999999999999</v>
      </c>
      <c r="P1133" s="2">
        <v>3</v>
      </c>
      <c r="Q1133" s="4">
        <f>Table1[[#This Row],[Amount]]*Table1[[#This Row],[Quantity]]</f>
        <v>191.7</v>
      </c>
    </row>
    <row r="1134" spans="1:17" x14ac:dyDescent="0.3">
      <c r="A1134" s="1">
        <v>1133</v>
      </c>
      <c r="B1134" s="2" t="s">
        <v>973</v>
      </c>
      <c r="C1134" s="2" t="s">
        <v>8</v>
      </c>
      <c r="D1134" s="2" t="s">
        <v>14</v>
      </c>
      <c r="E1134" s="3">
        <v>43493</v>
      </c>
      <c r="F1134" s="3" t="s">
        <v>375</v>
      </c>
      <c r="G1134" s="2">
        <v>2019</v>
      </c>
      <c r="H1134" s="3" t="s">
        <v>80</v>
      </c>
      <c r="I1134" s="3" t="s">
        <v>409</v>
      </c>
      <c r="J1134" s="3" t="s">
        <v>354</v>
      </c>
      <c r="K1134" s="3" t="s">
        <v>354</v>
      </c>
      <c r="L1134" s="3" t="s">
        <v>40</v>
      </c>
      <c r="M1134" s="3" t="s">
        <v>1154</v>
      </c>
      <c r="N1134" s="2">
        <v>19.440000000000001</v>
      </c>
      <c r="O1134" s="2">
        <v>9.3312000000000008</v>
      </c>
      <c r="P1134" s="2">
        <v>3</v>
      </c>
      <c r="Q1134" s="4">
        <f>Table1[[#This Row],[Amount]]*Table1[[#This Row],[Quantity]]</f>
        <v>58.320000000000007</v>
      </c>
    </row>
    <row r="1135" spans="1:17" x14ac:dyDescent="0.3">
      <c r="A1135" s="1">
        <v>1134</v>
      </c>
      <c r="B1135" s="2" t="s">
        <v>974</v>
      </c>
      <c r="C1135" s="2" t="s">
        <v>8</v>
      </c>
      <c r="D1135" s="2" t="s">
        <v>18</v>
      </c>
      <c r="E1135" s="3">
        <v>43493</v>
      </c>
      <c r="F1135" s="3" t="s">
        <v>375</v>
      </c>
      <c r="G1135" s="2">
        <v>2019</v>
      </c>
      <c r="H1135" s="3" t="s">
        <v>80</v>
      </c>
      <c r="I1135" s="3" t="s">
        <v>409</v>
      </c>
      <c r="J1135" s="3" t="s">
        <v>354</v>
      </c>
      <c r="K1135" s="3" t="s">
        <v>354</v>
      </c>
      <c r="L1135" s="3" t="s">
        <v>40</v>
      </c>
      <c r="M1135" s="3" t="s">
        <v>1155</v>
      </c>
      <c r="N1135" s="2">
        <v>124.608</v>
      </c>
      <c r="O1135" s="2">
        <v>-23.364000000000001</v>
      </c>
      <c r="P1135" s="2">
        <v>2</v>
      </c>
      <c r="Q1135" s="4">
        <f>Table1[[#This Row],[Amount]]*Table1[[#This Row],[Quantity]]</f>
        <v>249.21600000000001</v>
      </c>
    </row>
    <row r="1136" spans="1:17" x14ac:dyDescent="0.3">
      <c r="A1136" s="1">
        <v>1135</v>
      </c>
      <c r="B1136" s="2" t="s">
        <v>974</v>
      </c>
      <c r="C1136" s="2" t="s">
        <v>6</v>
      </c>
      <c r="D1136" s="2" t="s">
        <v>7</v>
      </c>
      <c r="E1136" s="3">
        <v>43493</v>
      </c>
      <c r="F1136" s="3" t="s">
        <v>375</v>
      </c>
      <c r="G1136" s="2">
        <v>2019</v>
      </c>
      <c r="H1136" s="3" t="s">
        <v>80</v>
      </c>
      <c r="I1136" s="3" t="s">
        <v>409</v>
      </c>
      <c r="J1136" s="3" t="s">
        <v>354</v>
      </c>
      <c r="K1136" s="3" t="s">
        <v>354</v>
      </c>
      <c r="L1136" s="3" t="s">
        <v>40</v>
      </c>
      <c r="M1136" s="3" t="s">
        <v>1155</v>
      </c>
      <c r="N1136" s="2">
        <v>7.56</v>
      </c>
      <c r="O1136" s="2">
        <v>2.6459999999999999</v>
      </c>
      <c r="P1136" s="2">
        <v>2</v>
      </c>
      <c r="Q1136" s="4">
        <f>Table1[[#This Row],[Amount]]*Table1[[#This Row],[Quantity]]</f>
        <v>15.12</v>
      </c>
    </row>
    <row r="1137" spans="1:17" x14ac:dyDescent="0.3">
      <c r="A1137" s="1">
        <v>1136</v>
      </c>
      <c r="B1137" s="2" t="s">
        <v>975</v>
      </c>
      <c r="C1137" s="2" t="s">
        <v>11</v>
      </c>
      <c r="D1137" s="2" t="s">
        <v>13</v>
      </c>
      <c r="E1137" s="3">
        <v>43493</v>
      </c>
      <c r="F1137" s="3" t="s">
        <v>375</v>
      </c>
      <c r="G1137" s="2">
        <v>2019</v>
      </c>
      <c r="H1137" s="3" t="s">
        <v>80</v>
      </c>
      <c r="I1137" s="3" t="s">
        <v>409</v>
      </c>
      <c r="J1137" s="3" t="s">
        <v>354</v>
      </c>
      <c r="K1137" s="3" t="s">
        <v>354</v>
      </c>
      <c r="L1137" s="3" t="s">
        <v>40</v>
      </c>
      <c r="M1137" s="3" t="s">
        <v>1153</v>
      </c>
      <c r="N1137" s="2">
        <v>85.224000000000004</v>
      </c>
      <c r="O1137" s="2">
        <v>7.4570999999999996</v>
      </c>
      <c r="P1137" s="2">
        <v>5</v>
      </c>
      <c r="Q1137" s="4">
        <f>Table1[[#This Row],[Amount]]*Table1[[#This Row],[Quantity]]</f>
        <v>426.12</v>
      </c>
    </row>
    <row r="1138" spans="1:17" x14ac:dyDescent="0.3">
      <c r="A1138" s="1">
        <v>1137</v>
      </c>
      <c r="B1138" s="2" t="s">
        <v>976</v>
      </c>
      <c r="C1138" s="2" t="s">
        <v>8</v>
      </c>
      <c r="D1138" s="2" t="s">
        <v>9</v>
      </c>
      <c r="E1138" s="3">
        <v>43493</v>
      </c>
      <c r="F1138" s="3" t="s">
        <v>375</v>
      </c>
      <c r="G1138" s="2">
        <v>2019</v>
      </c>
      <c r="H1138" s="3" t="s">
        <v>80</v>
      </c>
      <c r="I1138" s="3" t="s">
        <v>409</v>
      </c>
      <c r="J1138" s="3" t="s">
        <v>354</v>
      </c>
      <c r="K1138" s="3" t="s">
        <v>354</v>
      </c>
      <c r="L1138" s="3" t="s">
        <v>40</v>
      </c>
      <c r="M1138" s="3" t="s">
        <v>1154</v>
      </c>
      <c r="N1138" s="2">
        <v>287.52</v>
      </c>
      <c r="O1138" s="2">
        <v>129.38399999999999</v>
      </c>
      <c r="P1138" s="2">
        <v>3</v>
      </c>
      <c r="Q1138" s="4">
        <f>Table1[[#This Row],[Amount]]*Table1[[#This Row],[Quantity]]</f>
        <v>862.56</v>
      </c>
    </row>
    <row r="1139" spans="1:17" x14ac:dyDescent="0.3">
      <c r="A1139" s="1">
        <v>1138</v>
      </c>
      <c r="B1139" s="2" t="s">
        <v>976</v>
      </c>
      <c r="C1139" s="2" t="s">
        <v>8</v>
      </c>
      <c r="D1139" s="2" t="s">
        <v>20</v>
      </c>
      <c r="E1139" s="3">
        <v>43494</v>
      </c>
      <c r="F1139" s="3" t="s">
        <v>375</v>
      </c>
      <c r="G1139" s="2">
        <v>2019</v>
      </c>
      <c r="H1139" s="3" t="s">
        <v>65</v>
      </c>
      <c r="I1139" s="3" t="s">
        <v>410</v>
      </c>
      <c r="J1139" s="3" t="s">
        <v>354</v>
      </c>
      <c r="K1139" s="3" t="s">
        <v>354</v>
      </c>
      <c r="L1139" s="3" t="s">
        <v>40</v>
      </c>
      <c r="M1139" s="3" t="s">
        <v>1154</v>
      </c>
      <c r="N1139" s="2">
        <v>37.68</v>
      </c>
      <c r="O1139" s="2">
        <v>10.5504</v>
      </c>
      <c r="P1139" s="2">
        <v>1</v>
      </c>
      <c r="Q1139" s="4">
        <f>Table1[[#This Row],[Amount]]*Table1[[#This Row],[Quantity]]</f>
        <v>37.68</v>
      </c>
    </row>
    <row r="1140" spans="1:17" x14ac:dyDescent="0.3">
      <c r="A1140" s="1">
        <v>1139</v>
      </c>
      <c r="B1140" s="2" t="s">
        <v>976</v>
      </c>
      <c r="C1140" s="2" t="s">
        <v>8</v>
      </c>
      <c r="D1140" s="2" t="s">
        <v>14</v>
      </c>
      <c r="E1140" s="3">
        <v>43495</v>
      </c>
      <c r="F1140" s="3" t="s">
        <v>375</v>
      </c>
      <c r="G1140" s="2">
        <v>2019</v>
      </c>
      <c r="H1140" s="3" t="s">
        <v>85</v>
      </c>
      <c r="I1140" s="3" t="s">
        <v>411</v>
      </c>
      <c r="J1140" s="3" t="s">
        <v>354</v>
      </c>
      <c r="K1140" s="3" t="s">
        <v>354</v>
      </c>
      <c r="L1140" s="3" t="s">
        <v>40</v>
      </c>
      <c r="M1140" s="3" t="s">
        <v>1154</v>
      </c>
      <c r="N1140" s="2">
        <v>19.98</v>
      </c>
      <c r="O1140" s="2">
        <v>8.9909999999999997</v>
      </c>
      <c r="P1140" s="2">
        <v>2</v>
      </c>
      <c r="Q1140" s="4">
        <f>Table1[[#This Row],[Amount]]*Table1[[#This Row],[Quantity]]</f>
        <v>39.96</v>
      </c>
    </row>
    <row r="1141" spans="1:17" x14ac:dyDescent="0.3">
      <c r="A1141" s="1">
        <v>1140</v>
      </c>
      <c r="B1141" s="2" t="s">
        <v>976</v>
      </c>
      <c r="C1141" s="2" t="s">
        <v>6</v>
      </c>
      <c r="D1141" s="2" t="s">
        <v>16</v>
      </c>
      <c r="E1141" s="3">
        <v>43495</v>
      </c>
      <c r="F1141" s="3" t="s">
        <v>375</v>
      </c>
      <c r="G1141" s="2">
        <v>2019</v>
      </c>
      <c r="H1141" s="3" t="s">
        <v>85</v>
      </c>
      <c r="I1141" s="3" t="s">
        <v>411</v>
      </c>
      <c r="J1141" s="3" t="s">
        <v>354</v>
      </c>
      <c r="K1141" s="3" t="s">
        <v>354</v>
      </c>
      <c r="L1141" s="3" t="s">
        <v>40</v>
      </c>
      <c r="M1141" s="3" t="s">
        <v>1154</v>
      </c>
      <c r="N1141" s="2">
        <v>20.58</v>
      </c>
      <c r="O1141" s="2">
        <v>5.5566000000000004</v>
      </c>
      <c r="P1141" s="2">
        <v>1</v>
      </c>
      <c r="Q1141" s="4">
        <f>Table1[[#This Row],[Amount]]*Table1[[#This Row],[Quantity]]</f>
        <v>20.58</v>
      </c>
    </row>
    <row r="1142" spans="1:17" x14ac:dyDescent="0.3">
      <c r="A1142" s="1">
        <v>1141</v>
      </c>
      <c r="B1142" s="2" t="s">
        <v>976</v>
      </c>
      <c r="C1142" s="2" t="s">
        <v>6</v>
      </c>
      <c r="D1142" s="2" t="s">
        <v>24</v>
      </c>
      <c r="E1142" s="3">
        <v>43495</v>
      </c>
      <c r="F1142" s="3" t="s">
        <v>375</v>
      </c>
      <c r="G1142" s="2">
        <v>2019</v>
      </c>
      <c r="H1142" s="3" t="s">
        <v>85</v>
      </c>
      <c r="I1142" s="3" t="s">
        <v>411</v>
      </c>
      <c r="J1142" s="3" t="s">
        <v>354</v>
      </c>
      <c r="K1142" s="3" t="s">
        <v>354</v>
      </c>
      <c r="L1142" s="3" t="s">
        <v>40</v>
      </c>
      <c r="M1142" s="3" t="s">
        <v>1154</v>
      </c>
      <c r="N1142" s="2">
        <v>17.38</v>
      </c>
      <c r="O1142" s="2">
        <v>8.69</v>
      </c>
      <c r="P1142" s="2">
        <v>8</v>
      </c>
      <c r="Q1142" s="4">
        <f>Table1[[#This Row],[Amount]]*Table1[[#This Row],[Quantity]]</f>
        <v>139.04</v>
      </c>
    </row>
    <row r="1143" spans="1:17" x14ac:dyDescent="0.3">
      <c r="A1143" s="1">
        <v>1142</v>
      </c>
      <c r="B1143" s="2" t="s">
        <v>977</v>
      </c>
      <c r="C1143" s="2" t="s">
        <v>8</v>
      </c>
      <c r="D1143" s="2" t="s">
        <v>18</v>
      </c>
      <c r="E1143" s="3">
        <v>43495</v>
      </c>
      <c r="F1143" s="3" t="s">
        <v>375</v>
      </c>
      <c r="G1143" s="2">
        <v>2019</v>
      </c>
      <c r="H1143" s="3" t="s">
        <v>85</v>
      </c>
      <c r="I1143" s="3" t="s">
        <v>411</v>
      </c>
      <c r="J1143" s="3" t="s">
        <v>354</v>
      </c>
      <c r="K1143" s="3" t="s">
        <v>354</v>
      </c>
      <c r="L1143" s="3" t="s">
        <v>40</v>
      </c>
      <c r="M1143" s="3" t="s">
        <v>1153</v>
      </c>
      <c r="N1143" s="2">
        <v>204.6</v>
      </c>
      <c r="O1143" s="2">
        <v>53.195999999999998</v>
      </c>
      <c r="P1143" s="2">
        <v>6</v>
      </c>
      <c r="Q1143" s="4">
        <f>Table1[[#This Row],[Amount]]*Table1[[#This Row],[Quantity]]</f>
        <v>1227.5999999999999</v>
      </c>
    </row>
    <row r="1144" spans="1:17" x14ac:dyDescent="0.3">
      <c r="A1144" s="1">
        <v>1143</v>
      </c>
      <c r="B1144" s="2" t="s">
        <v>977</v>
      </c>
      <c r="C1144" s="2" t="s">
        <v>6</v>
      </c>
      <c r="D1144" s="2" t="s">
        <v>7</v>
      </c>
      <c r="E1144" s="3">
        <v>43495</v>
      </c>
      <c r="F1144" s="3" t="s">
        <v>375</v>
      </c>
      <c r="G1144" s="2">
        <v>2019</v>
      </c>
      <c r="H1144" s="3" t="s">
        <v>85</v>
      </c>
      <c r="I1144" s="3" t="s">
        <v>411</v>
      </c>
      <c r="J1144" s="3" t="s">
        <v>354</v>
      </c>
      <c r="K1144" s="3" t="s">
        <v>354</v>
      </c>
      <c r="L1144" s="3" t="s">
        <v>40</v>
      </c>
      <c r="M1144" s="3" t="s">
        <v>1153</v>
      </c>
      <c r="N1144" s="2">
        <v>8.7200000000000006</v>
      </c>
      <c r="O1144" s="2">
        <v>2.8776000000000002</v>
      </c>
      <c r="P1144" s="2">
        <v>5</v>
      </c>
      <c r="Q1144" s="4">
        <f>Table1[[#This Row],[Amount]]*Table1[[#This Row],[Quantity]]</f>
        <v>43.6</v>
      </c>
    </row>
    <row r="1145" spans="1:17" x14ac:dyDescent="0.3">
      <c r="A1145" s="1">
        <v>1144</v>
      </c>
      <c r="B1145" s="2" t="s">
        <v>977</v>
      </c>
      <c r="C1145" s="2" t="s">
        <v>8</v>
      </c>
      <c r="D1145" s="2" t="s">
        <v>9</v>
      </c>
      <c r="E1145" s="3">
        <v>43495</v>
      </c>
      <c r="F1145" s="3" t="s">
        <v>375</v>
      </c>
      <c r="G1145" s="2">
        <v>2019</v>
      </c>
      <c r="H1145" s="3" t="s">
        <v>85</v>
      </c>
      <c r="I1145" s="3" t="s">
        <v>364</v>
      </c>
      <c r="J1145" s="3" t="s">
        <v>354</v>
      </c>
      <c r="K1145" s="3" t="s">
        <v>354</v>
      </c>
      <c r="L1145" s="3" t="s">
        <v>40</v>
      </c>
      <c r="M1145" s="3" t="s">
        <v>1153</v>
      </c>
      <c r="N1145" s="2">
        <v>6.48</v>
      </c>
      <c r="O1145" s="2">
        <v>3.1103999999999998</v>
      </c>
      <c r="P1145" s="2">
        <v>6</v>
      </c>
      <c r="Q1145" s="4">
        <f>Table1[[#This Row],[Amount]]*Table1[[#This Row],[Quantity]]</f>
        <v>38.880000000000003</v>
      </c>
    </row>
    <row r="1146" spans="1:17" x14ac:dyDescent="0.3">
      <c r="A1146" s="1">
        <v>1145</v>
      </c>
      <c r="B1146" s="2" t="s">
        <v>977</v>
      </c>
      <c r="C1146" s="2" t="s">
        <v>8</v>
      </c>
      <c r="D1146" s="2" t="s">
        <v>17</v>
      </c>
      <c r="E1146" s="3">
        <v>43496</v>
      </c>
      <c r="F1146" s="3" t="s">
        <v>375</v>
      </c>
      <c r="G1146" s="2">
        <v>2019</v>
      </c>
      <c r="H1146" s="3" t="s">
        <v>70</v>
      </c>
      <c r="I1146" s="3" t="s">
        <v>412</v>
      </c>
      <c r="J1146" s="3" t="s">
        <v>42</v>
      </c>
      <c r="K1146" s="3" t="s">
        <v>110</v>
      </c>
      <c r="L1146" s="3" t="s">
        <v>38</v>
      </c>
      <c r="M1146" s="3" t="s">
        <v>1153</v>
      </c>
      <c r="N1146" s="2">
        <v>686.32</v>
      </c>
      <c r="O1146" s="2">
        <v>223.054</v>
      </c>
      <c r="P1146" s="2">
        <v>4</v>
      </c>
      <c r="Q1146" s="4">
        <f>Table1[[#This Row],[Amount]]*Table1[[#This Row],[Quantity]]</f>
        <v>2745.28</v>
      </c>
    </row>
    <row r="1147" spans="1:17" x14ac:dyDescent="0.3">
      <c r="A1147" s="1">
        <v>1146</v>
      </c>
      <c r="B1147" s="2" t="s">
        <v>977</v>
      </c>
      <c r="C1147" s="2" t="s">
        <v>8</v>
      </c>
      <c r="D1147" s="2" t="s">
        <v>19</v>
      </c>
      <c r="E1147" s="3">
        <v>43496</v>
      </c>
      <c r="F1147" s="3" t="s">
        <v>375</v>
      </c>
      <c r="G1147" s="2">
        <v>2019</v>
      </c>
      <c r="H1147" s="3" t="s">
        <v>70</v>
      </c>
      <c r="I1147" s="3" t="s">
        <v>412</v>
      </c>
      <c r="J1147" s="3" t="s">
        <v>42</v>
      </c>
      <c r="K1147" s="3" t="s">
        <v>110</v>
      </c>
      <c r="L1147" s="3" t="s">
        <v>38</v>
      </c>
      <c r="M1147" s="3" t="s">
        <v>1153</v>
      </c>
      <c r="N1147" s="2">
        <v>62.18</v>
      </c>
      <c r="O1147" s="2">
        <v>16.788599999999999</v>
      </c>
      <c r="P1147" s="2">
        <v>4</v>
      </c>
      <c r="Q1147" s="4">
        <f>Table1[[#This Row],[Amount]]*Table1[[#This Row],[Quantity]]</f>
        <v>248.72</v>
      </c>
    </row>
    <row r="1148" spans="1:17" x14ac:dyDescent="0.3">
      <c r="A1148" s="1">
        <v>1147</v>
      </c>
      <c r="B1148" s="2" t="s">
        <v>978</v>
      </c>
      <c r="C1148" s="2" t="s">
        <v>8</v>
      </c>
      <c r="D1148" s="2" t="s">
        <v>10</v>
      </c>
      <c r="E1148" s="3">
        <v>43496</v>
      </c>
      <c r="F1148" s="3" t="s">
        <v>375</v>
      </c>
      <c r="G1148" s="2">
        <v>2019</v>
      </c>
      <c r="H1148" s="3" t="s">
        <v>70</v>
      </c>
      <c r="I1148" s="3" t="s">
        <v>412</v>
      </c>
      <c r="J1148" s="3" t="s">
        <v>42</v>
      </c>
      <c r="K1148" s="3" t="s">
        <v>110</v>
      </c>
      <c r="L1148" s="3" t="s">
        <v>38</v>
      </c>
      <c r="M1148" s="3" t="s">
        <v>1153</v>
      </c>
      <c r="N1148" s="2">
        <v>644.07600000000002</v>
      </c>
      <c r="O1148" s="2">
        <v>107.346</v>
      </c>
      <c r="P1148" s="2">
        <v>5</v>
      </c>
      <c r="Q1148" s="4">
        <f>Table1[[#This Row],[Amount]]*Table1[[#This Row],[Quantity]]</f>
        <v>3220.38</v>
      </c>
    </row>
    <row r="1149" spans="1:17" x14ac:dyDescent="0.3">
      <c r="A1149" s="1">
        <v>1148</v>
      </c>
      <c r="B1149" s="2" t="s">
        <v>978</v>
      </c>
      <c r="C1149" s="2" t="s">
        <v>8</v>
      </c>
      <c r="D1149" s="2" t="s">
        <v>9</v>
      </c>
      <c r="E1149" s="3">
        <v>43496</v>
      </c>
      <c r="F1149" s="3" t="s">
        <v>375</v>
      </c>
      <c r="G1149" s="2">
        <v>2019</v>
      </c>
      <c r="H1149" s="3" t="s">
        <v>70</v>
      </c>
      <c r="I1149" s="3" t="s">
        <v>412</v>
      </c>
      <c r="J1149" s="3" t="s">
        <v>42</v>
      </c>
      <c r="K1149" s="3" t="s">
        <v>110</v>
      </c>
      <c r="L1149" s="3" t="s">
        <v>38</v>
      </c>
      <c r="M1149" s="3" t="s">
        <v>1153</v>
      </c>
      <c r="N1149" s="2">
        <v>5.84</v>
      </c>
      <c r="O1149" s="2">
        <v>2.6280000000000001</v>
      </c>
      <c r="P1149" s="2">
        <v>4</v>
      </c>
      <c r="Q1149" s="4">
        <f>Table1[[#This Row],[Amount]]*Table1[[#This Row],[Quantity]]</f>
        <v>23.36</v>
      </c>
    </row>
    <row r="1150" spans="1:17" x14ac:dyDescent="0.3">
      <c r="A1150" s="1">
        <v>1149</v>
      </c>
      <c r="B1150" s="2" t="s">
        <v>978</v>
      </c>
      <c r="C1150" s="2" t="s">
        <v>6</v>
      </c>
      <c r="D1150" s="2" t="s">
        <v>24</v>
      </c>
      <c r="E1150" s="3">
        <v>43496</v>
      </c>
      <c r="F1150" s="3" t="s">
        <v>375</v>
      </c>
      <c r="G1150" s="2">
        <v>2019</v>
      </c>
      <c r="H1150" s="3" t="s">
        <v>70</v>
      </c>
      <c r="I1150" s="3" t="s">
        <v>188</v>
      </c>
      <c r="J1150" s="3" t="s">
        <v>41</v>
      </c>
      <c r="K1150" s="3" t="s">
        <v>331</v>
      </c>
      <c r="L1150" s="3" t="s">
        <v>37</v>
      </c>
      <c r="M1150" s="3" t="s">
        <v>1153</v>
      </c>
      <c r="N1150" s="2">
        <v>12.76</v>
      </c>
      <c r="O1150" s="2">
        <v>5.8696000000000002</v>
      </c>
      <c r="P1150" s="2">
        <v>7</v>
      </c>
      <c r="Q1150" s="4">
        <f>Table1[[#This Row],[Amount]]*Table1[[#This Row],[Quantity]]</f>
        <v>89.32</v>
      </c>
    </row>
    <row r="1151" spans="1:17" x14ac:dyDescent="0.3">
      <c r="A1151" s="1">
        <v>1150</v>
      </c>
      <c r="B1151" s="2" t="s">
        <v>978</v>
      </c>
      <c r="C1151" s="2" t="s">
        <v>8</v>
      </c>
      <c r="D1151" s="2" t="s">
        <v>20</v>
      </c>
      <c r="E1151" s="3">
        <v>43496</v>
      </c>
      <c r="F1151" s="3" t="s">
        <v>375</v>
      </c>
      <c r="G1151" s="2">
        <v>2019</v>
      </c>
      <c r="H1151" s="3" t="s">
        <v>70</v>
      </c>
      <c r="I1151" s="3" t="s">
        <v>188</v>
      </c>
      <c r="J1151" s="3" t="s">
        <v>41</v>
      </c>
      <c r="K1151" s="3" t="s">
        <v>331</v>
      </c>
      <c r="L1151" s="3" t="s">
        <v>37</v>
      </c>
      <c r="M1151" s="3" t="s">
        <v>1153</v>
      </c>
      <c r="N1151" s="2">
        <v>10.95</v>
      </c>
      <c r="O1151" s="2">
        <v>0.438</v>
      </c>
      <c r="P1151" s="2">
        <v>5</v>
      </c>
      <c r="Q1151" s="4">
        <f>Table1[[#This Row],[Amount]]*Table1[[#This Row],[Quantity]]</f>
        <v>54.75</v>
      </c>
    </row>
    <row r="1152" spans="1:17" x14ac:dyDescent="0.3">
      <c r="A1152" s="1">
        <v>1151</v>
      </c>
      <c r="B1152" s="2" t="s">
        <v>978</v>
      </c>
      <c r="C1152" s="2" t="s">
        <v>11</v>
      </c>
      <c r="D1152" s="2" t="s">
        <v>22</v>
      </c>
      <c r="E1152" s="3">
        <v>43496</v>
      </c>
      <c r="F1152" s="3" t="s">
        <v>375</v>
      </c>
      <c r="G1152" s="2">
        <v>2019</v>
      </c>
      <c r="H1152" s="3" t="s">
        <v>70</v>
      </c>
      <c r="I1152" s="3" t="s">
        <v>188</v>
      </c>
      <c r="J1152" s="3" t="s">
        <v>41</v>
      </c>
      <c r="K1152" s="3" t="s">
        <v>331</v>
      </c>
      <c r="L1152" s="3" t="s">
        <v>37</v>
      </c>
      <c r="M1152" s="3" t="s">
        <v>1153</v>
      </c>
      <c r="N1152" s="2">
        <v>599.98</v>
      </c>
      <c r="O1152" s="2">
        <v>209.99299999999999</v>
      </c>
      <c r="P1152" s="2">
        <v>3</v>
      </c>
      <c r="Q1152" s="4">
        <f>Table1[[#This Row],[Amount]]*Table1[[#This Row],[Quantity]]</f>
        <v>1799.94</v>
      </c>
    </row>
    <row r="1153" spans="1:17" x14ac:dyDescent="0.3">
      <c r="A1153" s="1">
        <v>1152</v>
      </c>
      <c r="B1153" s="2" t="s">
        <v>979</v>
      </c>
      <c r="C1153" s="2" t="s">
        <v>11</v>
      </c>
      <c r="D1153" s="2" t="s">
        <v>12</v>
      </c>
      <c r="E1153" s="3">
        <v>43496</v>
      </c>
      <c r="F1153" s="3" t="s">
        <v>375</v>
      </c>
      <c r="G1153" s="2">
        <v>2019</v>
      </c>
      <c r="H1153" s="3" t="s">
        <v>70</v>
      </c>
      <c r="I1153" s="3" t="s">
        <v>188</v>
      </c>
      <c r="J1153" s="3" t="s">
        <v>41</v>
      </c>
      <c r="K1153" s="3" t="s">
        <v>331</v>
      </c>
      <c r="L1153" s="3" t="s">
        <v>37</v>
      </c>
      <c r="M1153" s="3" t="s">
        <v>1154</v>
      </c>
      <c r="N1153" s="2">
        <v>8.3520000000000003</v>
      </c>
      <c r="O1153" s="2">
        <v>1.2527999999999999</v>
      </c>
      <c r="P1153" s="2">
        <v>9</v>
      </c>
      <c r="Q1153" s="4">
        <f>Table1[[#This Row],[Amount]]*Table1[[#This Row],[Quantity]]</f>
        <v>75.168000000000006</v>
      </c>
    </row>
    <row r="1154" spans="1:17" x14ac:dyDescent="0.3">
      <c r="A1154" s="1">
        <v>1153</v>
      </c>
      <c r="B1154" s="2" t="s">
        <v>980</v>
      </c>
      <c r="C1154" s="2" t="s">
        <v>8</v>
      </c>
      <c r="D1154" s="2" t="s">
        <v>9</v>
      </c>
      <c r="E1154" s="3">
        <v>43496</v>
      </c>
      <c r="F1154" s="3" t="s">
        <v>375</v>
      </c>
      <c r="G1154" s="2">
        <v>2019</v>
      </c>
      <c r="H1154" s="3" t="s">
        <v>70</v>
      </c>
      <c r="I1154" s="3" t="s">
        <v>413</v>
      </c>
      <c r="J1154" s="3" t="s">
        <v>354</v>
      </c>
      <c r="K1154" s="3" t="s">
        <v>354</v>
      </c>
      <c r="L1154" s="3" t="s">
        <v>40</v>
      </c>
      <c r="M1154" s="3" t="s">
        <v>1154</v>
      </c>
      <c r="N1154" s="2">
        <v>3.64</v>
      </c>
      <c r="O1154" s="2">
        <v>1.6379999999999999</v>
      </c>
      <c r="P1154" s="2">
        <v>6</v>
      </c>
      <c r="Q1154" s="4">
        <f>Table1[[#This Row],[Amount]]*Table1[[#This Row],[Quantity]]</f>
        <v>21.84</v>
      </c>
    </row>
    <row r="1155" spans="1:17" x14ac:dyDescent="0.3">
      <c r="A1155" s="1">
        <v>1154</v>
      </c>
      <c r="B1155" s="2" t="s">
        <v>980</v>
      </c>
      <c r="C1155" s="2" t="s">
        <v>8</v>
      </c>
      <c r="D1155" s="2" t="s">
        <v>10</v>
      </c>
      <c r="E1155" s="3">
        <v>43496</v>
      </c>
      <c r="F1155" s="3" t="s">
        <v>375</v>
      </c>
      <c r="G1155" s="2">
        <v>2019</v>
      </c>
      <c r="H1155" s="3" t="s">
        <v>70</v>
      </c>
      <c r="I1155" s="3" t="s">
        <v>413</v>
      </c>
      <c r="J1155" s="3" t="s">
        <v>354</v>
      </c>
      <c r="K1155" s="3" t="s">
        <v>354</v>
      </c>
      <c r="L1155" s="3" t="s">
        <v>40</v>
      </c>
      <c r="M1155" s="3" t="s">
        <v>1154</v>
      </c>
      <c r="N1155" s="2">
        <v>159.768</v>
      </c>
      <c r="O1155" s="2">
        <v>53.921700000000001</v>
      </c>
      <c r="P1155" s="2">
        <v>7</v>
      </c>
      <c r="Q1155" s="4">
        <f>Table1[[#This Row],[Amount]]*Table1[[#This Row],[Quantity]]</f>
        <v>1118.376</v>
      </c>
    </row>
    <row r="1156" spans="1:17" x14ac:dyDescent="0.3">
      <c r="A1156" s="1">
        <v>1155</v>
      </c>
      <c r="B1156" s="2" t="s">
        <v>981</v>
      </c>
      <c r="C1156" s="2" t="s">
        <v>8</v>
      </c>
      <c r="D1156" s="2" t="s">
        <v>25</v>
      </c>
      <c r="E1156" s="3">
        <v>43496</v>
      </c>
      <c r="F1156" s="3" t="s">
        <v>375</v>
      </c>
      <c r="G1156" s="2">
        <v>2019</v>
      </c>
      <c r="H1156" s="3" t="s">
        <v>70</v>
      </c>
      <c r="I1156" s="3" t="s">
        <v>414</v>
      </c>
      <c r="J1156" s="3" t="s">
        <v>354</v>
      </c>
      <c r="K1156" s="3" t="s">
        <v>354</v>
      </c>
      <c r="L1156" s="3" t="s">
        <v>40</v>
      </c>
      <c r="M1156" s="3" t="s">
        <v>1155</v>
      </c>
      <c r="N1156" s="2">
        <v>122.48</v>
      </c>
      <c r="O1156" s="2">
        <v>0</v>
      </c>
      <c r="P1156" s="2">
        <v>9</v>
      </c>
      <c r="Q1156" s="4">
        <f>Table1[[#This Row],[Amount]]*Table1[[#This Row],[Quantity]]</f>
        <v>1102.32</v>
      </c>
    </row>
    <row r="1157" spans="1:17" x14ac:dyDescent="0.3">
      <c r="A1157" s="1">
        <v>1156</v>
      </c>
      <c r="B1157" s="2" t="s">
        <v>981</v>
      </c>
      <c r="C1157" s="2" t="s">
        <v>8</v>
      </c>
      <c r="D1157" s="2" t="s">
        <v>10</v>
      </c>
      <c r="E1157" s="3">
        <v>43497</v>
      </c>
      <c r="F1157" s="3" t="s">
        <v>415</v>
      </c>
      <c r="G1157" s="2">
        <v>2019</v>
      </c>
      <c r="H1157" s="3" t="s">
        <v>73</v>
      </c>
      <c r="I1157" s="3" t="s">
        <v>152</v>
      </c>
      <c r="J1157" s="3" t="s">
        <v>354</v>
      </c>
      <c r="K1157" s="3" t="s">
        <v>354</v>
      </c>
      <c r="L1157" s="3" t="s">
        <v>40</v>
      </c>
      <c r="M1157" s="3" t="s">
        <v>1155</v>
      </c>
      <c r="N1157" s="2">
        <v>2244.48</v>
      </c>
      <c r="O1157" s="2">
        <v>493.78559999999999</v>
      </c>
      <c r="P1157" s="2">
        <v>3</v>
      </c>
      <c r="Q1157" s="4">
        <f>Table1[[#This Row],[Amount]]*Table1[[#This Row],[Quantity]]</f>
        <v>6733.4400000000005</v>
      </c>
    </row>
    <row r="1158" spans="1:17" x14ac:dyDescent="0.3">
      <c r="A1158" s="1">
        <v>1157</v>
      </c>
      <c r="B1158" s="2" t="s">
        <v>981</v>
      </c>
      <c r="C1158" s="2" t="s">
        <v>8</v>
      </c>
      <c r="D1158" s="2" t="s">
        <v>9</v>
      </c>
      <c r="E1158" s="3">
        <v>43497</v>
      </c>
      <c r="F1158" s="3" t="s">
        <v>415</v>
      </c>
      <c r="G1158" s="2">
        <v>2019</v>
      </c>
      <c r="H1158" s="3" t="s">
        <v>73</v>
      </c>
      <c r="I1158" s="3" t="s">
        <v>152</v>
      </c>
      <c r="J1158" s="3" t="s">
        <v>354</v>
      </c>
      <c r="K1158" s="3" t="s">
        <v>354</v>
      </c>
      <c r="L1158" s="3" t="s">
        <v>40</v>
      </c>
      <c r="M1158" s="3" t="s">
        <v>1155</v>
      </c>
      <c r="N1158" s="2">
        <v>62.31</v>
      </c>
      <c r="O1158" s="2">
        <v>29.285699999999999</v>
      </c>
      <c r="P1158" s="2">
        <v>1</v>
      </c>
      <c r="Q1158" s="4">
        <f>Table1[[#This Row],[Amount]]*Table1[[#This Row],[Quantity]]</f>
        <v>62.31</v>
      </c>
    </row>
    <row r="1159" spans="1:17" x14ac:dyDescent="0.3">
      <c r="A1159" s="1">
        <v>1158</v>
      </c>
      <c r="B1159" s="2" t="s">
        <v>981</v>
      </c>
      <c r="C1159" s="2" t="s">
        <v>11</v>
      </c>
      <c r="D1159" s="2" t="s">
        <v>23</v>
      </c>
      <c r="E1159" s="3">
        <v>43497</v>
      </c>
      <c r="F1159" s="3" t="s">
        <v>415</v>
      </c>
      <c r="G1159" s="2">
        <v>2019</v>
      </c>
      <c r="H1159" s="3" t="s">
        <v>73</v>
      </c>
      <c r="I1159" s="3" t="s">
        <v>152</v>
      </c>
      <c r="J1159" s="3" t="s">
        <v>354</v>
      </c>
      <c r="K1159" s="3" t="s">
        <v>354</v>
      </c>
      <c r="L1159" s="3" t="s">
        <v>40</v>
      </c>
      <c r="M1159" s="3" t="s">
        <v>1155</v>
      </c>
      <c r="N1159" s="2">
        <v>455.1</v>
      </c>
      <c r="O1159" s="2">
        <v>100.122</v>
      </c>
      <c r="P1159" s="2">
        <v>1</v>
      </c>
      <c r="Q1159" s="4">
        <f>Table1[[#This Row],[Amount]]*Table1[[#This Row],[Quantity]]</f>
        <v>455.1</v>
      </c>
    </row>
    <row r="1160" spans="1:17" x14ac:dyDescent="0.3">
      <c r="A1160" s="1">
        <v>1159</v>
      </c>
      <c r="B1160" s="2" t="s">
        <v>982</v>
      </c>
      <c r="C1160" s="2" t="s">
        <v>6</v>
      </c>
      <c r="D1160" s="2" t="s">
        <v>7</v>
      </c>
      <c r="E1160" s="3">
        <v>43497</v>
      </c>
      <c r="F1160" s="3" t="s">
        <v>415</v>
      </c>
      <c r="G1160" s="2">
        <v>2019</v>
      </c>
      <c r="H1160" s="3" t="s">
        <v>73</v>
      </c>
      <c r="I1160" s="3" t="s">
        <v>152</v>
      </c>
      <c r="J1160" s="3" t="s">
        <v>354</v>
      </c>
      <c r="K1160" s="3" t="s">
        <v>354</v>
      </c>
      <c r="L1160" s="3" t="s">
        <v>40</v>
      </c>
      <c r="M1160" s="3" t="s">
        <v>1154</v>
      </c>
      <c r="N1160" s="2">
        <v>195.184</v>
      </c>
      <c r="O1160" s="2">
        <v>19.5184</v>
      </c>
      <c r="P1160" s="2">
        <v>1</v>
      </c>
      <c r="Q1160" s="4">
        <f>Table1[[#This Row],[Amount]]*Table1[[#This Row],[Quantity]]</f>
        <v>195.184</v>
      </c>
    </row>
    <row r="1161" spans="1:17" x14ac:dyDescent="0.3">
      <c r="A1161" s="1">
        <v>1160</v>
      </c>
      <c r="B1161" s="2" t="s">
        <v>983</v>
      </c>
      <c r="C1161" s="2" t="s">
        <v>8</v>
      </c>
      <c r="D1161" s="2" t="s">
        <v>10</v>
      </c>
      <c r="E1161" s="3">
        <v>43497</v>
      </c>
      <c r="F1161" s="3" t="s">
        <v>415</v>
      </c>
      <c r="G1161" s="2">
        <v>2019</v>
      </c>
      <c r="H1161" s="3" t="s">
        <v>73</v>
      </c>
      <c r="I1161" s="3" t="s">
        <v>152</v>
      </c>
      <c r="J1161" s="3" t="s">
        <v>354</v>
      </c>
      <c r="K1161" s="3" t="s">
        <v>354</v>
      </c>
      <c r="L1161" s="3" t="s">
        <v>40</v>
      </c>
      <c r="M1161" s="3" t="s">
        <v>1153</v>
      </c>
      <c r="N1161" s="2">
        <v>362.94</v>
      </c>
      <c r="O1161" s="2">
        <v>90.734999999999999</v>
      </c>
      <c r="P1161" s="2">
        <v>7</v>
      </c>
      <c r="Q1161" s="4">
        <f>Table1[[#This Row],[Amount]]*Table1[[#This Row],[Quantity]]</f>
        <v>2540.58</v>
      </c>
    </row>
    <row r="1162" spans="1:17" x14ac:dyDescent="0.3">
      <c r="A1162" s="1">
        <v>1161</v>
      </c>
      <c r="B1162" s="2" t="s">
        <v>983</v>
      </c>
      <c r="C1162" s="2" t="s">
        <v>8</v>
      </c>
      <c r="D1162" s="2" t="s">
        <v>14</v>
      </c>
      <c r="E1162" s="3">
        <v>43498</v>
      </c>
      <c r="F1162" s="3" t="s">
        <v>415</v>
      </c>
      <c r="G1162" s="2">
        <v>2019</v>
      </c>
      <c r="H1162" s="3" t="s">
        <v>125</v>
      </c>
      <c r="I1162" s="3" t="s">
        <v>416</v>
      </c>
      <c r="J1162" s="3" t="s">
        <v>354</v>
      </c>
      <c r="K1162" s="3" t="s">
        <v>354</v>
      </c>
      <c r="L1162" s="3" t="s">
        <v>40</v>
      </c>
      <c r="M1162" s="3" t="s">
        <v>1153</v>
      </c>
      <c r="N1162" s="2">
        <v>11.54</v>
      </c>
      <c r="O1162" s="2">
        <v>5.77</v>
      </c>
      <c r="P1162" s="2">
        <v>3</v>
      </c>
      <c r="Q1162" s="4">
        <f>Table1[[#This Row],[Amount]]*Table1[[#This Row],[Quantity]]</f>
        <v>34.619999999999997</v>
      </c>
    </row>
    <row r="1163" spans="1:17" x14ac:dyDescent="0.3">
      <c r="A1163" s="1">
        <v>1162</v>
      </c>
      <c r="B1163" s="2" t="s">
        <v>984</v>
      </c>
      <c r="C1163" s="2" t="s">
        <v>8</v>
      </c>
      <c r="D1163" s="2" t="s">
        <v>19</v>
      </c>
      <c r="E1163" s="3">
        <v>43499</v>
      </c>
      <c r="F1163" s="3" t="s">
        <v>415</v>
      </c>
      <c r="G1163" s="2">
        <v>2019</v>
      </c>
      <c r="H1163" s="3" t="s">
        <v>60</v>
      </c>
      <c r="I1163" s="3" t="s">
        <v>417</v>
      </c>
      <c r="J1163" s="3" t="s">
        <v>42</v>
      </c>
      <c r="K1163" s="3" t="s">
        <v>110</v>
      </c>
      <c r="L1163" s="3" t="s">
        <v>38</v>
      </c>
      <c r="M1163" s="3" t="s">
        <v>1153</v>
      </c>
      <c r="N1163" s="2">
        <v>53.94</v>
      </c>
      <c r="O1163" s="2">
        <v>15.6426</v>
      </c>
      <c r="P1163" s="2">
        <v>7</v>
      </c>
      <c r="Q1163" s="4">
        <f>Table1[[#This Row],[Amount]]*Table1[[#This Row],[Quantity]]</f>
        <v>377.58</v>
      </c>
    </row>
    <row r="1164" spans="1:17" x14ac:dyDescent="0.3">
      <c r="A1164" s="1">
        <v>1163</v>
      </c>
      <c r="B1164" s="2" t="s">
        <v>985</v>
      </c>
      <c r="C1164" s="2" t="s">
        <v>6</v>
      </c>
      <c r="D1164" s="2" t="s">
        <v>16</v>
      </c>
      <c r="E1164" s="3">
        <v>43499</v>
      </c>
      <c r="F1164" s="3" t="s">
        <v>415</v>
      </c>
      <c r="G1164" s="2">
        <v>2019</v>
      </c>
      <c r="H1164" s="3" t="s">
        <v>60</v>
      </c>
      <c r="I1164" s="3" t="s">
        <v>417</v>
      </c>
      <c r="J1164" s="3" t="s">
        <v>42</v>
      </c>
      <c r="K1164" s="3" t="s">
        <v>110</v>
      </c>
      <c r="L1164" s="3" t="s">
        <v>38</v>
      </c>
      <c r="M1164" s="3" t="s">
        <v>1155</v>
      </c>
      <c r="N1164" s="2">
        <v>9.99</v>
      </c>
      <c r="O1164" s="2">
        <v>4.5953999999999997</v>
      </c>
      <c r="P1164" s="2">
        <v>2</v>
      </c>
      <c r="Q1164" s="4">
        <f>Table1[[#This Row],[Amount]]*Table1[[#This Row],[Quantity]]</f>
        <v>19.98</v>
      </c>
    </row>
    <row r="1165" spans="1:17" x14ac:dyDescent="0.3">
      <c r="A1165" s="1">
        <v>1164</v>
      </c>
      <c r="B1165" s="2" t="s">
        <v>985</v>
      </c>
      <c r="C1165" s="2" t="s">
        <v>8</v>
      </c>
      <c r="D1165" s="2" t="s">
        <v>10</v>
      </c>
      <c r="E1165" s="3">
        <v>43499</v>
      </c>
      <c r="F1165" s="3" t="s">
        <v>415</v>
      </c>
      <c r="G1165" s="2">
        <v>2019</v>
      </c>
      <c r="H1165" s="3" t="s">
        <v>60</v>
      </c>
      <c r="I1165" s="3" t="s">
        <v>417</v>
      </c>
      <c r="J1165" s="3" t="s">
        <v>42</v>
      </c>
      <c r="K1165" s="3" t="s">
        <v>110</v>
      </c>
      <c r="L1165" s="3" t="s">
        <v>38</v>
      </c>
      <c r="M1165" s="3" t="s">
        <v>1155</v>
      </c>
      <c r="N1165" s="2">
        <v>125.76</v>
      </c>
      <c r="O1165" s="2">
        <v>40.872</v>
      </c>
      <c r="P1165" s="2">
        <v>2</v>
      </c>
      <c r="Q1165" s="4">
        <f>Table1[[#This Row],[Amount]]*Table1[[#This Row],[Quantity]]</f>
        <v>251.52</v>
      </c>
    </row>
    <row r="1166" spans="1:17" x14ac:dyDescent="0.3">
      <c r="A1166" s="1">
        <v>1165</v>
      </c>
      <c r="B1166" s="2" t="s">
        <v>985</v>
      </c>
      <c r="C1166" s="2" t="s">
        <v>8</v>
      </c>
      <c r="D1166" s="2" t="s">
        <v>19</v>
      </c>
      <c r="E1166" s="3">
        <v>43499</v>
      </c>
      <c r="F1166" s="3" t="s">
        <v>415</v>
      </c>
      <c r="G1166" s="2">
        <v>2019</v>
      </c>
      <c r="H1166" s="3" t="s">
        <v>60</v>
      </c>
      <c r="I1166" s="3" t="s">
        <v>315</v>
      </c>
      <c r="J1166" s="3" t="s">
        <v>41</v>
      </c>
      <c r="K1166" s="3" t="s">
        <v>331</v>
      </c>
      <c r="L1166" s="3" t="s">
        <v>37</v>
      </c>
      <c r="M1166" s="3" t="s">
        <v>1155</v>
      </c>
      <c r="N1166" s="2">
        <v>25.32</v>
      </c>
      <c r="O1166" s="2">
        <v>9.1784999999999997</v>
      </c>
      <c r="P1166" s="2">
        <v>3</v>
      </c>
      <c r="Q1166" s="4">
        <f>Table1[[#This Row],[Amount]]*Table1[[#This Row],[Quantity]]</f>
        <v>75.960000000000008</v>
      </c>
    </row>
    <row r="1167" spans="1:17" x14ac:dyDescent="0.3">
      <c r="A1167" s="1">
        <v>1166</v>
      </c>
      <c r="B1167" s="2" t="s">
        <v>986</v>
      </c>
      <c r="C1167" s="2" t="s">
        <v>8</v>
      </c>
      <c r="D1167" s="2" t="s">
        <v>9</v>
      </c>
      <c r="E1167" s="3">
        <v>43499</v>
      </c>
      <c r="F1167" s="3" t="s">
        <v>415</v>
      </c>
      <c r="G1167" s="2">
        <v>2019</v>
      </c>
      <c r="H1167" s="3" t="s">
        <v>60</v>
      </c>
      <c r="I1167" s="3" t="s">
        <v>418</v>
      </c>
      <c r="J1167" s="3" t="s">
        <v>354</v>
      </c>
      <c r="K1167" s="3" t="s">
        <v>354</v>
      </c>
      <c r="L1167" s="3" t="s">
        <v>40</v>
      </c>
      <c r="M1167" s="3" t="s">
        <v>1153</v>
      </c>
      <c r="N1167" s="2">
        <v>46.8</v>
      </c>
      <c r="O1167" s="2">
        <v>21.06</v>
      </c>
      <c r="P1167" s="2">
        <v>2</v>
      </c>
      <c r="Q1167" s="4">
        <f>Table1[[#This Row],[Amount]]*Table1[[#This Row],[Quantity]]</f>
        <v>93.6</v>
      </c>
    </row>
    <row r="1168" spans="1:17" x14ac:dyDescent="0.3">
      <c r="A1168" s="1">
        <v>1167</v>
      </c>
      <c r="B1168" s="2" t="s">
        <v>987</v>
      </c>
      <c r="C1168" s="2" t="s">
        <v>11</v>
      </c>
      <c r="D1168" s="2" t="s">
        <v>22</v>
      </c>
      <c r="E1168" s="3">
        <v>43499</v>
      </c>
      <c r="F1168" s="3" t="s">
        <v>415</v>
      </c>
      <c r="G1168" s="2">
        <v>2019</v>
      </c>
      <c r="H1168" s="3" t="s">
        <v>60</v>
      </c>
      <c r="I1168" s="3" t="s">
        <v>418</v>
      </c>
      <c r="J1168" s="3" t="s">
        <v>354</v>
      </c>
      <c r="K1168" s="3" t="s">
        <v>354</v>
      </c>
      <c r="L1168" s="3" t="s">
        <v>40</v>
      </c>
      <c r="M1168" s="3" t="s">
        <v>1153</v>
      </c>
      <c r="N1168" s="2">
        <v>447.93</v>
      </c>
      <c r="O1168" s="2">
        <v>49.272300000000001</v>
      </c>
      <c r="P1168" s="2">
        <v>3</v>
      </c>
      <c r="Q1168" s="4">
        <f>Table1[[#This Row],[Amount]]*Table1[[#This Row],[Quantity]]</f>
        <v>1343.79</v>
      </c>
    </row>
    <row r="1169" spans="1:17" x14ac:dyDescent="0.3">
      <c r="A1169" s="1">
        <v>1168</v>
      </c>
      <c r="B1169" s="2" t="s">
        <v>988</v>
      </c>
      <c r="C1169" s="2" t="s">
        <v>6</v>
      </c>
      <c r="D1169" s="2" t="s">
        <v>21</v>
      </c>
      <c r="E1169" s="3">
        <v>43499</v>
      </c>
      <c r="F1169" s="3" t="s">
        <v>415</v>
      </c>
      <c r="G1169" s="2">
        <v>2019</v>
      </c>
      <c r="H1169" s="3" t="s">
        <v>60</v>
      </c>
      <c r="I1169" s="3" t="s">
        <v>418</v>
      </c>
      <c r="J1169" s="3" t="s">
        <v>354</v>
      </c>
      <c r="K1169" s="3" t="s">
        <v>354</v>
      </c>
      <c r="L1169" s="3" t="s">
        <v>40</v>
      </c>
      <c r="M1169" s="3" t="s">
        <v>1153</v>
      </c>
      <c r="N1169" s="2">
        <v>109.48</v>
      </c>
      <c r="O1169" s="2">
        <v>33.938800000000001</v>
      </c>
      <c r="P1169" s="2">
        <v>5</v>
      </c>
      <c r="Q1169" s="4">
        <f>Table1[[#This Row],[Amount]]*Table1[[#This Row],[Quantity]]</f>
        <v>547.4</v>
      </c>
    </row>
    <row r="1170" spans="1:17" x14ac:dyDescent="0.3">
      <c r="A1170" s="1">
        <v>1169</v>
      </c>
      <c r="B1170" s="2" t="s">
        <v>988</v>
      </c>
      <c r="C1170" s="2" t="s">
        <v>11</v>
      </c>
      <c r="D1170" s="2" t="s">
        <v>13</v>
      </c>
      <c r="E1170" s="3">
        <v>43499</v>
      </c>
      <c r="F1170" s="3" t="s">
        <v>415</v>
      </c>
      <c r="G1170" s="2">
        <v>2019</v>
      </c>
      <c r="H1170" s="3" t="s">
        <v>60</v>
      </c>
      <c r="I1170" s="3" t="s">
        <v>418</v>
      </c>
      <c r="J1170" s="3" t="s">
        <v>354</v>
      </c>
      <c r="K1170" s="3" t="s">
        <v>354</v>
      </c>
      <c r="L1170" s="3" t="s">
        <v>40</v>
      </c>
      <c r="M1170" s="3" t="s">
        <v>1153</v>
      </c>
      <c r="N1170" s="2">
        <v>272.94</v>
      </c>
      <c r="O1170" s="2">
        <v>0</v>
      </c>
      <c r="P1170" s="2">
        <v>3</v>
      </c>
      <c r="Q1170" s="4">
        <f>Table1[[#This Row],[Amount]]*Table1[[#This Row],[Quantity]]</f>
        <v>818.81999999999994</v>
      </c>
    </row>
    <row r="1171" spans="1:17" x14ac:dyDescent="0.3">
      <c r="A1171" s="1">
        <v>1170</v>
      </c>
      <c r="B1171" s="2" t="s">
        <v>988</v>
      </c>
      <c r="C1171" s="2" t="s">
        <v>6</v>
      </c>
      <c r="D1171" s="2" t="s">
        <v>24</v>
      </c>
      <c r="E1171" s="3">
        <v>43499</v>
      </c>
      <c r="F1171" s="3" t="s">
        <v>415</v>
      </c>
      <c r="G1171" s="2">
        <v>2019</v>
      </c>
      <c r="H1171" s="3" t="s">
        <v>60</v>
      </c>
      <c r="I1171" s="3" t="s">
        <v>418</v>
      </c>
      <c r="J1171" s="3" t="s">
        <v>354</v>
      </c>
      <c r="K1171" s="3" t="s">
        <v>354</v>
      </c>
      <c r="L1171" s="3" t="s">
        <v>40</v>
      </c>
      <c r="M1171" s="3" t="s">
        <v>1153</v>
      </c>
      <c r="N1171" s="2">
        <v>19.440000000000001</v>
      </c>
      <c r="O1171" s="2">
        <v>9.3312000000000008</v>
      </c>
      <c r="P1171" s="2">
        <v>7</v>
      </c>
      <c r="Q1171" s="4">
        <f>Table1[[#This Row],[Amount]]*Table1[[#This Row],[Quantity]]</f>
        <v>136.08000000000001</v>
      </c>
    </row>
    <row r="1172" spans="1:17" x14ac:dyDescent="0.3">
      <c r="A1172" s="1">
        <v>1171</v>
      </c>
      <c r="B1172" s="2" t="s">
        <v>988</v>
      </c>
      <c r="C1172" s="2" t="s">
        <v>6</v>
      </c>
      <c r="D1172" s="2" t="s">
        <v>24</v>
      </c>
      <c r="E1172" s="3">
        <v>43499</v>
      </c>
      <c r="F1172" s="3" t="s">
        <v>415</v>
      </c>
      <c r="G1172" s="2">
        <v>2019</v>
      </c>
      <c r="H1172" s="3" t="s">
        <v>60</v>
      </c>
      <c r="I1172" s="3" t="s">
        <v>418</v>
      </c>
      <c r="J1172" s="3" t="s">
        <v>354</v>
      </c>
      <c r="K1172" s="3" t="s">
        <v>354</v>
      </c>
      <c r="L1172" s="3" t="s">
        <v>40</v>
      </c>
      <c r="M1172" s="3" t="s">
        <v>1153</v>
      </c>
      <c r="N1172" s="2">
        <v>31.92</v>
      </c>
      <c r="O1172" s="2">
        <v>8.2992000000000008</v>
      </c>
      <c r="P1172" s="2">
        <v>4</v>
      </c>
      <c r="Q1172" s="4">
        <f>Table1[[#This Row],[Amount]]*Table1[[#This Row],[Quantity]]</f>
        <v>127.68</v>
      </c>
    </row>
    <row r="1173" spans="1:17" x14ac:dyDescent="0.3">
      <c r="A1173" s="1">
        <v>1172</v>
      </c>
      <c r="B1173" s="2" t="s">
        <v>989</v>
      </c>
      <c r="C1173" s="2" t="s">
        <v>11</v>
      </c>
      <c r="D1173" s="2" t="s">
        <v>22</v>
      </c>
      <c r="E1173" s="3">
        <v>43499</v>
      </c>
      <c r="F1173" s="3" t="s">
        <v>415</v>
      </c>
      <c r="G1173" s="2">
        <v>2019</v>
      </c>
      <c r="H1173" s="3" t="s">
        <v>60</v>
      </c>
      <c r="I1173" s="3" t="s">
        <v>418</v>
      </c>
      <c r="J1173" s="3" t="s">
        <v>354</v>
      </c>
      <c r="K1173" s="3" t="s">
        <v>354</v>
      </c>
      <c r="L1173" s="3" t="s">
        <v>40</v>
      </c>
      <c r="M1173" s="3" t="s">
        <v>1153</v>
      </c>
      <c r="N1173" s="2">
        <v>22.38</v>
      </c>
      <c r="O1173" s="2">
        <v>10.7424</v>
      </c>
      <c r="P1173" s="2">
        <v>1</v>
      </c>
      <c r="Q1173" s="4">
        <f>Table1[[#This Row],[Amount]]*Table1[[#This Row],[Quantity]]</f>
        <v>22.38</v>
      </c>
    </row>
    <row r="1174" spans="1:17" x14ac:dyDescent="0.3">
      <c r="A1174" s="1">
        <v>1173</v>
      </c>
      <c r="B1174" s="2" t="s">
        <v>990</v>
      </c>
      <c r="C1174" s="2" t="s">
        <v>11</v>
      </c>
      <c r="D1174" s="2" t="s">
        <v>13</v>
      </c>
      <c r="E1174" s="3">
        <v>43499</v>
      </c>
      <c r="F1174" s="3" t="s">
        <v>415</v>
      </c>
      <c r="G1174" s="2">
        <v>2019</v>
      </c>
      <c r="H1174" s="3" t="s">
        <v>60</v>
      </c>
      <c r="I1174" s="3" t="s">
        <v>419</v>
      </c>
      <c r="J1174" s="3" t="s">
        <v>354</v>
      </c>
      <c r="K1174" s="3" t="s">
        <v>354</v>
      </c>
      <c r="L1174" s="3" t="s">
        <v>40</v>
      </c>
      <c r="M1174" s="3" t="s">
        <v>1153</v>
      </c>
      <c r="N1174" s="2">
        <v>16.52</v>
      </c>
      <c r="O1174" s="2">
        <v>5.5754999999999999</v>
      </c>
      <c r="P1174" s="2">
        <v>5</v>
      </c>
      <c r="Q1174" s="4">
        <f>Table1[[#This Row],[Amount]]*Table1[[#This Row],[Quantity]]</f>
        <v>82.6</v>
      </c>
    </row>
    <row r="1175" spans="1:17" x14ac:dyDescent="0.3">
      <c r="A1175" s="1">
        <v>1174</v>
      </c>
      <c r="B1175" s="2" t="s">
        <v>991</v>
      </c>
      <c r="C1175" s="2" t="s">
        <v>6</v>
      </c>
      <c r="D1175" s="2" t="s">
        <v>7</v>
      </c>
      <c r="E1175" s="3">
        <v>43500</v>
      </c>
      <c r="F1175" s="3" t="s">
        <v>415</v>
      </c>
      <c r="G1175" s="2">
        <v>2019</v>
      </c>
      <c r="H1175" s="3" t="s">
        <v>80</v>
      </c>
      <c r="I1175" s="3" t="s">
        <v>420</v>
      </c>
      <c r="J1175" s="3" t="s">
        <v>354</v>
      </c>
      <c r="K1175" s="3" t="s">
        <v>354</v>
      </c>
      <c r="L1175" s="3" t="s">
        <v>40</v>
      </c>
      <c r="M1175" s="3" t="s">
        <v>1153</v>
      </c>
      <c r="N1175" s="2">
        <v>5.1760000000000002</v>
      </c>
      <c r="O1175" s="2">
        <v>-7.7640000000000002</v>
      </c>
      <c r="P1175" s="2">
        <v>3</v>
      </c>
      <c r="Q1175" s="4">
        <f>Table1[[#This Row],[Amount]]*Table1[[#This Row],[Quantity]]</f>
        <v>15.528</v>
      </c>
    </row>
    <row r="1176" spans="1:17" x14ac:dyDescent="0.3">
      <c r="A1176" s="1">
        <v>1175</v>
      </c>
      <c r="B1176" s="2" t="s">
        <v>992</v>
      </c>
      <c r="C1176" s="2" t="s">
        <v>8</v>
      </c>
      <c r="D1176" s="2" t="s">
        <v>25</v>
      </c>
      <c r="E1176" s="3">
        <v>43500</v>
      </c>
      <c r="F1176" s="3" t="s">
        <v>415</v>
      </c>
      <c r="G1176" s="2">
        <v>2019</v>
      </c>
      <c r="H1176" s="3" t="s">
        <v>80</v>
      </c>
      <c r="I1176" s="3" t="s">
        <v>421</v>
      </c>
      <c r="J1176" s="3" t="s">
        <v>354</v>
      </c>
      <c r="K1176" s="3" t="s">
        <v>354</v>
      </c>
      <c r="L1176" s="3" t="s">
        <v>40</v>
      </c>
      <c r="M1176" s="3" t="s">
        <v>1154</v>
      </c>
      <c r="N1176" s="2">
        <v>50.112000000000002</v>
      </c>
      <c r="O1176" s="2">
        <v>16.2864</v>
      </c>
      <c r="P1176" s="2">
        <v>6</v>
      </c>
      <c r="Q1176" s="4">
        <f>Table1[[#This Row],[Amount]]*Table1[[#This Row],[Quantity]]</f>
        <v>300.67200000000003</v>
      </c>
    </row>
    <row r="1177" spans="1:17" x14ac:dyDescent="0.3">
      <c r="A1177" s="1">
        <v>1176</v>
      </c>
      <c r="B1177" s="2" t="s">
        <v>993</v>
      </c>
      <c r="C1177" s="2" t="s">
        <v>8</v>
      </c>
      <c r="D1177" s="2" t="s">
        <v>10</v>
      </c>
      <c r="E1177" s="3">
        <v>43500</v>
      </c>
      <c r="F1177" s="3" t="s">
        <v>415</v>
      </c>
      <c r="G1177" s="2">
        <v>2019</v>
      </c>
      <c r="H1177" s="3" t="s">
        <v>80</v>
      </c>
      <c r="I1177" s="3" t="s">
        <v>421</v>
      </c>
      <c r="J1177" s="3" t="s">
        <v>354</v>
      </c>
      <c r="K1177" s="3" t="s">
        <v>354</v>
      </c>
      <c r="L1177" s="3" t="s">
        <v>40</v>
      </c>
      <c r="M1177" s="3" t="s">
        <v>1155</v>
      </c>
      <c r="N1177" s="2">
        <v>27.93</v>
      </c>
      <c r="O1177" s="2">
        <v>8.0997000000000003</v>
      </c>
      <c r="P1177" s="2">
        <v>2</v>
      </c>
      <c r="Q1177" s="4">
        <f>Table1[[#This Row],[Amount]]*Table1[[#This Row],[Quantity]]</f>
        <v>55.86</v>
      </c>
    </row>
    <row r="1178" spans="1:17" x14ac:dyDescent="0.3">
      <c r="A1178" s="1">
        <v>1177</v>
      </c>
      <c r="B1178" s="2" t="s">
        <v>994</v>
      </c>
      <c r="C1178" s="2" t="s">
        <v>6</v>
      </c>
      <c r="D1178" s="2" t="s">
        <v>24</v>
      </c>
      <c r="E1178" s="3">
        <v>43500</v>
      </c>
      <c r="F1178" s="3" t="s">
        <v>415</v>
      </c>
      <c r="G1178" s="2">
        <v>2019</v>
      </c>
      <c r="H1178" s="3" t="s">
        <v>80</v>
      </c>
      <c r="I1178" s="3" t="s">
        <v>421</v>
      </c>
      <c r="J1178" s="3" t="s">
        <v>354</v>
      </c>
      <c r="K1178" s="3" t="s">
        <v>354</v>
      </c>
      <c r="L1178" s="3" t="s">
        <v>40</v>
      </c>
      <c r="M1178" s="3" t="s">
        <v>1155</v>
      </c>
      <c r="N1178" s="2">
        <v>11.56</v>
      </c>
      <c r="O1178" s="2">
        <v>5.4332000000000003</v>
      </c>
      <c r="P1178" s="2">
        <v>2</v>
      </c>
      <c r="Q1178" s="4">
        <f>Table1[[#This Row],[Amount]]*Table1[[#This Row],[Quantity]]</f>
        <v>23.12</v>
      </c>
    </row>
    <row r="1179" spans="1:17" x14ac:dyDescent="0.3">
      <c r="A1179" s="1">
        <v>1178</v>
      </c>
      <c r="B1179" s="2" t="s">
        <v>995</v>
      </c>
      <c r="C1179" s="2" t="s">
        <v>8</v>
      </c>
      <c r="D1179" s="2" t="s">
        <v>19</v>
      </c>
      <c r="E1179" s="3">
        <v>43500</v>
      </c>
      <c r="F1179" s="3" t="s">
        <v>415</v>
      </c>
      <c r="G1179" s="2">
        <v>2019</v>
      </c>
      <c r="H1179" s="3" t="s">
        <v>80</v>
      </c>
      <c r="I1179" s="3" t="s">
        <v>421</v>
      </c>
      <c r="J1179" s="3" t="s">
        <v>354</v>
      </c>
      <c r="K1179" s="3" t="s">
        <v>354</v>
      </c>
      <c r="L1179" s="3" t="s">
        <v>40</v>
      </c>
      <c r="M1179" s="3" t="s">
        <v>1153</v>
      </c>
      <c r="N1179" s="2">
        <v>172.5</v>
      </c>
      <c r="O1179" s="2">
        <v>51.75</v>
      </c>
      <c r="P1179" s="2">
        <v>6</v>
      </c>
      <c r="Q1179" s="4">
        <f>Table1[[#This Row],[Amount]]*Table1[[#This Row],[Quantity]]</f>
        <v>1035</v>
      </c>
    </row>
    <row r="1180" spans="1:17" x14ac:dyDescent="0.3">
      <c r="A1180" s="1">
        <v>1179</v>
      </c>
      <c r="B1180" s="2" t="s">
        <v>995</v>
      </c>
      <c r="C1180" s="2" t="s">
        <v>11</v>
      </c>
      <c r="D1180" s="2" t="s">
        <v>13</v>
      </c>
      <c r="E1180" s="3">
        <v>43500</v>
      </c>
      <c r="F1180" s="3" t="s">
        <v>415</v>
      </c>
      <c r="G1180" s="2">
        <v>2019</v>
      </c>
      <c r="H1180" s="3" t="s">
        <v>80</v>
      </c>
      <c r="I1180" s="3" t="s">
        <v>421</v>
      </c>
      <c r="J1180" s="3" t="s">
        <v>354</v>
      </c>
      <c r="K1180" s="3" t="s">
        <v>354</v>
      </c>
      <c r="L1180" s="3" t="s">
        <v>40</v>
      </c>
      <c r="M1180" s="3" t="s">
        <v>1153</v>
      </c>
      <c r="N1180" s="2">
        <v>179.97</v>
      </c>
      <c r="O1180" s="2">
        <v>44.9925</v>
      </c>
      <c r="P1180" s="2">
        <v>2</v>
      </c>
      <c r="Q1180" s="4">
        <f>Table1[[#This Row],[Amount]]*Table1[[#This Row],[Quantity]]</f>
        <v>359.94</v>
      </c>
    </row>
    <row r="1181" spans="1:17" x14ac:dyDescent="0.3">
      <c r="A1181" s="1">
        <v>1180</v>
      </c>
      <c r="B1181" s="2" t="s">
        <v>996</v>
      </c>
      <c r="C1181" s="2" t="s">
        <v>8</v>
      </c>
      <c r="D1181" s="2" t="s">
        <v>9</v>
      </c>
      <c r="E1181" s="3">
        <v>43500</v>
      </c>
      <c r="F1181" s="3" t="s">
        <v>415</v>
      </c>
      <c r="G1181" s="2">
        <v>2019</v>
      </c>
      <c r="H1181" s="3" t="s">
        <v>80</v>
      </c>
      <c r="I1181" s="3" t="s">
        <v>421</v>
      </c>
      <c r="J1181" s="3" t="s">
        <v>354</v>
      </c>
      <c r="K1181" s="3" t="s">
        <v>354</v>
      </c>
      <c r="L1181" s="3" t="s">
        <v>40</v>
      </c>
      <c r="M1181" s="3" t="s">
        <v>1155</v>
      </c>
      <c r="N1181" s="2">
        <v>258.69600000000003</v>
      </c>
      <c r="O1181" s="2">
        <v>64.674000000000007</v>
      </c>
      <c r="P1181" s="2">
        <v>2</v>
      </c>
      <c r="Q1181" s="4">
        <f>Table1[[#This Row],[Amount]]*Table1[[#This Row],[Quantity]]</f>
        <v>517.39200000000005</v>
      </c>
    </row>
    <row r="1182" spans="1:17" x14ac:dyDescent="0.3">
      <c r="A1182" s="1">
        <v>1181</v>
      </c>
      <c r="B1182" s="2" t="s">
        <v>997</v>
      </c>
      <c r="C1182" s="2" t="s">
        <v>8</v>
      </c>
      <c r="D1182" s="2" t="s">
        <v>14</v>
      </c>
      <c r="E1182" s="3">
        <v>43500</v>
      </c>
      <c r="F1182" s="3" t="s">
        <v>415</v>
      </c>
      <c r="G1182" s="2">
        <v>2019</v>
      </c>
      <c r="H1182" s="3" t="s">
        <v>80</v>
      </c>
      <c r="I1182" s="3" t="s">
        <v>421</v>
      </c>
      <c r="J1182" s="3" t="s">
        <v>354</v>
      </c>
      <c r="K1182" s="3" t="s">
        <v>354</v>
      </c>
      <c r="L1182" s="3" t="s">
        <v>40</v>
      </c>
      <c r="M1182" s="3" t="s">
        <v>1153</v>
      </c>
      <c r="N1182" s="2">
        <v>1322.93</v>
      </c>
      <c r="O1182" s="2">
        <v>357.19110000000001</v>
      </c>
      <c r="P1182" s="2">
        <v>1</v>
      </c>
      <c r="Q1182" s="4">
        <f>Table1[[#This Row],[Amount]]*Table1[[#This Row],[Quantity]]</f>
        <v>1322.93</v>
      </c>
    </row>
    <row r="1183" spans="1:17" x14ac:dyDescent="0.3">
      <c r="A1183" s="1">
        <v>1182</v>
      </c>
      <c r="B1183" s="2" t="s">
        <v>997</v>
      </c>
      <c r="C1183" s="2" t="s">
        <v>8</v>
      </c>
      <c r="D1183" s="2" t="s">
        <v>10</v>
      </c>
      <c r="E1183" s="3">
        <v>43500</v>
      </c>
      <c r="F1183" s="3" t="s">
        <v>415</v>
      </c>
      <c r="G1183" s="2">
        <v>2019</v>
      </c>
      <c r="H1183" s="3" t="s">
        <v>80</v>
      </c>
      <c r="I1183" s="3" t="s">
        <v>83</v>
      </c>
      <c r="J1183" s="3" t="s">
        <v>42</v>
      </c>
      <c r="K1183" s="3" t="s">
        <v>110</v>
      </c>
      <c r="L1183" s="3" t="s">
        <v>38</v>
      </c>
      <c r="M1183" s="3" t="s">
        <v>1153</v>
      </c>
      <c r="N1183" s="2">
        <v>3.76</v>
      </c>
      <c r="O1183" s="2">
        <v>1.0904</v>
      </c>
      <c r="P1183" s="2">
        <v>3</v>
      </c>
      <c r="Q1183" s="4">
        <f>Table1[[#This Row],[Amount]]*Table1[[#This Row],[Quantity]]</f>
        <v>11.28</v>
      </c>
    </row>
    <row r="1184" spans="1:17" x14ac:dyDescent="0.3">
      <c r="A1184" s="1">
        <v>1183</v>
      </c>
      <c r="B1184" s="2" t="s">
        <v>998</v>
      </c>
      <c r="C1184" s="2" t="s">
        <v>11</v>
      </c>
      <c r="D1184" s="2" t="s">
        <v>12</v>
      </c>
      <c r="E1184" s="3">
        <v>43500</v>
      </c>
      <c r="F1184" s="3" t="s">
        <v>415</v>
      </c>
      <c r="G1184" s="2">
        <v>2019</v>
      </c>
      <c r="H1184" s="3" t="s">
        <v>80</v>
      </c>
      <c r="I1184" s="3" t="s">
        <v>83</v>
      </c>
      <c r="J1184" s="3" t="s">
        <v>42</v>
      </c>
      <c r="K1184" s="3" t="s">
        <v>110</v>
      </c>
      <c r="L1184" s="3" t="s">
        <v>38</v>
      </c>
      <c r="M1184" s="3" t="s">
        <v>1153</v>
      </c>
      <c r="N1184" s="2">
        <v>21.744</v>
      </c>
      <c r="O1184" s="2">
        <v>7.3385999999999996</v>
      </c>
      <c r="P1184" s="2">
        <v>2</v>
      </c>
      <c r="Q1184" s="4">
        <f>Table1[[#This Row],[Amount]]*Table1[[#This Row],[Quantity]]</f>
        <v>43.488</v>
      </c>
    </row>
    <row r="1185" spans="1:17" x14ac:dyDescent="0.3">
      <c r="A1185" s="1">
        <v>1184</v>
      </c>
      <c r="B1185" s="2" t="s">
        <v>998</v>
      </c>
      <c r="C1185" s="2" t="s">
        <v>6</v>
      </c>
      <c r="D1185" s="2" t="s">
        <v>7</v>
      </c>
      <c r="E1185" s="3">
        <v>43500</v>
      </c>
      <c r="F1185" s="3" t="s">
        <v>415</v>
      </c>
      <c r="G1185" s="2">
        <v>2019</v>
      </c>
      <c r="H1185" s="3" t="s">
        <v>80</v>
      </c>
      <c r="I1185" s="3" t="s">
        <v>83</v>
      </c>
      <c r="J1185" s="3" t="s">
        <v>42</v>
      </c>
      <c r="K1185" s="3" t="s">
        <v>110</v>
      </c>
      <c r="L1185" s="3" t="s">
        <v>38</v>
      </c>
      <c r="M1185" s="3" t="s">
        <v>1153</v>
      </c>
      <c r="N1185" s="2">
        <v>7.92</v>
      </c>
      <c r="O1185" s="2">
        <v>0.69299999999999995</v>
      </c>
      <c r="P1185" s="2">
        <v>7</v>
      </c>
      <c r="Q1185" s="4">
        <f>Table1[[#This Row],[Amount]]*Table1[[#This Row],[Quantity]]</f>
        <v>55.44</v>
      </c>
    </row>
    <row r="1186" spans="1:17" x14ac:dyDescent="0.3">
      <c r="A1186" s="1">
        <v>1185</v>
      </c>
      <c r="B1186" s="2" t="s">
        <v>999</v>
      </c>
      <c r="C1186" s="2" t="s">
        <v>8</v>
      </c>
      <c r="D1186" s="2" t="s">
        <v>10</v>
      </c>
      <c r="E1186" s="3">
        <v>43500</v>
      </c>
      <c r="F1186" s="3" t="s">
        <v>415</v>
      </c>
      <c r="G1186" s="2">
        <v>2019</v>
      </c>
      <c r="H1186" s="3" t="s">
        <v>80</v>
      </c>
      <c r="I1186" s="3" t="s">
        <v>83</v>
      </c>
      <c r="J1186" s="3" t="s">
        <v>42</v>
      </c>
      <c r="K1186" s="3" t="s">
        <v>110</v>
      </c>
      <c r="L1186" s="3" t="s">
        <v>38</v>
      </c>
      <c r="M1186" s="3" t="s">
        <v>1154</v>
      </c>
      <c r="N1186" s="2">
        <v>12.096</v>
      </c>
      <c r="O1186" s="2">
        <v>4.2336</v>
      </c>
      <c r="P1186" s="2">
        <v>1</v>
      </c>
      <c r="Q1186" s="4">
        <f>Table1[[#This Row],[Amount]]*Table1[[#This Row],[Quantity]]</f>
        <v>12.096</v>
      </c>
    </row>
    <row r="1187" spans="1:17" x14ac:dyDescent="0.3">
      <c r="A1187" s="1">
        <v>1186</v>
      </c>
      <c r="B1187" s="2" t="s">
        <v>999</v>
      </c>
      <c r="C1187" s="2" t="s">
        <v>6</v>
      </c>
      <c r="D1187" s="2" t="s">
        <v>24</v>
      </c>
      <c r="E1187" s="3">
        <v>43500</v>
      </c>
      <c r="F1187" s="3" t="s">
        <v>415</v>
      </c>
      <c r="G1187" s="2">
        <v>2019</v>
      </c>
      <c r="H1187" s="3" t="s">
        <v>80</v>
      </c>
      <c r="I1187" s="3" t="s">
        <v>422</v>
      </c>
      <c r="J1187" s="3" t="s">
        <v>41</v>
      </c>
      <c r="K1187" s="3" t="s">
        <v>331</v>
      </c>
      <c r="L1187" s="3" t="s">
        <v>37</v>
      </c>
      <c r="M1187" s="3" t="s">
        <v>1154</v>
      </c>
      <c r="N1187" s="2">
        <v>485.88</v>
      </c>
      <c r="O1187" s="2">
        <v>9.7175999999999991</v>
      </c>
      <c r="P1187" s="2">
        <v>5</v>
      </c>
      <c r="Q1187" s="4">
        <f>Table1[[#This Row],[Amount]]*Table1[[#This Row],[Quantity]]</f>
        <v>2429.4</v>
      </c>
    </row>
    <row r="1188" spans="1:17" x14ac:dyDescent="0.3">
      <c r="A1188" s="1">
        <v>1187</v>
      </c>
      <c r="B1188" s="2" t="s">
        <v>999</v>
      </c>
      <c r="C1188" s="2" t="s">
        <v>8</v>
      </c>
      <c r="D1188" s="2" t="s">
        <v>9</v>
      </c>
      <c r="E1188" s="3">
        <v>43501</v>
      </c>
      <c r="F1188" s="3" t="s">
        <v>415</v>
      </c>
      <c r="G1188" s="2">
        <v>2019</v>
      </c>
      <c r="H1188" s="3" t="s">
        <v>65</v>
      </c>
      <c r="I1188" s="3" t="s">
        <v>423</v>
      </c>
      <c r="J1188" s="3" t="s">
        <v>354</v>
      </c>
      <c r="K1188" s="3" t="s">
        <v>354</v>
      </c>
      <c r="L1188" s="3" t="s">
        <v>40</v>
      </c>
      <c r="M1188" s="3" t="s">
        <v>1154</v>
      </c>
      <c r="N1188" s="2">
        <v>25.92</v>
      </c>
      <c r="O1188" s="2">
        <v>12.441599999999999</v>
      </c>
      <c r="P1188" s="2">
        <v>1</v>
      </c>
      <c r="Q1188" s="4">
        <f>Table1[[#This Row],[Amount]]*Table1[[#This Row],[Quantity]]</f>
        <v>25.92</v>
      </c>
    </row>
    <row r="1189" spans="1:17" x14ac:dyDescent="0.3">
      <c r="A1189" s="1">
        <v>1188</v>
      </c>
      <c r="B1189" s="2" t="s">
        <v>999</v>
      </c>
      <c r="C1189" s="2" t="s">
        <v>8</v>
      </c>
      <c r="D1189" s="2" t="s">
        <v>9</v>
      </c>
      <c r="E1189" s="3">
        <v>43501</v>
      </c>
      <c r="F1189" s="3" t="s">
        <v>415</v>
      </c>
      <c r="G1189" s="2">
        <v>2019</v>
      </c>
      <c r="H1189" s="3" t="s">
        <v>65</v>
      </c>
      <c r="I1189" s="3" t="s">
        <v>423</v>
      </c>
      <c r="J1189" s="3" t="s">
        <v>354</v>
      </c>
      <c r="K1189" s="3" t="s">
        <v>354</v>
      </c>
      <c r="L1189" s="3" t="s">
        <v>40</v>
      </c>
      <c r="M1189" s="3" t="s">
        <v>1154</v>
      </c>
      <c r="N1189" s="2">
        <v>197.58</v>
      </c>
      <c r="O1189" s="2">
        <v>53.346600000000002</v>
      </c>
      <c r="P1189" s="2">
        <v>4</v>
      </c>
      <c r="Q1189" s="4">
        <f>Table1[[#This Row],[Amount]]*Table1[[#This Row],[Quantity]]</f>
        <v>790.32</v>
      </c>
    </row>
    <row r="1190" spans="1:17" x14ac:dyDescent="0.3">
      <c r="A1190" s="1">
        <v>1189</v>
      </c>
      <c r="B1190" s="2" t="s">
        <v>1000</v>
      </c>
      <c r="C1190" s="2" t="s">
        <v>8</v>
      </c>
      <c r="D1190" s="2" t="s">
        <v>14</v>
      </c>
      <c r="E1190" s="3">
        <v>43501</v>
      </c>
      <c r="F1190" s="3" t="s">
        <v>415</v>
      </c>
      <c r="G1190" s="2">
        <v>2019</v>
      </c>
      <c r="H1190" s="3" t="s">
        <v>65</v>
      </c>
      <c r="I1190" s="3" t="s">
        <v>423</v>
      </c>
      <c r="J1190" s="3" t="s">
        <v>354</v>
      </c>
      <c r="K1190" s="3" t="s">
        <v>354</v>
      </c>
      <c r="L1190" s="3" t="s">
        <v>40</v>
      </c>
      <c r="M1190" s="3" t="s">
        <v>1155</v>
      </c>
      <c r="N1190" s="2">
        <v>81.92</v>
      </c>
      <c r="O1190" s="2">
        <v>22.118400000000001</v>
      </c>
      <c r="P1190" s="2">
        <v>5</v>
      </c>
      <c r="Q1190" s="4">
        <f>Table1[[#This Row],[Amount]]*Table1[[#This Row],[Quantity]]</f>
        <v>409.6</v>
      </c>
    </row>
    <row r="1191" spans="1:17" x14ac:dyDescent="0.3">
      <c r="A1191" s="1">
        <v>1190</v>
      </c>
      <c r="B1191" s="2" t="s">
        <v>1000</v>
      </c>
      <c r="C1191" s="2" t="s">
        <v>11</v>
      </c>
      <c r="D1191" s="2" t="s">
        <v>12</v>
      </c>
      <c r="E1191" s="3">
        <v>43501</v>
      </c>
      <c r="F1191" s="3" t="s">
        <v>415</v>
      </c>
      <c r="G1191" s="2">
        <v>2019</v>
      </c>
      <c r="H1191" s="3" t="s">
        <v>65</v>
      </c>
      <c r="I1191" s="3" t="s">
        <v>423</v>
      </c>
      <c r="J1191" s="3" t="s">
        <v>354</v>
      </c>
      <c r="K1191" s="3" t="s">
        <v>354</v>
      </c>
      <c r="L1191" s="3" t="s">
        <v>40</v>
      </c>
      <c r="M1191" s="3" t="s">
        <v>1155</v>
      </c>
      <c r="N1191" s="2">
        <v>889.53599999999994</v>
      </c>
      <c r="O1191" s="2">
        <v>66.715199999999996</v>
      </c>
      <c r="P1191" s="2">
        <v>2</v>
      </c>
      <c r="Q1191" s="4">
        <f>Table1[[#This Row],[Amount]]*Table1[[#This Row],[Quantity]]</f>
        <v>1779.0719999999999</v>
      </c>
    </row>
    <row r="1192" spans="1:17" x14ac:dyDescent="0.3">
      <c r="A1192" s="1">
        <v>1191</v>
      </c>
      <c r="B1192" s="2" t="s">
        <v>1000</v>
      </c>
      <c r="C1192" s="2" t="s">
        <v>8</v>
      </c>
      <c r="D1192" s="2" t="s">
        <v>9</v>
      </c>
      <c r="E1192" s="3">
        <v>43501</v>
      </c>
      <c r="F1192" s="3" t="s">
        <v>415</v>
      </c>
      <c r="G1192" s="2">
        <v>2019</v>
      </c>
      <c r="H1192" s="3" t="s">
        <v>65</v>
      </c>
      <c r="I1192" s="3" t="s">
        <v>423</v>
      </c>
      <c r="J1192" s="3" t="s">
        <v>354</v>
      </c>
      <c r="K1192" s="3" t="s">
        <v>354</v>
      </c>
      <c r="L1192" s="3" t="s">
        <v>40</v>
      </c>
      <c r="M1192" s="3" t="s">
        <v>1155</v>
      </c>
      <c r="N1192" s="2">
        <v>892.22400000000005</v>
      </c>
      <c r="O1192" s="2">
        <v>89.222399999999993</v>
      </c>
      <c r="P1192" s="2">
        <v>8</v>
      </c>
      <c r="Q1192" s="4">
        <f>Table1[[#This Row],[Amount]]*Table1[[#This Row],[Quantity]]</f>
        <v>7137.7920000000004</v>
      </c>
    </row>
    <row r="1193" spans="1:17" x14ac:dyDescent="0.3">
      <c r="A1193" s="1">
        <v>1192</v>
      </c>
      <c r="B1193" s="2" t="s">
        <v>1000</v>
      </c>
      <c r="C1193" s="2" t="s">
        <v>11</v>
      </c>
      <c r="D1193" s="2" t="s">
        <v>13</v>
      </c>
      <c r="E1193" s="3">
        <v>43501</v>
      </c>
      <c r="F1193" s="3" t="s">
        <v>415</v>
      </c>
      <c r="G1193" s="2">
        <v>2019</v>
      </c>
      <c r="H1193" s="3" t="s">
        <v>65</v>
      </c>
      <c r="I1193" s="3" t="s">
        <v>423</v>
      </c>
      <c r="J1193" s="3" t="s">
        <v>354</v>
      </c>
      <c r="K1193" s="3" t="s">
        <v>354</v>
      </c>
      <c r="L1193" s="3" t="s">
        <v>40</v>
      </c>
      <c r="M1193" s="3" t="s">
        <v>1155</v>
      </c>
      <c r="N1193" s="2">
        <v>223.92</v>
      </c>
      <c r="O1193" s="2">
        <v>109.7208</v>
      </c>
      <c r="P1193" s="2">
        <v>2</v>
      </c>
      <c r="Q1193" s="4">
        <f>Table1[[#This Row],[Amount]]*Table1[[#This Row],[Quantity]]</f>
        <v>447.84</v>
      </c>
    </row>
    <row r="1194" spans="1:17" x14ac:dyDescent="0.3">
      <c r="A1194" s="1">
        <v>1193</v>
      </c>
      <c r="B1194" s="2" t="s">
        <v>1000</v>
      </c>
      <c r="C1194" s="2" t="s">
        <v>8</v>
      </c>
      <c r="D1194" s="2" t="s">
        <v>19</v>
      </c>
      <c r="E1194" s="3">
        <v>43501</v>
      </c>
      <c r="F1194" s="3" t="s">
        <v>415</v>
      </c>
      <c r="G1194" s="2">
        <v>2019</v>
      </c>
      <c r="H1194" s="3" t="s">
        <v>65</v>
      </c>
      <c r="I1194" s="3" t="s">
        <v>423</v>
      </c>
      <c r="J1194" s="3" t="s">
        <v>354</v>
      </c>
      <c r="K1194" s="3" t="s">
        <v>354</v>
      </c>
      <c r="L1194" s="3" t="s">
        <v>40</v>
      </c>
      <c r="M1194" s="3" t="s">
        <v>1155</v>
      </c>
      <c r="N1194" s="2">
        <v>23.12</v>
      </c>
      <c r="O1194" s="2">
        <v>11.328799999999999</v>
      </c>
      <c r="P1194" s="2">
        <v>7</v>
      </c>
      <c r="Q1194" s="4">
        <f>Table1[[#This Row],[Amount]]*Table1[[#This Row],[Quantity]]</f>
        <v>161.84</v>
      </c>
    </row>
    <row r="1195" spans="1:17" x14ac:dyDescent="0.3">
      <c r="A1195" s="1">
        <v>1194</v>
      </c>
      <c r="B1195" s="2" t="s">
        <v>1001</v>
      </c>
      <c r="C1195" s="2" t="s">
        <v>11</v>
      </c>
      <c r="D1195" s="2" t="s">
        <v>23</v>
      </c>
      <c r="E1195" s="3">
        <v>43501</v>
      </c>
      <c r="F1195" s="3" t="s">
        <v>415</v>
      </c>
      <c r="G1195" s="2">
        <v>2019</v>
      </c>
      <c r="H1195" s="3" t="s">
        <v>65</v>
      </c>
      <c r="I1195" s="3" t="s">
        <v>423</v>
      </c>
      <c r="J1195" s="3" t="s">
        <v>354</v>
      </c>
      <c r="K1195" s="3" t="s">
        <v>354</v>
      </c>
      <c r="L1195" s="3" t="s">
        <v>40</v>
      </c>
      <c r="M1195" s="3" t="s">
        <v>1154</v>
      </c>
      <c r="N1195" s="2">
        <v>15.552</v>
      </c>
      <c r="O1195" s="2">
        <v>5.4432</v>
      </c>
      <c r="P1195" s="2">
        <v>3</v>
      </c>
      <c r="Q1195" s="4">
        <f>Table1[[#This Row],[Amount]]*Table1[[#This Row],[Quantity]]</f>
        <v>46.655999999999999</v>
      </c>
    </row>
    <row r="1196" spans="1:17" x14ac:dyDescent="0.3">
      <c r="A1196" s="1">
        <v>1195</v>
      </c>
      <c r="B1196" s="2" t="s">
        <v>1001</v>
      </c>
      <c r="C1196" s="2" t="s">
        <v>8</v>
      </c>
      <c r="D1196" s="2" t="s">
        <v>10</v>
      </c>
      <c r="E1196" s="3">
        <v>43501</v>
      </c>
      <c r="F1196" s="3" t="s">
        <v>415</v>
      </c>
      <c r="G1196" s="2">
        <v>2019</v>
      </c>
      <c r="H1196" s="3" t="s">
        <v>65</v>
      </c>
      <c r="I1196" s="3" t="s">
        <v>423</v>
      </c>
      <c r="J1196" s="3" t="s">
        <v>354</v>
      </c>
      <c r="K1196" s="3" t="s">
        <v>354</v>
      </c>
      <c r="L1196" s="3" t="s">
        <v>40</v>
      </c>
      <c r="M1196" s="3" t="s">
        <v>1154</v>
      </c>
      <c r="N1196" s="2">
        <v>15.712</v>
      </c>
      <c r="O1196" s="2">
        <v>2.5531999999999999</v>
      </c>
      <c r="P1196" s="2">
        <v>5</v>
      </c>
      <c r="Q1196" s="4">
        <f>Table1[[#This Row],[Amount]]*Table1[[#This Row],[Quantity]]</f>
        <v>78.56</v>
      </c>
    </row>
    <row r="1197" spans="1:17" x14ac:dyDescent="0.3">
      <c r="A1197" s="1">
        <v>1196</v>
      </c>
      <c r="B1197" s="2" t="s">
        <v>1001</v>
      </c>
      <c r="C1197" s="2" t="s">
        <v>8</v>
      </c>
      <c r="D1197" s="2" t="s">
        <v>14</v>
      </c>
      <c r="E1197" s="3">
        <v>43501</v>
      </c>
      <c r="F1197" s="3" t="s">
        <v>415</v>
      </c>
      <c r="G1197" s="2">
        <v>2019</v>
      </c>
      <c r="H1197" s="3" t="s">
        <v>65</v>
      </c>
      <c r="I1197" s="3" t="s">
        <v>423</v>
      </c>
      <c r="J1197" s="3" t="s">
        <v>354</v>
      </c>
      <c r="K1197" s="3" t="s">
        <v>354</v>
      </c>
      <c r="L1197" s="3" t="s">
        <v>40</v>
      </c>
      <c r="M1197" s="3" t="s">
        <v>1154</v>
      </c>
      <c r="N1197" s="2">
        <v>24.672000000000001</v>
      </c>
      <c r="O1197" s="2">
        <v>2.1587999999999998</v>
      </c>
      <c r="P1197" s="2">
        <v>2</v>
      </c>
      <c r="Q1197" s="4">
        <f>Table1[[#This Row],[Amount]]*Table1[[#This Row],[Quantity]]</f>
        <v>49.344000000000001</v>
      </c>
    </row>
    <row r="1198" spans="1:17" x14ac:dyDescent="0.3">
      <c r="A1198" s="1">
        <v>1197</v>
      </c>
      <c r="B1198" s="2" t="s">
        <v>1001</v>
      </c>
      <c r="C1198" s="2" t="s">
        <v>6</v>
      </c>
      <c r="D1198" s="2" t="s">
        <v>24</v>
      </c>
      <c r="E1198" s="3">
        <v>43501</v>
      </c>
      <c r="F1198" s="3" t="s">
        <v>415</v>
      </c>
      <c r="G1198" s="2">
        <v>2019</v>
      </c>
      <c r="H1198" s="3" t="s">
        <v>65</v>
      </c>
      <c r="I1198" s="3" t="s">
        <v>423</v>
      </c>
      <c r="J1198" s="3" t="s">
        <v>354</v>
      </c>
      <c r="K1198" s="3" t="s">
        <v>354</v>
      </c>
      <c r="L1198" s="3" t="s">
        <v>40</v>
      </c>
      <c r="M1198" s="3" t="s">
        <v>1154</v>
      </c>
      <c r="N1198" s="2">
        <v>55.968000000000004</v>
      </c>
      <c r="O1198" s="2">
        <v>-2.0988000000000002</v>
      </c>
      <c r="P1198" s="2">
        <v>1</v>
      </c>
      <c r="Q1198" s="4">
        <f>Table1[[#This Row],[Amount]]*Table1[[#This Row],[Quantity]]</f>
        <v>55.968000000000004</v>
      </c>
    </row>
    <row r="1199" spans="1:17" x14ac:dyDescent="0.3">
      <c r="A1199" s="1">
        <v>1198</v>
      </c>
      <c r="B1199" s="2" t="s">
        <v>1002</v>
      </c>
      <c r="C1199" s="2" t="s">
        <v>8</v>
      </c>
      <c r="D1199" s="2" t="s">
        <v>25</v>
      </c>
      <c r="E1199" s="3">
        <v>43502</v>
      </c>
      <c r="F1199" s="3" t="s">
        <v>415</v>
      </c>
      <c r="G1199" s="2">
        <v>2019</v>
      </c>
      <c r="H1199" s="3" t="s">
        <v>85</v>
      </c>
      <c r="I1199" s="3" t="s">
        <v>219</v>
      </c>
      <c r="J1199" s="3" t="s">
        <v>354</v>
      </c>
      <c r="K1199" s="3" t="s">
        <v>354</v>
      </c>
      <c r="L1199" s="3" t="s">
        <v>40</v>
      </c>
      <c r="M1199" s="3" t="s">
        <v>1153</v>
      </c>
      <c r="N1199" s="2">
        <v>431.928</v>
      </c>
      <c r="O1199" s="2">
        <v>64.789199999999994</v>
      </c>
      <c r="P1199" s="2">
        <v>4</v>
      </c>
      <c r="Q1199" s="4">
        <f>Table1[[#This Row],[Amount]]*Table1[[#This Row],[Quantity]]</f>
        <v>1727.712</v>
      </c>
    </row>
    <row r="1200" spans="1:17" x14ac:dyDescent="0.3">
      <c r="A1200" s="1">
        <v>1199</v>
      </c>
      <c r="B1200" s="2" t="s">
        <v>1002</v>
      </c>
      <c r="C1200" s="2" t="s">
        <v>11</v>
      </c>
      <c r="D1200" s="2" t="s">
        <v>22</v>
      </c>
      <c r="E1200" s="3">
        <v>43502</v>
      </c>
      <c r="F1200" s="3" t="s">
        <v>415</v>
      </c>
      <c r="G1200" s="2">
        <v>2019</v>
      </c>
      <c r="H1200" s="3" t="s">
        <v>85</v>
      </c>
      <c r="I1200" s="3" t="s">
        <v>219</v>
      </c>
      <c r="J1200" s="3" t="s">
        <v>354</v>
      </c>
      <c r="K1200" s="3" t="s">
        <v>354</v>
      </c>
      <c r="L1200" s="3" t="s">
        <v>40</v>
      </c>
      <c r="M1200" s="3" t="s">
        <v>1153</v>
      </c>
      <c r="N1200" s="2">
        <v>95.983999999999995</v>
      </c>
      <c r="O1200" s="2">
        <v>-4.1135999999999999</v>
      </c>
      <c r="P1200" s="2">
        <v>3</v>
      </c>
      <c r="Q1200" s="4">
        <f>Table1[[#This Row],[Amount]]*Table1[[#This Row],[Quantity]]</f>
        <v>287.952</v>
      </c>
    </row>
    <row r="1201" spans="1:17" x14ac:dyDescent="0.3">
      <c r="A1201" s="1">
        <v>1200</v>
      </c>
      <c r="B1201" s="2" t="s">
        <v>1002</v>
      </c>
      <c r="C1201" s="2" t="s">
        <v>6</v>
      </c>
      <c r="D1201" s="2" t="s">
        <v>16</v>
      </c>
      <c r="E1201" s="3">
        <v>43502</v>
      </c>
      <c r="F1201" s="3" t="s">
        <v>415</v>
      </c>
      <c r="G1201" s="2">
        <v>2019</v>
      </c>
      <c r="H1201" s="3" t="s">
        <v>85</v>
      </c>
      <c r="I1201" s="3" t="s">
        <v>219</v>
      </c>
      <c r="J1201" s="3" t="s">
        <v>354</v>
      </c>
      <c r="K1201" s="3" t="s">
        <v>354</v>
      </c>
      <c r="L1201" s="3" t="s">
        <v>40</v>
      </c>
      <c r="M1201" s="3" t="s">
        <v>1153</v>
      </c>
      <c r="N1201" s="2">
        <v>1088.7919999999999</v>
      </c>
      <c r="O1201" s="2">
        <v>-1850.9464</v>
      </c>
      <c r="P1201" s="2">
        <v>4</v>
      </c>
      <c r="Q1201" s="4">
        <f>Table1[[#This Row],[Amount]]*Table1[[#This Row],[Quantity]]</f>
        <v>4355.1679999999997</v>
      </c>
    </row>
    <row r="1202" spans="1:17" x14ac:dyDescent="0.3">
      <c r="A1202" s="1">
        <v>1201</v>
      </c>
      <c r="B1202" s="2" t="s">
        <v>1003</v>
      </c>
      <c r="C1202" s="2" t="s">
        <v>8</v>
      </c>
      <c r="D1202" s="2" t="s">
        <v>10</v>
      </c>
      <c r="E1202" s="3">
        <v>43503</v>
      </c>
      <c r="F1202" s="3" t="s">
        <v>415</v>
      </c>
      <c r="G1202" s="2">
        <v>2019</v>
      </c>
      <c r="H1202" s="3" t="s">
        <v>70</v>
      </c>
      <c r="I1202" s="3" t="s">
        <v>424</v>
      </c>
      <c r="J1202" s="3" t="s">
        <v>354</v>
      </c>
      <c r="K1202" s="3" t="s">
        <v>354</v>
      </c>
      <c r="L1202" s="3" t="s">
        <v>40</v>
      </c>
      <c r="M1202" s="3" t="s">
        <v>1154</v>
      </c>
      <c r="N1202" s="2">
        <v>544.00800000000004</v>
      </c>
      <c r="O1202" s="2">
        <v>40.800600000000003</v>
      </c>
      <c r="P1202" s="2">
        <v>2</v>
      </c>
      <c r="Q1202" s="4">
        <f>Table1[[#This Row],[Amount]]*Table1[[#This Row],[Quantity]]</f>
        <v>1088.0160000000001</v>
      </c>
    </row>
    <row r="1203" spans="1:17" x14ac:dyDescent="0.3">
      <c r="A1203" s="1">
        <v>1202</v>
      </c>
      <c r="B1203" s="2" t="s">
        <v>1003</v>
      </c>
      <c r="C1203" s="2" t="s">
        <v>6</v>
      </c>
      <c r="D1203" s="2" t="s">
        <v>24</v>
      </c>
      <c r="E1203" s="3">
        <v>43503</v>
      </c>
      <c r="F1203" s="3" t="s">
        <v>415</v>
      </c>
      <c r="G1203" s="2">
        <v>2019</v>
      </c>
      <c r="H1203" s="3" t="s">
        <v>70</v>
      </c>
      <c r="I1203" s="3" t="s">
        <v>424</v>
      </c>
      <c r="J1203" s="3" t="s">
        <v>354</v>
      </c>
      <c r="K1203" s="3" t="s">
        <v>354</v>
      </c>
      <c r="L1203" s="3" t="s">
        <v>40</v>
      </c>
      <c r="M1203" s="3" t="s">
        <v>1154</v>
      </c>
      <c r="N1203" s="2">
        <v>1.8720000000000001</v>
      </c>
      <c r="O1203" s="2">
        <v>-1.4352</v>
      </c>
      <c r="P1203" s="2">
        <v>4</v>
      </c>
      <c r="Q1203" s="4">
        <f>Table1[[#This Row],[Amount]]*Table1[[#This Row],[Quantity]]</f>
        <v>7.4880000000000004</v>
      </c>
    </row>
    <row r="1204" spans="1:17" x14ac:dyDescent="0.3">
      <c r="A1204" s="1">
        <v>1203</v>
      </c>
      <c r="B1204" s="2" t="s">
        <v>1003</v>
      </c>
      <c r="C1204" s="2" t="s">
        <v>8</v>
      </c>
      <c r="D1204" s="2" t="s">
        <v>25</v>
      </c>
      <c r="E1204" s="3">
        <v>43503</v>
      </c>
      <c r="F1204" s="3" t="s">
        <v>415</v>
      </c>
      <c r="G1204" s="2">
        <v>2019</v>
      </c>
      <c r="H1204" s="3" t="s">
        <v>70</v>
      </c>
      <c r="I1204" s="3" t="s">
        <v>424</v>
      </c>
      <c r="J1204" s="3" t="s">
        <v>354</v>
      </c>
      <c r="K1204" s="3" t="s">
        <v>354</v>
      </c>
      <c r="L1204" s="3" t="s">
        <v>40</v>
      </c>
      <c r="M1204" s="3" t="s">
        <v>1154</v>
      </c>
      <c r="N1204" s="2">
        <v>854.35199999999998</v>
      </c>
      <c r="O1204" s="2">
        <v>10.679399999999999</v>
      </c>
      <c r="P1204" s="2">
        <v>2</v>
      </c>
      <c r="Q1204" s="4">
        <f>Table1[[#This Row],[Amount]]*Table1[[#This Row],[Quantity]]</f>
        <v>1708.704</v>
      </c>
    </row>
    <row r="1205" spans="1:17" x14ac:dyDescent="0.3">
      <c r="A1205" s="1">
        <v>1204</v>
      </c>
      <c r="B1205" s="2" t="s">
        <v>1003</v>
      </c>
      <c r="C1205" s="2" t="s">
        <v>8</v>
      </c>
      <c r="D1205" s="2" t="s">
        <v>25</v>
      </c>
      <c r="E1205" s="3">
        <v>43503</v>
      </c>
      <c r="F1205" s="3" t="s">
        <v>415</v>
      </c>
      <c r="G1205" s="2">
        <v>2019</v>
      </c>
      <c r="H1205" s="3" t="s">
        <v>70</v>
      </c>
      <c r="I1205" s="3" t="s">
        <v>424</v>
      </c>
      <c r="J1205" s="3" t="s">
        <v>354</v>
      </c>
      <c r="K1205" s="3" t="s">
        <v>354</v>
      </c>
      <c r="L1205" s="3" t="s">
        <v>40</v>
      </c>
      <c r="M1205" s="3" t="s">
        <v>1154</v>
      </c>
      <c r="N1205" s="2">
        <v>593.56799999999998</v>
      </c>
      <c r="O1205" s="2">
        <v>0</v>
      </c>
      <c r="P1205" s="2">
        <v>6</v>
      </c>
      <c r="Q1205" s="4">
        <f>Table1[[#This Row],[Amount]]*Table1[[#This Row],[Quantity]]</f>
        <v>3561.4079999999999</v>
      </c>
    </row>
    <row r="1206" spans="1:17" x14ac:dyDescent="0.3">
      <c r="A1206" s="1">
        <v>1205</v>
      </c>
      <c r="B1206" s="2" t="s">
        <v>1003</v>
      </c>
      <c r="C1206" s="2" t="s">
        <v>8</v>
      </c>
      <c r="D1206" s="2" t="s">
        <v>9</v>
      </c>
      <c r="E1206" s="3">
        <v>43504</v>
      </c>
      <c r="F1206" s="3" t="s">
        <v>415</v>
      </c>
      <c r="G1206" s="2">
        <v>2019</v>
      </c>
      <c r="H1206" s="3" t="s">
        <v>73</v>
      </c>
      <c r="I1206" s="3" t="s">
        <v>229</v>
      </c>
      <c r="J1206" s="3" t="s">
        <v>354</v>
      </c>
      <c r="K1206" s="3" t="s">
        <v>354</v>
      </c>
      <c r="L1206" s="3" t="s">
        <v>40</v>
      </c>
      <c r="M1206" s="3" t="s">
        <v>1154</v>
      </c>
      <c r="N1206" s="2">
        <v>338.04</v>
      </c>
      <c r="O1206" s="2">
        <v>-33.804000000000002</v>
      </c>
      <c r="P1206" s="2">
        <v>3</v>
      </c>
      <c r="Q1206" s="4">
        <f>Table1[[#This Row],[Amount]]*Table1[[#This Row],[Quantity]]</f>
        <v>1014.1200000000001</v>
      </c>
    </row>
    <row r="1207" spans="1:17" x14ac:dyDescent="0.3">
      <c r="A1207" s="1">
        <v>1206</v>
      </c>
      <c r="B1207" s="2" t="s">
        <v>1004</v>
      </c>
      <c r="C1207" s="2" t="s">
        <v>8</v>
      </c>
      <c r="D1207" s="2" t="s">
        <v>14</v>
      </c>
      <c r="E1207" s="3">
        <v>43504</v>
      </c>
      <c r="F1207" s="3" t="s">
        <v>415</v>
      </c>
      <c r="G1207" s="2">
        <v>2019</v>
      </c>
      <c r="H1207" s="3" t="s">
        <v>73</v>
      </c>
      <c r="I1207" s="3" t="s">
        <v>229</v>
      </c>
      <c r="J1207" s="3" t="s">
        <v>354</v>
      </c>
      <c r="K1207" s="3" t="s">
        <v>354</v>
      </c>
      <c r="L1207" s="3" t="s">
        <v>40</v>
      </c>
      <c r="M1207" s="3" t="s">
        <v>1153</v>
      </c>
      <c r="N1207" s="2">
        <v>271.95999999999998</v>
      </c>
      <c r="O1207" s="2">
        <v>16.997499999999999</v>
      </c>
      <c r="P1207" s="2">
        <v>5</v>
      </c>
      <c r="Q1207" s="4">
        <f>Table1[[#This Row],[Amount]]*Table1[[#This Row],[Quantity]]</f>
        <v>1359.8</v>
      </c>
    </row>
    <row r="1208" spans="1:17" x14ac:dyDescent="0.3">
      <c r="A1208" s="1">
        <v>1207</v>
      </c>
      <c r="B1208" s="2" t="s">
        <v>1005</v>
      </c>
      <c r="C1208" s="2" t="s">
        <v>8</v>
      </c>
      <c r="D1208" s="2" t="s">
        <v>18</v>
      </c>
      <c r="E1208" s="3">
        <v>43504</v>
      </c>
      <c r="F1208" s="3" t="s">
        <v>415</v>
      </c>
      <c r="G1208" s="2">
        <v>2019</v>
      </c>
      <c r="H1208" s="3" t="s">
        <v>73</v>
      </c>
      <c r="I1208" s="3" t="s">
        <v>229</v>
      </c>
      <c r="J1208" s="3" t="s">
        <v>354</v>
      </c>
      <c r="K1208" s="3" t="s">
        <v>354</v>
      </c>
      <c r="L1208" s="3" t="s">
        <v>40</v>
      </c>
      <c r="M1208" s="3" t="s">
        <v>1154</v>
      </c>
      <c r="N1208" s="2">
        <v>11.21</v>
      </c>
      <c r="O1208" s="2">
        <v>3.363</v>
      </c>
      <c r="P1208" s="2">
        <v>3</v>
      </c>
      <c r="Q1208" s="4">
        <f>Table1[[#This Row],[Amount]]*Table1[[#This Row],[Quantity]]</f>
        <v>33.630000000000003</v>
      </c>
    </row>
    <row r="1209" spans="1:17" x14ac:dyDescent="0.3">
      <c r="A1209" s="1">
        <v>1208</v>
      </c>
      <c r="B1209" s="2" t="s">
        <v>1005</v>
      </c>
      <c r="C1209" s="2" t="s">
        <v>8</v>
      </c>
      <c r="D1209" s="2" t="s">
        <v>14</v>
      </c>
      <c r="E1209" s="3">
        <v>43504</v>
      </c>
      <c r="F1209" s="3" t="s">
        <v>415</v>
      </c>
      <c r="G1209" s="2">
        <v>2019</v>
      </c>
      <c r="H1209" s="3" t="s">
        <v>73</v>
      </c>
      <c r="I1209" s="3" t="s">
        <v>229</v>
      </c>
      <c r="J1209" s="3" t="s">
        <v>354</v>
      </c>
      <c r="K1209" s="3" t="s">
        <v>354</v>
      </c>
      <c r="L1209" s="3" t="s">
        <v>40</v>
      </c>
      <c r="M1209" s="3" t="s">
        <v>1154</v>
      </c>
      <c r="N1209" s="2">
        <v>9.1440000000000001</v>
      </c>
      <c r="O1209" s="2">
        <v>3.2004000000000001</v>
      </c>
      <c r="P1209" s="2">
        <v>7</v>
      </c>
      <c r="Q1209" s="4">
        <f>Table1[[#This Row],[Amount]]*Table1[[#This Row],[Quantity]]</f>
        <v>64.007999999999996</v>
      </c>
    </row>
    <row r="1210" spans="1:17" x14ac:dyDescent="0.3">
      <c r="A1210" s="1">
        <v>1209</v>
      </c>
      <c r="B1210" s="2" t="s">
        <v>1005</v>
      </c>
      <c r="C1210" s="2" t="s">
        <v>8</v>
      </c>
      <c r="D1210" s="2" t="s">
        <v>14</v>
      </c>
      <c r="E1210" s="3">
        <v>43504</v>
      </c>
      <c r="F1210" s="3" t="s">
        <v>415</v>
      </c>
      <c r="G1210" s="2">
        <v>2019</v>
      </c>
      <c r="H1210" s="3" t="s">
        <v>73</v>
      </c>
      <c r="I1210" s="3" t="s">
        <v>229</v>
      </c>
      <c r="J1210" s="3" t="s">
        <v>354</v>
      </c>
      <c r="K1210" s="3" t="s">
        <v>354</v>
      </c>
      <c r="L1210" s="3" t="s">
        <v>40</v>
      </c>
      <c r="M1210" s="3" t="s">
        <v>1154</v>
      </c>
      <c r="N1210" s="2">
        <v>14.07</v>
      </c>
      <c r="O1210" s="2">
        <v>6.8943000000000003</v>
      </c>
      <c r="P1210" s="2">
        <v>2</v>
      </c>
      <c r="Q1210" s="4">
        <f>Table1[[#This Row],[Amount]]*Table1[[#This Row],[Quantity]]</f>
        <v>28.14</v>
      </c>
    </row>
    <row r="1211" spans="1:17" x14ac:dyDescent="0.3">
      <c r="A1211" s="1">
        <v>1210</v>
      </c>
      <c r="B1211" s="2" t="s">
        <v>1005</v>
      </c>
      <c r="C1211" s="2" t="s">
        <v>6</v>
      </c>
      <c r="D1211" s="2" t="s">
        <v>16</v>
      </c>
      <c r="E1211" s="3">
        <v>43504</v>
      </c>
      <c r="F1211" s="3" t="s">
        <v>415</v>
      </c>
      <c r="G1211" s="2">
        <v>2019</v>
      </c>
      <c r="H1211" s="3" t="s">
        <v>73</v>
      </c>
      <c r="I1211" s="3" t="s">
        <v>425</v>
      </c>
      <c r="J1211" s="3" t="s">
        <v>42</v>
      </c>
      <c r="K1211" s="3" t="s">
        <v>67</v>
      </c>
      <c r="L1211" s="3" t="s">
        <v>38</v>
      </c>
      <c r="M1211" s="3" t="s">
        <v>1154</v>
      </c>
      <c r="N1211" s="2">
        <v>41.86</v>
      </c>
      <c r="O1211" s="2">
        <v>10.465</v>
      </c>
      <c r="P1211" s="2">
        <v>3</v>
      </c>
      <c r="Q1211" s="4">
        <f>Table1[[#This Row],[Amount]]*Table1[[#This Row],[Quantity]]</f>
        <v>125.58</v>
      </c>
    </row>
    <row r="1212" spans="1:17" x14ac:dyDescent="0.3">
      <c r="A1212" s="1">
        <v>1211</v>
      </c>
      <c r="B1212" s="2" t="s">
        <v>1005</v>
      </c>
      <c r="C1212" s="2" t="s">
        <v>8</v>
      </c>
      <c r="D1212" s="2" t="s">
        <v>10</v>
      </c>
      <c r="E1212" s="3">
        <v>43504</v>
      </c>
      <c r="F1212" s="3" t="s">
        <v>415</v>
      </c>
      <c r="G1212" s="2">
        <v>2019</v>
      </c>
      <c r="H1212" s="3" t="s">
        <v>73</v>
      </c>
      <c r="I1212" s="3" t="s">
        <v>425</v>
      </c>
      <c r="J1212" s="3" t="s">
        <v>42</v>
      </c>
      <c r="K1212" s="3" t="s">
        <v>67</v>
      </c>
      <c r="L1212" s="3" t="s">
        <v>38</v>
      </c>
      <c r="M1212" s="3" t="s">
        <v>1154</v>
      </c>
      <c r="N1212" s="2">
        <v>8.5440000000000005</v>
      </c>
      <c r="O1212" s="2">
        <v>2.8835999999999999</v>
      </c>
      <c r="P1212" s="2">
        <v>4</v>
      </c>
      <c r="Q1212" s="4">
        <f>Table1[[#This Row],[Amount]]*Table1[[#This Row],[Quantity]]</f>
        <v>34.176000000000002</v>
      </c>
    </row>
    <row r="1213" spans="1:17" x14ac:dyDescent="0.3">
      <c r="A1213" s="1">
        <v>1212</v>
      </c>
      <c r="B1213" s="2" t="s">
        <v>1005</v>
      </c>
      <c r="C1213" s="2" t="s">
        <v>6</v>
      </c>
      <c r="D1213" s="2" t="s">
        <v>24</v>
      </c>
      <c r="E1213" s="3">
        <v>43504</v>
      </c>
      <c r="F1213" s="3" t="s">
        <v>415</v>
      </c>
      <c r="G1213" s="2">
        <v>2019</v>
      </c>
      <c r="H1213" s="3" t="s">
        <v>73</v>
      </c>
      <c r="I1213" s="3" t="s">
        <v>425</v>
      </c>
      <c r="J1213" s="3" t="s">
        <v>42</v>
      </c>
      <c r="K1213" s="3" t="s">
        <v>67</v>
      </c>
      <c r="L1213" s="3" t="s">
        <v>38</v>
      </c>
      <c r="M1213" s="3" t="s">
        <v>1154</v>
      </c>
      <c r="N1213" s="2">
        <v>579.13599999999997</v>
      </c>
      <c r="O1213" s="2">
        <v>21.717600000000001</v>
      </c>
      <c r="P1213" s="2">
        <v>6</v>
      </c>
      <c r="Q1213" s="4">
        <f>Table1[[#This Row],[Amount]]*Table1[[#This Row],[Quantity]]</f>
        <v>3474.8159999999998</v>
      </c>
    </row>
    <row r="1214" spans="1:17" x14ac:dyDescent="0.3">
      <c r="A1214" s="1">
        <v>1213</v>
      </c>
      <c r="B1214" s="2" t="s">
        <v>1006</v>
      </c>
      <c r="C1214" s="2" t="s">
        <v>6</v>
      </c>
      <c r="D1214" s="2" t="s">
        <v>24</v>
      </c>
      <c r="E1214" s="3">
        <v>43504</v>
      </c>
      <c r="F1214" s="3" t="s">
        <v>415</v>
      </c>
      <c r="G1214" s="2">
        <v>2019</v>
      </c>
      <c r="H1214" s="3" t="s">
        <v>73</v>
      </c>
      <c r="I1214" s="3" t="s">
        <v>425</v>
      </c>
      <c r="J1214" s="3" t="s">
        <v>42</v>
      </c>
      <c r="K1214" s="3" t="s">
        <v>67</v>
      </c>
      <c r="L1214" s="3" t="s">
        <v>38</v>
      </c>
      <c r="M1214" s="3" t="s">
        <v>1154</v>
      </c>
      <c r="N1214" s="2">
        <v>141.37200000000001</v>
      </c>
      <c r="O1214" s="2">
        <v>-48.470399999999998</v>
      </c>
      <c r="P1214" s="2">
        <v>6</v>
      </c>
      <c r="Q1214" s="4">
        <f>Table1[[#This Row],[Amount]]*Table1[[#This Row],[Quantity]]</f>
        <v>848.23200000000008</v>
      </c>
    </row>
    <row r="1215" spans="1:17" x14ac:dyDescent="0.3">
      <c r="A1215" s="1">
        <v>1214</v>
      </c>
      <c r="B1215" s="2" t="s">
        <v>1006</v>
      </c>
      <c r="C1215" s="2" t="s">
        <v>8</v>
      </c>
      <c r="D1215" s="2" t="s">
        <v>18</v>
      </c>
      <c r="E1215" s="3">
        <v>43504</v>
      </c>
      <c r="F1215" s="3" t="s">
        <v>415</v>
      </c>
      <c r="G1215" s="2">
        <v>2019</v>
      </c>
      <c r="H1215" s="3" t="s">
        <v>73</v>
      </c>
      <c r="I1215" s="3" t="s">
        <v>425</v>
      </c>
      <c r="J1215" s="3" t="s">
        <v>42</v>
      </c>
      <c r="K1215" s="3" t="s">
        <v>67</v>
      </c>
      <c r="L1215" s="3" t="s">
        <v>38</v>
      </c>
      <c r="M1215" s="3" t="s">
        <v>1154</v>
      </c>
      <c r="N1215" s="2">
        <v>3.036</v>
      </c>
      <c r="O1215" s="2">
        <v>-2.3275999999999999</v>
      </c>
      <c r="P1215" s="2">
        <v>3</v>
      </c>
      <c r="Q1215" s="4">
        <f>Table1[[#This Row],[Amount]]*Table1[[#This Row],[Quantity]]</f>
        <v>9.1080000000000005</v>
      </c>
    </row>
    <row r="1216" spans="1:17" x14ac:dyDescent="0.3">
      <c r="A1216" s="1">
        <v>1215</v>
      </c>
      <c r="B1216" s="2" t="s">
        <v>1006</v>
      </c>
      <c r="C1216" s="2" t="s">
        <v>8</v>
      </c>
      <c r="D1216" s="2" t="s">
        <v>14</v>
      </c>
      <c r="E1216" s="3">
        <v>43504</v>
      </c>
      <c r="F1216" s="3" t="s">
        <v>415</v>
      </c>
      <c r="G1216" s="2">
        <v>2019</v>
      </c>
      <c r="H1216" s="3" t="s">
        <v>73</v>
      </c>
      <c r="I1216" s="3" t="s">
        <v>425</v>
      </c>
      <c r="J1216" s="3" t="s">
        <v>42</v>
      </c>
      <c r="K1216" s="3" t="s">
        <v>67</v>
      </c>
      <c r="L1216" s="3" t="s">
        <v>38</v>
      </c>
      <c r="M1216" s="3" t="s">
        <v>1154</v>
      </c>
      <c r="N1216" s="2">
        <v>4.5030000000000001</v>
      </c>
      <c r="O1216" s="2">
        <v>-3.6023999999999998</v>
      </c>
      <c r="P1216" s="2">
        <v>4</v>
      </c>
      <c r="Q1216" s="4">
        <f>Table1[[#This Row],[Amount]]*Table1[[#This Row],[Quantity]]</f>
        <v>18.012</v>
      </c>
    </row>
    <row r="1217" spans="1:17" x14ac:dyDescent="0.3">
      <c r="A1217" s="1">
        <v>1216</v>
      </c>
      <c r="B1217" s="2" t="s">
        <v>1006</v>
      </c>
      <c r="C1217" s="2" t="s">
        <v>6</v>
      </c>
      <c r="D1217" s="2" t="s">
        <v>21</v>
      </c>
      <c r="E1217" s="3">
        <v>43504</v>
      </c>
      <c r="F1217" s="3" t="s">
        <v>415</v>
      </c>
      <c r="G1217" s="2">
        <v>2019</v>
      </c>
      <c r="H1217" s="3" t="s">
        <v>73</v>
      </c>
      <c r="I1217" s="3" t="s">
        <v>425</v>
      </c>
      <c r="J1217" s="3" t="s">
        <v>42</v>
      </c>
      <c r="K1217" s="3" t="s">
        <v>67</v>
      </c>
      <c r="L1217" s="3" t="s">
        <v>38</v>
      </c>
      <c r="M1217" s="3" t="s">
        <v>1154</v>
      </c>
      <c r="N1217" s="2">
        <v>4.6719999999999997</v>
      </c>
      <c r="O1217" s="2">
        <v>1.5768</v>
      </c>
      <c r="P1217" s="2">
        <v>2</v>
      </c>
      <c r="Q1217" s="4">
        <f>Table1[[#This Row],[Amount]]*Table1[[#This Row],[Quantity]]</f>
        <v>9.3439999999999994</v>
      </c>
    </row>
    <row r="1218" spans="1:17" x14ac:dyDescent="0.3">
      <c r="A1218" s="1">
        <v>1217</v>
      </c>
      <c r="B1218" s="2" t="s">
        <v>1006</v>
      </c>
      <c r="C1218" s="2" t="s">
        <v>8</v>
      </c>
      <c r="D1218" s="2" t="s">
        <v>25</v>
      </c>
      <c r="E1218" s="3">
        <v>43504</v>
      </c>
      <c r="F1218" s="3" t="s">
        <v>415</v>
      </c>
      <c r="G1218" s="2">
        <v>2019</v>
      </c>
      <c r="H1218" s="3" t="s">
        <v>73</v>
      </c>
      <c r="I1218" s="3" t="s">
        <v>425</v>
      </c>
      <c r="J1218" s="3" t="s">
        <v>42</v>
      </c>
      <c r="K1218" s="3" t="s">
        <v>67</v>
      </c>
      <c r="L1218" s="3" t="s">
        <v>38</v>
      </c>
      <c r="M1218" s="3" t="s">
        <v>1154</v>
      </c>
      <c r="N1218" s="2">
        <v>95.88</v>
      </c>
      <c r="O1218" s="2">
        <v>28.763999999999999</v>
      </c>
      <c r="P1218" s="2">
        <v>2</v>
      </c>
      <c r="Q1218" s="4">
        <f>Table1[[#This Row],[Amount]]*Table1[[#This Row],[Quantity]]</f>
        <v>191.76</v>
      </c>
    </row>
    <row r="1219" spans="1:17" x14ac:dyDescent="0.3">
      <c r="A1219" s="1">
        <v>1218</v>
      </c>
      <c r="B1219" s="2" t="s">
        <v>1006</v>
      </c>
      <c r="C1219" s="2" t="s">
        <v>8</v>
      </c>
      <c r="D1219" s="2" t="s">
        <v>14</v>
      </c>
      <c r="E1219" s="3">
        <v>43504</v>
      </c>
      <c r="F1219" s="3" t="s">
        <v>415</v>
      </c>
      <c r="G1219" s="2">
        <v>2019</v>
      </c>
      <c r="H1219" s="3" t="s">
        <v>73</v>
      </c>
      <c r="I1219" s="3" t="s">
        <v>426</v>
      </c>
      <c r="J1219" s="3" t="s">
        <v>41</v>
      </c>
      <c r="K1219" s="3" t="s">
        <v>69</v>
      </c>
      <c r="L1219" s="3" t="s">
        <v>37</v>
      </c>
      <c r="M1219" s="3" t="s">
        <v>1154</v>
      </c>
      <c r="N1219" s="2">
        <v>17.024000000000001</v>
      </c>
      <c r="O1219" s="2">
        <v>1.7023999999999999</v>
      </c>
      <c r="P1219" s="2">
        <v>3</v>
      </c>
      <c r="Q1219" s="4">
        <f>Table1[[#This Row],[Amount]]*Table1[[#This Row],[Quantity]]</f>
        <v>51.072000000000003</v>
      </c>
    </row>
    <row r="1220" spans="1:17" x14ac:dyDescent="0.3">
      <c r="A1220" s="1">
        <v>1219</v>
      </c>
      <c r="B1220" s="2" t="s">
        <v>1006</v>
      </c>
      <c r="C1220" s="2" t="s">
        <v>11</v>
      </c>
      <c r="D1220" s="2" t="s">
        <v>12</v>
      </c>
      <c r="E1220" s="3">
        <v>43504</v>
      </c>
      <c r="F1220" s="3" t="s">
        <v>415</v>
      </c>
      <c r="G1220" s="2">
        <v>2019</v>
      </c>
      <c r="H1220" s="3" t="s">
        <v>73</v>
      </c>
      <c r="I1220" s="3" t="s">
        <v>426</v>
      </c>
      <c r="J1220" s="3" t="s">
        <v>41</v>
      </c>
      <c r="K1220" s="3" t="s">
        <v>69</v>
      </c>
      <c r="L1220" s="3" t="s">
        <v>37</v>
      </c>
      <c r="M1220" s="3" t="s">
        <v>1154</v>
      </c>
      <c r="N1220" s="2">
        <v>258.69600000000003</v>
      </c>
      <c r="O1220" s="2">
        <v>64.674000000000007</v>
      </c>
      <c r="P1220" s="2">
        <v>2</v>
      </c>
      <c r="Q1220" s="4">
        <f>Table1[[#This Row],[Amount]]*Table1[[#This Row],[Quantity]]</f>
        <v>517.39200000000005</v>
      </c>
    </row>
    <row r="1221" spans="1:17" x14ac:dyDescent="0.3">
      <c r="A1221" s="1">
        <v>1220</v>
      </c>
      <c r="B1221" s="2" t="s">
        <v>1006</v>
      </c>
      <c r="C1221" s="2" t="s">
        <v>8</v>
      </c>
      <c r="D1221" s="2" t="s">
        <v>9</v>
      </c>
      <c r="E1221" s="3">
        <v>43504</v>
      </c>
      <c r="F1221" s="3" t="s">
        <v>415</v>
      </c>
      <c r="G1221" s="2">
        <v>2019</v>
      </c>
      <c r="H1221" s="3" t="s">
        <v>73</v>
      </c>
      <c r="I1221" s="3" t="s">
        <v>427</v>
      </c>
      <c r="J1221" s="3" t="s">
        <v>50</v>
      </c>
      <c r="K1221" s="3" t="s">
        <v>72</v>
      </c>
      <c r="L1221" s="3" t="s">
        <v>39</v>
      </c>
      <c r="M1221" s="3" t="s">
        <v>1154</v>
      </c>
      <c r="N1221" s="2">
        <v>1931.9580000000001</v>
      </c>
      <c r="O1221" s="2">
        <v>-386.39159999999998</v>
      </c>
      <c r="P1221" s="2">
        <v>3</v>
      </c>
      <c r="Q1221" s="4">
        <f>Table1[[#This Row],[Amount]]*Table1[[#This Row],[Quantity]]</f>
        <v>5795.8739999999998</v>
      </c>
    </row>
    <row r="1222" spans="1:17" x14ac:dyDescent="0.3">
      <c r="A1222" s="1">
        <v>1221</v>
      </c>
      <c r="B1222" s="2" t="s">
        <v>1007</v>
      </c>
      <c r="C1222" s="2" t="s">
        <v>11</v>
      </c>
      <c r="D1222" s="2" t="s">
        <v>23</v>
      </c>
      <c r="E1222" s="3">
        <v>43505</v>
      </c>
      <c r="F1222" s="3" t="s">
        <v>415</v>
      </c>
      <c r="G1222" s="2">
        <v>2019</v>
      </c>
      <c r="H1222" s="3" t="s">
        <v>125</v>
      </c>
      <c r="I1222" s="3" t="s">
        <v>428</v>
      </c>
      <c r="J1222" s="3" t="s">
        <v>46</v>
      </c>
      <c r="K1222" s="3" t="s">
        <v>75</v>
      </c>
      <c r="L1222" s="3" t="s">
        <v>36</v>
      </c>
      <c r="M1222" s="3" t="s">
        <v>1155</v>
      </c>
      <c r="N1222" s="2">
        <v>249.75</v>
      </c>
      <c r="O1222" s="2">
        <v>44.954999999999998</v>
      </c>
      <c r="P1222" s="2">
        <v>5</v>
      </c>
      <c r="Q1222" s="4">
        <f>Table1[[#This Row],[Amount]]*Table1[[#This Row],[Quantity]]</f>
        <v>1248.75</v>
      </c>
    </row>
    <row r="1223" spans="1:17" x14ac:dyDescent="0.3">
      <c r="A1223" s="1">
        <v>1222</v>
      </c>
      <c r="B1223" s="2" t="s">
        <v>1007</v>
      </c>
      <c r="C1223" s="2" t="s">
        <v>6</v>
      </c>
      <c r="D1223" s="2" t="s">
        <v>7</v>
      </c>
      <c r="E1223" s="3">
        <v>43505</v>
      </c>
      <c r="F1223" s="3" t="s">
        <v>415</v>
      </c>
      <c r="G1223" s="2">
        <v>2019</v>
      </c>
      <c r="H1223" s="3" t="s">
        <v>125</v>
      </c>
      <c r="I1223" s="3" t="s">
        <v>219</v>
      </c>
      <c r="J1223" s="3" t="s">
        <v>54</v>
      </c>
      <c r="K1223" s="3" t="s">
        <v>77</v>
      </c>
      <c r="L1223" s="3" t="s">
        <v>40</v>
      </c>
      <c r="M1223" s="3" t="s">
        <v>1155</v>
      </c>
      <c r="N1223" s="2">
        <v>255.93600000000001</v>
      </c>
      <c r="O1223" s="2">
        <v>28.7928</v>
      </c>
      <c r="P1223" s="2">
        <v>2</v>
      </c>
      <c r="Q1223" s="4">
        <f>Table1[[#This Row],[Amount]]*Table1[[#This Row],[Quantity]]</f>
        <v>511.87200000000001</v>
      </c>
    </row>
    <row r="1224" spans="1:17" x14ac:dyDescent="0.3">
      <c r="A1224" s="1">
        <v>1223</v>
      </c>
      <c r="B1224" s="2" t="s">
        <v>1008</v>
      </c>
      <c r="C1224" s="2" t="s">
        <v>8</v>
      </c>
      <c r="D1224" s="2" t="s">
        <v>9</v>
      </c>
      <c r="E1224" s="3">
        <v>43505</v>
      </c>
      <c r="F1224" s="3" t="s">
        <v>415</v>
      </c>
      <c r="G1224" s="2">
        <v>2019</v>
      </c>
      <c r="H1224" s="3" t="s">
        <v>125</v>
      </c>
      <c r="I1224" s="3" t="s">
        <v>429</v>
      </c>
      <c r="J1224" s="3" t="s">
        <v>48</v>
      </c>
      <c r="K1224" s="3" t="s">
        <v>79</v>
      </c>
      <c r="L1224" s="3" t="s">
        <v>36</v>
      </c>
      <c r="M1224" s="3" t="s">
        <v>1153</v>
      </c>
      <c r="N1224" s="2">
        <v>113.79</v>
      </c>
      <c r="O1224" s="2">
        <v>20.482199999999999</v>
      </c>
      <c r="P1224" s="2">
        <v>1</v>
      </c>
      <c r="Q1224" s="4">
        <f>Table1[[#This Row],[Amount]]*Table1[[#This Row],[Quantity]]</f>
        <v>113.79</v>
      </c>
    </row>
    <row r="1225" spans="1:17" x14ac:dyDescent="0.3">
      <c r="A1225" s="1">
        <v>1224</v>
      </c>
      <c r="B1225" s="2" t="s">
        <v>1008</v>
      </c>
      <c r="C1225" s="2" t="s">
        <v>8</v>
      </c>
      <c r="D1225" s="2" t="s">
        <v>10</v>
      </c>
      <c r="E1225" s="3">
        <v>43505</v>
      </c>
      <c r="F1225" s="3" t="s">
        <v>415</v>
      </c>
      <c r="G1225" s="2">
        <v>2019</v>
      </c>
      <c r="H1225" s="3" t="s">
        <v>125</v>
      </c>
      <c r="I1225" s="3" t="s">
        <v>429</v>
      </c>
      <c r="J1225" s="3" t="s">
        <v>48</v>
      </c>
      <c r="K1225" s="3" t="s">
        <v>79</v>
      </c>
      <c r="L1225" s="3" t="s">
        <v>36</v>
      </c>
      <c r="M1225" s="3" t="s">
        <v>1153</v>
      </c>
      <c r="N1225" s="2">
        <v>78.150000000000006</v>
      </c>
      <c r="O1225" s="2">
        <v>34.386000000000003</v>
      </c>
      <c r="P1225" s="2">
        <v>4</v>
      </c>
      <c r="Q1225" s="4">
        <f>Table1[[#This Row],[Amount]]*Table1[[#This Row],[Quantity]]</f>
        <v>312.60000000000002</v>
      </c>
    </row>
    <row r="1226" spans="1:17" x14ac:dyDescent="0.3">
      <c r="A1226" s="1">
        <v>1225</v>
      </c>
      <c r="B1226" s="2" t="s">
        <v>1008</v>
      </c>
      <c r="C1226" s="2" t="s">
        <v>8</v>
      </c>
      <c r="D1226" s="2" t="s">
        <v>20</v>
      </c>
      <c r="E1226" s="3">
        <v>43505</v>
      </c>
      <c r="F1226" s="3" t="s">
        <v>415</v>
      </c>
      <c r="G1226" s="2">
        <v>2019</v>
      </c>
      <c r="H1226" s="3" t="s">
        <v>125</v>
      </c>
      <c r="I1226" s="3" t="s">
        <v>429</v>
      </c>
      <c r="J1226" s="3" t="s">
        <v>48</v>
      </c>
      <c r="K1226" s="3" t="s">
        <v>79</v>
      </c>
      <c r="L1226" s="3" t="s">
        <v>36</v>
      </c>
      <c r="M1226" s="3" t="s">
        <v>1153</v>
      </c>
      <c r="N1226" s="2">
        <v>1.728</v>
      </c>
      <c r="O1226" s="2">
        <v>0.6048</v>
      </c>
      <c r="P1226" s="2">
        <v>5</v>
      </c>
      <c r="Q1226" s="4">
        <f>Table1[[#This Row],[Amount]]*Table1[[#This Row],[Quantity]]</f>
        <v>8.64</v>
      </c>
    </row>
    <row r="1227" spans="1:17" x14ac:dyDescent="0.3">
      <c r="A1227" s="1">
        <v>1226</v>
      </c>
      <c r="B1227" s="2" t="s">
        <v>1008</v>
      </c>
      <c r="C1227" s="2" t="s">
        <v>8</v>
      </c>
      <c r="D1227" s="2" t="s">
        <v>14</v>
      </c>
      <c r="E1227" s="3">
        <v>43505</v>
      </c>
      <c r="F1227" s="3" t="s">
        <v>415</v>
      </c>
      <c r="G1227" s="2">
        <v>2019</v>
      </c>
      <c r="H1227" s="3" t="s">
        <v>125</v>
      </c>
      <c r="I1227" s="3" t="s">
        <v>429</v>
      </c>
      <c r="J1227" s="3" t="s">
        <v>48</v>
      </c>
      <c r="K1227" s="3" t="s">
        <v>79</v>
      </c>
      <c r="L1227" s="3" t="s">
        <v>36</v>
      </c>
      <c r="M1227" s="3" t="s">
        <v>1153</v>
      </c>
      <c r="N1227" s="2">
        <v>40.56</v>
      </c>
      <c r="O1227" s="2">
        <v>19.874400000000001</v>
      </c>
      <c r="P1227" s="2">
        <v>1</v>
      </c>
      <c r="Q1227" s="4">
        <f>Table1[[#This Row],[Amount]]*Table1[[#This Row],[Quantity]]</f>
        <v>40.56</v>
      </c>
    </row>
    <row r="1228" spans="1:17" x14ac:dyDescent="0.3">
      <c r="A1228" s="1">
        <v>1227</v>
      </c>
      <c r="B1228" s="2" t="s">
        <v>1008</v>
      </c>
      <c r="C1228" s="2" t="s">
        <v>11</v>
      </c>
      <c r="D1228" s="2" t="s">
        <v>22</v>
      </c>
      <c r="E1228" s="3">
        <v>43506</v>
      </c>
      <c r="F1228" s="3" t="s">
        <v>415</v>
      </c>
      <c r="G1228" s="2">
        <v>2019</v>
      </c>
      <c r="H1228" s="3" t="s">
        <v>60</v>
      </c>
      <c r="I1228" s="3" t="s">
        <v>324</v>
      </c>
      <c r="J1228" s="3" t="s">
        <v>44</v>
      </c>
      <c r="K1228" s="3" t="s">
        <v>82</v>
      </c>
      <c r="L1228" s="3" t="s">
        <v>38</v>
      </c>
      <c r="M1228" s="3" t="s">
        <v>1153</v>
      </c>
      <c r="N1228" s="2">
        <v>182.94</v>
      </c>
      <c r="O1228" s="2">
        <v>3.6587999999999998</v>
      </c>
      <c r="P1228" s="2">
        <v>2</v>
      </c>
      <c r="Q1228" s="4">
        <f>Table1[[#This Row],[Amount]]*Table1[[#This Row],[Quantity]]</f>
        <v>365.88</v>
      </c>
    </row>
    <row r="1229" spans="1:17" x14ac:dyDescent="0.3">
      <c r="A1229" s="1">
        <v>1228</v>
      </c>
      <c r="B1229" s="2" t="s">
        <v>1008</v>
      </c>
      <c r="C1229" s="2" t="s">
        <v>8</v>
      </c>
      <c r="D1229" s="2" t="s">
        <v>19</v>
      </c>
      <c r="E1229" s="3">
        <v>43506</v>
      </c>
      <c r="F1229" s="3" t="s">
        <v>415</v>
      </c>
      <c r="G1229" s="2">
        <v>2019</v>
      </c>
      <c r="H1229" s="3" t="s">
        <v>60</v>
      </c>
      <c r="I1229" s="3" t="s">
        <v>324</v>
      </c>
      <c r="J1229" s="3" t="s">
        <v>44</v>
      </c>
      <c r="K1229" s="3" t="s">
        <v>82</v>
      </c>
      <c r="L1229" s="3" t="s">
        <v>38</v>
      </c>
      <c r="M1229" s="3" t="s">
        <v>1153</v>
      </c>
      <c r="N1229" s="2">
        <v>193.86</v>
      </c>
      <c r="O1229" s="2">
        <v>11.631600000000001</v>
      </c>
      <c r="P1229" s="2">
        <v>9</v>
      </c>
      <c r="Q1229" s="4">
        <f>Table1[[#This Row],[Amount]]*Table1[[#This Row],[Quantity]]</f>
        <v>1744.7400000000002</v>
      </c>
    </row>
    <row r="1230" spans="1:17" x14ac:dyDescent="0.3">
      <c r="A1230" s="1">
        <v>1229</v>
      </c>
      <c r="B1230" s="2" t="s">
        <v>1009</v>
      </c>
      <c r="C1230" s="2" t="s">
        <v>11</v>
      </c>
      <c r="D1230" s="2" t="s">
        <v>12</v>
      </c>
      <c r="E1230" s="3">
        <v>43507</v>
      </c>
      <c r="F1230" s="3" t="s">
        <v>415</v>
      </c>
      <c r="G1230" s="2">
        <v>2019</v>
      </c>
      <c r="H1230" s="3" t="s">
        <v>80</v>
      </c>
      <c r="I1230" s="3" t="s">
        <v>430</v>
      </c>
      <c r="J1230" s="3" t="s">
        <v>49</v>
      </c>
      <c r="K1230" s="3" t="s">
        <v>84</v>
      </c>
      <c r="L1230" s="3" t="s">
        <v>39</v>
      </c>
      <c r="M1230" s="3" t="s">
        <v>1153</v>
      </c>
      <c r="N1230" s="2">
        <v>15.28</v>
      </c>
      <c r="O1230" s="2">
        <v>7.4871999999999996</v>
      </c>
      <c r="P1230" s="2">
        <v>3</v>
      </c>
      <c r="Q1230" s="4">
        <f>Table1[[#This Row],[Amount]]*Table1[[#This Row],[Quantity]]</f>
        <v>45.839999999999996</v>
      </c>
    </row>
    <row r="1231" spans="1:17" x14ac:dyDescent="0.3">
      <c r="A1231" s="1">
        <v>1230</v>
      </c>
      <c r="B1231" s="2" t="s">
        <v>1009</v>
      </c>
      <c r="C1231" s="2" t="s">
        <v>8</v>
      </c>
      <c r="D1231" s="2" t="s">
        <v>9</v>
      </c>
      <c r="E1231" s="3">
        <v>43507</v>
      </c>
      <c r="F1231" s="3" t="s">
        <v>415</v>
      </c>
      <c r="G1231" s="2">
        <v>2019</v>
      </c>
      <c r="H1231" s="3" t="s">
        <v>80</v>
      </c>
      <c r="I1231" s="3" t="s">
        <v>430</v>
      </c>
      <c r="J1231" s="3" t="s">
        <v>49</v>
      </c>
      <c r="K1231" s="3" t="s">
        <v>84</v>
      </c>
      <c r="L1231" s="3" t="s">
        <v>39</v>
      </c>
      <c r="M1231" s="3" t="s">
        <v>1153</v>
      </c>
      <c r="N1231" s="2">
        <v>8.73</v>
      </c>
      <c r="O1231" s="2">
        <v>2.9681999999999999</v>
      </c>
      <c r="P1231" s="2">
        <v>2</v>
      </c>
      <c r="Q1231" s="4">
        <f>Table1[[#This Row],[Amount]]*Table1[[#This Row],[Quantity]]</f>
        <v>17.46</v>
      </c>
    </row>
    <row r="1232" spans="1:17" x14ac:dyDescent="0.3">
      <c r="A1232" s="1">
        <v>1231</v>
      </c>
      <c r="B1232" s="2" t="s">
        <v>1009</v>
      </c>
      <c r="C1232" s="2" t="s">
        <v>8</v>
      </c>
      <c r="D1232" s="2" t="s">
        <v>19</v>
      </c>
      <c r="E1232" s="3">
        <v>43507</v>
      </c>
      <c r="F1232" s="3" t="s">
        <v>415</v>
      </c>
      <c r="G1232" s="2">
        <v>2019</v>
      </c>
      <c r="H1232" s="3" t="s">
        <v>80</v>
      </c>
      <c r="I1232" s="3" t="s">
        <v>430</v>
      </c>
      <c r="J1232" s="3" t="s">
        <v>49</v>
      </c>
      <c r="K1232" s="3" t="s">
        <v>84</v>
      </c>
      <c r="L1232" s="3" t="s">
        <v>39</v>
      </c>
      <c r="M1232" s="3" t="s">
        <v>1153</v>
      </c>
      <c r="N1232" s="2">
        <v>5.68</v>
      </c>
      <c r="O1232" s="2">
        <v>1.7607999999999999</v>
      </c>
      <c r="P1232" s="2">
        <v>2</v>
      </c>
      <c r="Q1232" s="4">
        <f>Table1[[#This Row],[Amount]]*Table1[[#This Row],[Quantity]]</f>
        <v>11.36</v>
      </c>
    </row>
    <row r="1233" spans="1:17" x14ac:dyDescent="0.3">
      <c r="A1233" s="1">
        <v>1232</v>
      </c>
      <c r="B1233" s="2" t="s">
        <v>1010</v>
      </c>
      <c r="C1233" s="2" t="s">
        <v>8</v>
      </c>
      <c r="D1233" s="2" t="s">
        <v>10</v>
      </c>
      <c r="E1233" s="3">
        <v>43507</v>
      </c>
      <c r="F1233" s="3" t="s">
        <v>415</v>
      </c>
      <c r="G1233" s="2">
        <v>2019</v>
      </c>
      <c r="H1233" s="3" t="s">
        <v>80</v>
      </c>
      <c r="I1233" s="3" t="s">
        <v>430</v>
      </c>
      <c r="J1233" s="3" t="s">
        <v>49</v>
      </c>
      <c r="K1233" s="3" t="s">
        <v>84</v>
      </c>
      <c r="L1233" s="3" t="s">
        <v>39</v>
      </c>
      <c r="M1233" s="3" t="s">
        <v>1153</v>
      </c>
      <c r="N1233" s="2">
        <v>2.78</v>
      </c>
      <c r="O1233" s="2">
        <v>0.7228</v>
      </c>
      <c r="P1233" s="2">
        <v>3</v>
      </c>
      <c r="Q1233" s="4">
        <f>Table1[[#This Row],[Amount]]*Table1[[#This Row],[Quantity]]</f>
        <v>8.34</v>
      </c>
    </row>
    <row r="1234" spans="1:17" x14ac:dyDescent="0.3">
      <c r="A1234" s="1">
        <v>1233</v>
      </c>
      <c r="B1234" s="2" t="s">
        <v>1010</v>
      </c>
      <c r="C1234" s="2" t="s">
        <v>6</v>
      </c>
      <c r="D1234" s="2" t="s">
        <v>24</v>
      </c>
      <c r="E1234" s="3">
        <v>43507</v>
      </c>
      <c r="F1234" s="3" t="s">
        <v>415</v>
      </c>
      <c r="G1234" s="2">
        <v>2019</v>
      </c>
      <c r="H1234" s="3" t="s">
        <v>80</v>
      </c>
      <c r="I1234" s="3" t="s">
        <v>430</v>
      </c>
      <c r="J1234" s="3" t="s">
        <v>49</v>
      </c>
      <c r="K1234" s="3" t="s">
        <v>84</v>
      </c>
      <c r="L1234" s="3" t="s">
        <v>39</v>
      </c>
      <c r="M1234" s="3" t="s">
        <v>1153</v>
      </c>
      <c r="N1234" s="2">
        <v>79.959999999999994</v>
      </c>
      <c r="O1234" s="2">
        <v>35.981999999999999</v>
      </c>
      <c r="P1234" s="2">
        <v>5</v>
      </c>
      <c r="Q1234" s="4">
        <f>Table1[[#This Row],[Amount]]*Table1[[#This Row],[Quantity]]</f>
        <v>399.79999999999995</v>
      </c>
    </row>
    <row r="1235" spans="1:17" x14ac:dyDescent="0.3">
      <c r="A1235" s="1">
        <v>1234</v>
      </c>
      <c r="B1235" s="2" t="s">
        <v>1011</v>
      </c>
      <c r="C1235" s="2" t="s">
        <v>8</v>
      </c>
      <c r="D1235" s="2" t="s">
        <v>18</v>
      </c>
      <c r="E1235" s="3">
        <v>43507</v>
      </c>
      <c r="F1235" s="3" t="s">
        <v>415</v>
      </c>
      <c r="G1235" s="2">
        <v>2019</v>
      </c>
      <c r="H1235" s="3" t="s">
        <v>80</v>
      </c>
      <c r="I1235" s="3" t="s">
        <v>430</v>
      </c>
      <c r="J1235" s="3" t="s">
        <v>49</v>
      </c>
      <c r="K1235" s="3" t="s">
        <v>84</v>
      </c>
      <c r="L1235" s="3" t="s">
        <v>39</v>
      </c>
      <c r="M1235" s="3" t="s">
        <v>1154</v>
      </c>
      <c r="N1235" s="2">
        <v>839.98800000000006</v>
      </c>
      <c r="O1235" s="2">
        <v>69.998999999999995</v>
      </c>
      <c r="P1235" s="2">
        <v>3</v>
      </c>
      <c r="Q1235" s="4">
        <f>Table1[[#This Row],[Amount]]*Table1[[#This Row],[Quantity]]</f>
        <v>2519.9639999999999</v>
      </c>
    </row>
    <row r="1236" spans="1:17" x14ac:dyDescent="0.3">
      <c r="A1236" s="1">
        <v>1235</v>
      </c>
      <c r="B1236" s="2" t="s">
        <v>1012</v>
      </c>
      <c r="C1236" s="2" t="s">
        <v>8</v>
      </c>
      <c r="D1236" s="2" t="s">
        <v>9</v>
      </c>
      <c r="E1236" s="3">
        <v>43508</v>
      </c>
      <c r="F1236" s="3" t="s">
        <v>415</v>
      </c>
      <c r="G1236" s="2">
        <v>2019</v>
      </c>
      <c r="H1236" s="3" t="s">
        <v>65</v>
      </c>
      <c r="I1236" s="3" t="s">
        <v>61</v>
      </c>
      <c r="J1236" s="3" t="s">
        <v>45</v>
      </c>
      <c r="K1236" s="3" t="s">
        <v>62</v>
      </c>
      <c r="L1236" s="3" t="s">
        <v>37</v>
      </c>
      <c r="M1236" s="3" t="s">
        <v>1153</v>
      </c>
      <c r="N1236" s="2">
        <v>47.951999999999998</v>
      </c>
      <c r="O1236" s="2">
        <v>13.786199999999999</v>
      </c>
      <c r="P1236" s="2">
        <v>2</v>
      </c>
      <c r="Q1236" s="4">
        <f>Table1[[#This Row],[Amount]]*Table1[[#This Row],[Quantity]]</f>
        <v>95.903999999999996</v>
      </c>
    </row>
    <row r="1237" spans="1:17" x14ac:dyDescent="0.3">
      <c r="A1237" s="1">
        <v>1236</v>
      </c>
      <c r="B1237" s="2" t="s">
        <v>1012</v>
      </c>
      <c r="C1237" s="2" t="s">
        <v>8</v>
      </c>
      <c r="D1237" s="2" t="s">
        <v>14</v>
      </c>
      <c r="E1237" s="3">
        <v>43509</v>
      </c>
      <c r="F1237" s="3" t="s">
        <v>415</v>
      </c>
      <c r="G1237" s="2">
        <v>2019</v>
      </c>
      <c r="H1237" s="3" t="s">
        <v>85</v>
      </c>
      <c r="I1237" s="3" t="s">
        <v>63</v>
      </c>
      <c r="J1237" s="3" t="s">
        <v>43</v>
      </c>
      <c r="K1237" s="3" t="s">
        <v>64</v>
      </c>
      <c r="L1237" s="3" t="s">
        <v>37</v>
      </c>
      <c r="M1237" s="3" t="s">
        <v>1153</v>
      </c>
      <c r="N1237" s="2">
        <v>37.424999999999997</v>
      </c>
      <c r="O1237" s="2">
        <v>-29.94</v>
      </c>
      <c r="P1237" s="2">
        <v>2</v>
      </c>
      <c r="Q1237" s="4">
        <f>Table1[[#This Row],[Amount]]*Table1[[#This Row],[Quantity]]</f>
        <v>74.849999999999994</v>
      </c>
    </row>
    <row r="1238" spans="1:17" x14ac:dyDescent="0.3">
      <c r="A1238" s="1">
        <v>1237</v>
      </c>
      <c r="B1238" s="2" t="s">
        <v>1012</v>
      </c>
      <c r="C1238" s="2" t="s">
        <v>8</v>
      </c>
      <c r="D1238" s="2" t="s">
        <v>25</v>
      </c>
      <c r="E1238" s="3">
        <v>43509</v>
      </c>
      <c r="F1238" s="3" t="s">
        <v>415</v>
      </c>
      <c r="G1238" s="2">
        <v>2019</v>
      </c>
      <c r="H1238" s="3" t="s">
        <v>85</v>
      </c>
      <c r="I1238" s="3" t="s">
        <v>66</v>
      </c>
      <c r="J1238" s="3" t="s">
        <v>42</v>
      </c>
      <c r="K1238" s="3" t="s">
        <v>67</v>
      </c>
      <c r="L1238" s="3" t="s">
        <v>38</v>
      </c>
      <c r="M1238" s="3" t="s">
        <v>1153</v>
      </c>
      <c r="N1238" s="2">
        <v>63.968000000000004</v>
      </c>
      <c r="O1238" s="2">
        <v>0</v>
      </c>
      <c r="P1238" s="2">
        <v>3</v>
      </c>
      <c r="Q1238" s="4">
        <f>Table1[[#This Row],[Amount]]*Table1[[#This Row],[Quantity]]</f>
        <v>191.904</v>
      </c>
    </row>
    <row r="1239" spans="1:17" x14ac:dyDescent="0.3">
      <c r="A1239" s="1">
        <v>1238</v>
      </c>
      <c r="B1239" s="2" t="s">
        <v>1012</v>
      </c>
      <c r="C1239" s="2" t="s">
        <v>6</v>
      </c>
      <c r="D1239" s="2" t="s">
        <v>16</v>
      </c>
      <c r="E1239" s="3">
        <v>43509</v>
      </c>
      <c r="F1239" s="3" t="s">
        <v>415</v>
      </c>
      <c r="G1239" s="2">
        <v>2019</v>
      </c>
      <c r="H1239" s="3" t="s">
        <v>85</v>
      </c>
      <c r="I1239" s="3" t="s">
        <v>68</v>
      </c>
      <c r="J1239" s="3" t="s">
        <v>41</v>
      </c>
      <c r="K1239" s="3" t="s">
        <v>69</v>
      </c>
      <c r="L1239" s="3" t="s">
        <v>37</v>
      </c>
      <c r="M1239" s="3" t="s">
        <v>1153</v>
      </c>
      <c r="N1239" s="2">
        <v>165.048</v>
      </c>
      <c r="O1239" s="2">
        <v>41.262</v>
      </c>
      <c r="P1239" s="2">
        <v>7</v>
      </c>
      <c r="Q1239" s="4">
        <f>Table1[[#This Row],[Amount]]*Table1[[#This Row],[Quantity]]</f>
        <v>1155.336</v>
      </c>
    </row>
    <row r="1240" spans="1:17" x14ac:dyDescent="0.3">
      <c r="A1240" s="1">
        <v>1239</v>
      </c>
      <c r="B1240" s="2" t="s">
        <v>1013</v>
      </c>
      <c r="C1240" s="2" t="s">
        <v>6</v>
      </c>
      <c r="D1240" s="2" t="s">
        <v>16</v>
      </c>
      <c r="E1240" s="3">
        <v>43509</v>
      </c>
      <c r="F1240" s="3" t="s">
        <v>415</v>
      </c>
      <c r="G1240" s="2">
        <v>2019</v>
      </c>
      <c r="H1240" s="3" t="s">
        <v>85</v>
      </c>
      <c r="I1240" s="3" t="s">
        <v>68</v>
      </c>
      <c r="J1240" s="3" t="s">
        <v>41</v>
      </c>
      <c r="K1240" s="3" t="s">
        <v>69</v>
      </c>
      <c r="L1240" s="3" t="s">
        <v>37</v>
      </c>
      <c r="M1240" s="3" t="s">
        <v>1153</v>
      </c>
      <c r="N1240" s="2">
        <v>12.35</v>
      </c>
      <c r="O1240" s="2">
        <v>5.4340000000000002</v>
      </c>
      <c r="P1240" s="2">
        <v>5</v>
      </c>
      <c r="Q1240" s="4">
        <f>Table1[[#This Row],[Amount]]*Table1[[#This Row],[Quantity]]</f>
        <v>61.75</v>
      </c>
    </row>
    <row r="1241" spans="1:17" x14ac:dyDescent="0.3">
      <c r="A1241" s="1">
        <v>1240</v>
      </c>
      <c r="B1241" s="2" t="s">
        <v>1013</v>
      </c>
      <c r="C1241" s="2" t="s">
        <v>8</v>
      </c>
      <c r="D1241" s="2" t="s">
        <v>14</v>
      </c>
      <c r="E1241" s="3">
        <v>43510</v>
      </c>
      <c r="F1241" s="3" t="s">
        <v>415</v>
      </c>
      <c r="G1241" s="2">
        <v>2019</v>
      </c>
      <c r="H1241" s="3" t="s">
        <v>70</v>
      </c>
      <c r="I1241" s="3" t="s">
        <v>71</v>
      </c>
      <c r="J1241" s="3" t="s">
        <v>50</v>
      </c>
      <c r="K1241" s="3" t="s">
        <v>72</v>
      </c>
      <c r="L1241" s="3" t="s">
        <v>39</v>
      </c>
      <c r="M1241" s="3" t="s">
        <v>1153</v>
      </c>
      <c r="N1241" s="2">
        <v>40.97</v>
      </c>
      <c r="O1241" s="2">
        <v>10.652200000000001</v>
      </c>
      <c r="P1241" s="2">
        <v>1</v>
      </c>
      <c r="Q1241" s="4">
        <f>Table1[[#This Row],[Amount]]*Table1[[#This Row],[Quantity]]</f>
        <v>40.97</v>
      </c>
    </row>
    <row r="1242" spans="1:17" x14ac:dyDescent="0.3">
      <c r="A1242" s="1">
        <v>1241</v>
      </c>
      <c r="B1242" s="2" t="s">
        <v>1013</v>
      </c>
      <c r="C1242" s="2" t="s">
        <v>8</v>
      </c>
      <c r="D1242" s="2" t="s">
        <v>19</v>
      </c>
      <c r="E1242" s="3">
        <v>43510</v>
      </c>
      <c r="F1242" s="3" t="s">
        <v>415</v>
      </c>
      <c r="G1242" s="2">
        <v>2019</v>
      </c>
      <c r="H1242" s="3" t="s">
        <v>70</v>
      </c>
      <c r="I1242" s="3" t="s">
        <v>74</v>
      </c>
      <c r="J1242" s="3" t="s">
        <v>46</v>
      </c>
      <c r="K1242" s="3" t="s">
        <v>75</v>
      </c>
      <c r="L1242" s="3" t="s">
        <v>36</v>
      </c>
      <c r="M1242" s="3" t="s">
        <v>1153</v>
      </c>
      <c r="N1242" s="2">
        <v>22.96</v>
      </c>
      <c r="O1242" s="2">
        <v>10.7912</v>
      </c>
      <c r="P1242" s="2">
        <v>3</v>
      </c>
      <c r="Q1242" s="4">
        <f>Table1[[#This Row],[Amount]]*Table1[[#This Row],[Quantity]]</f>
        <v>68.88</v>
      </c>
    </row>
    <row r="1243" spans="1:17" x14ac:dyDescent="0.3">
      <c r="A1243" s="1">
        <v>1242</v>
      </c>
      <c r="B1243" s="2" t="s">
        <v>1014</v>
      </c>
      <c r="C1243" s="2" t="s">
        <v>8</v>
      </c>
      <c r="D1243" s="2" t="s">
        <v>10</v>
      </c>
      <c r="E1243" s="3">
        <v>43510</v>
      </c>
      <c r="F1243" s="3" t="s">
        <v>415</v>
      </c>
      <c r="G1243" s="2">
        <v>2019</v>
      </c>
      <c r="H1243" s="3" t="s">
        <v>70</v>
      </c>
      <c r="I1243" s="3" t="s">
        <v>74</v>
      </c>
      <c r="J1243" s="3" t="s">
        <v>46</v>
      </c>
      <c r="K1243" s="3" t="s">
        <v>75</v>
      </c>
      <c r="L1243" s="3" t="s">
        <v>36</v>
      </c>
      <c r="M1243" s="3" t="s">
        <v>1155</v>
      </c>
      <c r="N1243" s="2">
        <v>22</v>
      </c>
      <c r="O1243" s="2">
        <v>5.5</v>
      </c>
      <c r="P1243" s="2">
        <v>4</v>
      </c>
      <c r="Q1243" s="4">
        <f>Table1[[#This Row],[Amount]]*Table1[[#This Row],[Quantity]]</f>
        <v>88</v>
      </c>
    </row>
    <row r="1244" spans="1:17" x14ac:dyDescent="0.3">
      <c r="A1244" s="1">
        <v>1243</v>
      </c>
      <c r="B1244" s="2" t="s">
        <v>1015</v>
      </c>
      <c r="C1244" s="2" t="s">
        <v>11</v>
      </c>
      <c r="D1244" s="2" t="s">
        <v>12</v>
      </c>
      <c r="E1244" s="3">
        <v>43510</v>
      </c>
      <c r="F1244" s="3" t="s">
        <v>415</v>
      </c>
      <c r="G1244" s="2">
        <v>2019</v>
      </c>
      <c r="H1244" s="3" t="s">
        <v>70</v>
      </c>
      <c r="I1244" s="3" t="s">
        <v>74</v>
      </c>
      <c r="J1244" s="3" t="s">
        <v>46</v>
      </c>
      <c r="K1244" s="3" t="s">
        <v>75</v>
      </c>
      <c r="L1244" s="3" t="s">
        <v>36</v>
      </c>
      <c r="M1244" s="3" t="s">
        <v>1153</v>
      </c>
      <c r="N1244" s="2">
        <v>398.35199999999998</v>
      </c>
      <c r="O1244" s="2">
        <v>124.485</v>
      </c>
      <c r="P1244" s="2">
        <v>3</v>
      </c>
      <c r="Q1244" s="4">
        <f>Table1[[#This Row],[Amount]]*Table1[[#This Row],[Quantity]]</f>
        <v>1195.056</v>
      </c>
    </row>
    <row r="1245" spans="1:17" x14ac:dyDescent="0.3">
      <c r="A1245" s="1">
        <v>1244</v>
      </c>
      <c r="B1245" s="2" t="s">
        <v>1015</v>
      </c>
      <c r="C1245" s="2" t="s">
        <v>11</v>
      </c>
      <c r="D1245" s="2" t="s">
        <v>12</v>
      </c>
      <c r="E1245" s="3">
        <v>43510</v>
      </c>
      <c r="F1245" s="3" t="s">
        <v>415</v>
      </c>
      <c r="G1245" s="2">
        <v>2019</v>
      </c>
      <c r="H1245" s="3" t="s">
        <v>70</v>
      </c>
      <c r="I1245" s="3" t="s">
        <v>74</v>
      </c>
      <c r="J1245" s="3" t="s">
        <v>46</v>
      </c>
      <c r="K1245" s="3" t="s">
        <v>75</v>
      </c>
      <c r="L1245" s="3" t="s">
        <v>36</v>
      </c>
      <c r="M1245" s="3" t="s">
        <v>1153</v>
      </c>
      <c r="N1245" s="2">
        <v>8.7200000000000006</v>
      </c>
      <c r="O1245" s="2">
        <v>3.5752000000000002</v>
      </c>
      <c r="P1245" s="2">
        <v>3</v>
      </c>
      <c r="Q1245" s="4">
        <f>Table1[[#This Row],[Amount]]*Table1[[#This Row],[Quantity]]</f>
        <v>26.160000000000004</v>
      </c>
    </row>
    <row r="1246" spans="1:17" x14ac:dyDescent="0.3">
      <c r="A1246" s="1">
        <v>1245</v>
      </c>
      <c r="B1246" s="2" t="s">
        <v>1016</v>
      </c>
      <c r="C1246" s="2" t="s">
        <v>6</v>
      </c>
      <c r="D1246" s="2" t="s">
        <v>16</v>
      </c>
      <c r="E1246" s="3">
        <v>43510</v>
      </c>
      <c r="F1246" s="3" t="s">
        <v>415</v>
      </c>
      <c r="G1246" s="2">
        <v>2019</v>
      </c>
      <c r="H1246" s="3" t="s">
        <v>70</v>
      </c>
      <c r="I1246" s="3" t="s">
        <v>76</v>
      </c>
      <c r="J1246" s="3" t="s">
        <v>54</v>
      </c>
      <c r="K1246" s="3" t="s">
        <v>77</v>
      </c>
      <c r="L1246" s="3" t="s">
        <v>40</v>
      </c>
      <c r="M1246" s="3" t="s">
        <v>1153</v>
      </c>
      <c r="N1246" s="2">
        <v>48.69</v>
      </c>
      <c r="O1246" s="2">
        <v>23.8581</v>
      </c>
      <c r="P1246" s="2">
        <v>1</v>
      </c>
      <c r="Q1246" s="4">
        <f>Table1[[#This Row],[Amount]]*Table1[[#This Row],[Quantity]]</f>
        <v>48.69</v>
      </c>
    </row>
    <row r="1247" spans="1:17" x14ac:dyDescent="0.3">
      <c r="A1247" s="1">
        <v>1246</v>
      </c>
      <c r="B1247" s="2" t="s">
        <v>1017</v>
      </c>
      <c r="C1247" s="2" t="s">
        <v>6</v>
      </c>
      <c r="D1247" s="2" t="s">
        <v>24</v>
      </c>
      <c r="E1247" s="3">
        <v>43510</v>
      </c>
      <c r="F1247" s="3" t="s">
        <v>415</v>
      </c>
      <c r="G1247" s="2">
        <v>2019</v>
      </c>
      <c r="H1247" s="3" t="s">
        <v>70</v>
      </c>
      <c r="I1247" s="3" t="s">
        <v>78</v>
      </c>
      <c r="J1247" s="3" t="s">
        <v>48</v>
      </c>
      <c r="K1247" s="3" t="s">
        <v>79</v>
      </c>
      <c r="L1247" s="3" t="s">
        <v>36</v>
      </c>
      <c r="M1247" s="3" t="s">
        <v>1153</v>
      </c>
      <c r="N1247" s="2">
        <v>764.68799999999999</v>
      </c>
      <c r="O1247" s="2">
        <v>95.585999999999999</v>
      </c>
      <c r="P1247" s="2">
        <v>3</v>
      </c>
      <c r="Q1247" s="4">
        <f>Table1[[#This Row],[Amount]]*Table1[[#This Row],[Quantity]]</f>
        <v>2294.0639999999999</v>
      </c>
    </row>
    <row r="1248" spans="1:17" x14ac:dyDescent="0.3">
      <c r="A1248" s="1">
        <v>1247</v>
      </c>
      <c r="B1248" s="2" t="s">
        <v>1017</v>
      </c>
      <c r="C1248" s="2" t="s">
        <v>8</v>
      </c>
      <c r="D1248" s="2" t="s">
        <v>10</v>
      </c>
      <c r="E1248" s="3">
        <v>43510</v>
      </c>
      <c r="F1248" s="3" t="s">
        <v>415</v>
      </c>
      <c r="G1248" s="2">
        <v>2019</v>
      </c>
      <c r="H1248" s="3" t="s">
        <v>70</v>
      </c>
      <c r="I1248" s="3" t="s">
        <v>78</v>
      </c>
      <c r="J1248" s="3" t="s">
        <v>48</v>
      </c>
      <c r="K1248" s="3" t="s">
        <v>79</v>
      </c>
      <c r="L1248" s="3" t="s">
        <v>36</v>
      </c>
      <c r="M1248" s="3" t="s">
        <v>1153</v>
      </c>
      <c r="N1248" s="2">
        <v>3610.848</v>
      </c>
      <c r="O1248" s="2">
        <v>135.4068</v>
      </c>
      <c r="P1248" s="2">
        <v>4</v>
      </c>
      <c r="Q1248" s="4">
        <f>Table1[[#This Row],[Amount]]*Table1[[#This Row],[Quantity]]</f>
        <v>14443.392</v>
      </c>
    </row>
    <row r="1249" spans="1:17" x14ac:dyDescent="0.3">
      <c r="A1249" s="1">
        <v>1248</v>
      </c>
      <c r="B1249" s="2" t="s">
        <v>1017</v>
      </c>
      <c r="C1249" s="2" t="s">
        <v>8</v>
      </c>
      <c r="D1249" s="2" t="s">
        <v>18</v>
      </c>
      <c r="E1249" s="3">
        <v>43511</v>
      </c>
      <c r="F1249" s="3" t="s">
        <v>415</v>
      </c>
      <c r="G1249" s="2">
        <v>2019</v>
      </c>
      <c r="H1249" s="3" t="s">
        <v>73</v>
      </c>
      <c r="I1249" s="3" t="s">
        <v>81</v>
      </c>
      <c r="J1249" s="3" t="s">
        <v>44</v>
      </c>
      <c r="K1249" s="3" t="s">
        <v>82</v>
      </c>
      <c r="L1249" s="3" t="s">
        <v>38</v>
      </c>
      <c r="M1249" s="3" t="s">
        <v>1153</v>
      </c>
      <c r="N1249" s="2">
        <v>254.97450000000001</v>
      </c>
      <c r="O1249" s="2">
        <v>11.998799999999999</v>
      </c>
      <c r="P1249" s="2">
        <v>13</v>
      </c>
      <c r="Q1249" s="4">
        <f>Table1[[#This Row],[Amount]]*Table1[[#This Row],[Quantity]]</f>
        <v>3314.6685000000002</v>
      </c>
    </row>
    <row r="1250" spans="1:17" x14ac:dyDescent="0.3">
      <c r="A1250" s="1">
        <v>1249</v>
      </c>
      <c r="B1250" s="2" t="s">
        <v>1018</v>
      </c>
      <c r="C1250" s="2" t="s">
        <v>11</v>
      </c>
      <c r="D1250" s="2" t="s">
        <v>23</v>
      </c>
      <c r="E1250" s="3">
        <v>43512</v>
      </c>
      <c r="F1250" s="3" t="s">
        <v>415</v>
      </c>
      <c r="G1250" s="2">
        <v>2019</v>
      </c>
      <c r="H1250" s="3" t="s">
        <v>125</v>
      </c>
      <c r="I1250" s="3" t="s">
        <v>83</v>
      </c>
      <c r="J1250" s="3" t="s">
        <v>49</v>
      </c>
      <c r="K1250" s="3" t="s">
        <v>84</v>
      </c>
      <c r="L1250" s="3" t="s">
        <v>39</v>
      </c>
      <c r="M1250" s="3" t="s">
        <v>1153</v>
      </c>
      <c r="N1250" s="2">
        <v>38.82</v>
      </c>
      <c r="O1250" s="2">
        <v>17.469000000000001</v>
      </c>
      <c r="P1250" s="2">
        <v>6</v>
      </c>
      <c r="Q1250" s="4">
        <f>Table1[[#This Row],[Amount]]*Table1[[#This Row],[Quantity]]</f>
        <v>232.92000000000002</v>
      </c>
    </row>
    <row r="1251" spans="1:17" x14ac:dyDescent="0.3">
      <c r="A1251" s="1">
        <v>1250</v>
      </c>
      <c r="B1251" s="2" t="s">
        <v>1018</v>
      </c>
      <c r="C1251" s="2" t="s">
        <v>6</v>
      </c>
      <c r="D1251" s="2" t="s">
        <v>24</v>
      </c>
      <c r="E1251" s="3">
        <v>43513</v>
      </c>
      <c r="F1251" s="3" t="s">
        <v>415</v>
      </c>
      <c r="G1251" s="2">
        <v>2019</v>
      </c>
      <c r="H1251" s="3" t="s">
        <v>60</v>
      </c>
      <c r="I1251" s="3" t="s">
        <v>86</v>
      </c>
      <c r="J1251" s="3" t="s">
        <v>87</v>
      </c>
      <c r="K1251" s="3" t="s">
        <v>88</v>
      </c>
      <c r="L1251" s="3" t="s">
        <v>36</v>
      </c>
      <c r="M1251" s="3" t="s">
        <v>1153</v>
      </c>
      <c r="N1251" s="2">
        <v>1141.9380000000001</v>
      </c>
      <c r="O1251" s="2">
        <v>139.5702</v>
      </c>
      <c r="P1251" s="2">
        <v>7</v>
      </c>
      <c r="Q1251" s="4">
        <f>Table1[[#This Row],[Amount]]*Table1[[#This Row],[Quantity]]</f>
        <v>7993.5660000000007</v>
      </c>
    </row>
    <row r="1252" spans="1:17" x14ac:dyDescent="0.3">
      <c r="A1252" s="1">
        <v>1251</v>
      </c>
      <c r="B1252" s="2" t="s">
        <v>1018</v>
      </c>
      <c r="C1252" s="2" t="s">
        <v>8</v>
      </c>
      <c r="D1252" s="2" t="s">
        <v>9</v>
      </c>
      <c r="E1252" s="3">
        <v>43513</v>
      </c>
      <c r="F1252" s="3" t="s">
        <v>415</v>
      </c>
      <c r="G1252" s="2">
        <v>2019</v>
      </c>
      <c r="H1252" s="3" t="s">
        <v>60</v>
      </c>
      <c r="I1252" s="3" t="s">
        <v>86</v>
      </c>
      <c r="J1252" s="3" t="s">
        <v>87</v>
      </c>
      <c r="K1252" s="3" t="s">
        <v>88</v>
      </c>
      <c r="L1252" s="3" t="s">
        <v>36</v>
      </c>
      <c r="M1252" s="3" t="s">
        <v>1153</v>
      </c>
      <c r="N1252" s="2">
        <v>1704.56</v>
      </c>
      <c r="O1252" s="2">
        <v>511.36799999999999</v>
      </c>
      <c r="P1252" s="2">
        <v>1</v>
      </c>
      <c r="Q1252" s="4">
        <f>Table1[[#This Row],[Amount]]*Table1[[#This Row],[Quantity]]</f>
        <v>1704.56</v>
      </c>
    </row>
    <row r="1253" spans="1:17" x14ac:dyDescent="0.3">
      <c r="A1253" s="1">
        <v>1252</v>
      </c>
      <c r="B1253" s="2" t="s">
        <v>1018</v>
      </c>
      <c r="C1253" s="2" t="s">
        <v>8</v>
      </c>
      <c r="D1253" s="2" t="s">
        <v>10</v>
      </c>
      <c r="E1253" s="3">
        <v>43513</v>
      </c>
      <c r="F1253" s="3" t="s">
        <v>415</v>
      </c>
      <c r="G1253" s="2">
        <v>2019</v>
      </c>
      <c r="H1253" s="3" t="s">
        <v>60</v>
      </c>
      <c r="I1253" s="3" t="s">
        <v>86</v>
      </c>
      <c r="J1253" s="3" t="s">
        <v>87</v>
      </c>
      <c r="K1253" s="3" t="s">
        <v>88</v>
      </c>
      <c r="L1253" s="3" t="s">
        <v>36</v>
      </c>
      <c r="M1253" s="3" t="s">
        <v>1153</v>
      </c>
      <c r="N1253" s="2">
        <v>3.2</v>
      </c>
      <c r="O1253" s="2">
        <v>1.3759999999999999</v>
      </c>
      <c r="P1253" s="2">
        <v>3</v>
      </c>
      <c r="Q1253" s="4">
        <f>Table1[[#This Row],[Amount]]*Table1[[#This Row],[Quantity]]</f>
        <v>9.6000000000000014</v>
      </c>
    </row>
    <row r="1254" spans="1:17" x14ac:dyDescent="0.3">
      <c r="A1254" s="1">
        <v>1253</v>
      </c>
      <c r="B1254" s="2" t="s">
        <v>1019</v>
      </c>
      <c r="C1254" s="2" t="s">
        <v>11</v>
      </c>
      <c r="D1254" s="2" t="s">
        <v>13</v>
      </c>
      <c r="E1254" s="3">
        <v>43514</v>
      </c>
      <c r="F1254" s="3" t="s">
        <v>415</v>
      </c>
      <c r="G1254" s="2">
        <v>2019</v>
      </c>
      <c r="H1254" s="3" t="s">
        <v>80</v>
      </c>
      <c r="I1254" s="3" t="s">
        <v>89</v>
      </c>
      <c r="J1254" s="3" t="s">
        <v>52</v>
      </c>
      <c r="K1254" s="3" t="s">
        <v>58</v>
      </c>
      <c r="L1254" s="3" t="s">
        <v>40</v>
      </c>
      <c r="M1254" s="3" t="s">
        <v>1153</v>
      </c>
      <c r="N1254" s="2">
        <v>1099.96</v>
      </c>
      <c r="O1254" s="2">
        <v>285.9896</v>
      </c>
      <c r="P1254" s="2">
        <v>8</v>
      </c>
      <c r="Q1254" s="4">
        <f>Table1[[#This Row],[Amount]]*Table1[[#This Row],[Quantity]]</f>
        <v>8799.68</v>
      </c>
    </row>
    <row r="1255" spans="1:17" x14ac:dyDescent="0.3">
      <c r="A1255" s="1">
        <v>1254</v>
      </c>
      <c r="B1255" s="2" t="s">
        <v>1020</v>
      </c>
      <c r="C1255" s="2" t="s">
        <v>6</v>
      </c>
      <c r="D1255" s="2" t="s">
        <v>7</v>
      </c>
      <c r="E1255" s="3">
        <v>43515</v>
      </c>
      <c r="F1255" s="3" t="s">
        <v>415</v>
      </c>
      <c r="G1255" s="2">
        <v>2019</v>
      </c>
      <c r="H1255" s="3" t="s">
        <v>65</v>
      </c>
      <c r="I1255" s="3" t="s">
        <v>90</v>
      </c>
      <c r="J1255" s="3" t="s">
        <v>53</v>
      </c>
      <c r="K1255" s="3" t="s">
        <v>58</v>
      </c>
      <c r="L1255" s="3" t="s">
        <v>40</v>
      </c>
      <c r="M1255" s="3" t="s">
        <v>1155</v>
      </c>
      <c r="N1255" s="2">
        <v>5.2480000000000002</v>
      </c>
      <c r="O1255" s="2">
        <v>0.59040000000000004</v>
      </c>
      <c r="P1255" s="2">
        <v>10</v>
      </c>
      <c r="Q1255" s="4">
        <f>Table1[[#This Row],[Amount]]*Table1[[#This Row],[Quantity]]</f>
        <v>52.480000000000004</v>
      </c>
    </row>
    <row r="1256" spans="1:17" x14ac:dyDescent="0.3">
      <c r="A1256" s="1">
        <v>1255</v>
      </c>
      <c r="B1256" s="2" t="s">
        <v>1020</v>
      </c>
      <c r="C1256" s="2" t="s">
        <v>6</v>
      </c>
      <c r="D1256" s="2" t="s">
        <v>24</v>
      </c>
      <c r="E1256" s="3">
        <v>43515</v>
      </c>
      <c r="F1256" s="3" t="s">
        <v>415</v>
      </c>
      <c r="G1256" s="2">
        <v>2019</v>
      </c>
      <c r="H1256" s="3" t="s">
        <v>65</v>
      </c>
      <c r="I1256" s="3" t="s">
        <v>90</v>
      </c>
      <c r="J1256" s="3" t="s">
        <v>53</v>
      </c>
      <c r="K1256" s="3" t="s">
        <v>58</v>
      </c>
      <c r="L1256" s="3" t="s">
        <v>40</v>
      </c>
      <c r="M1256" s="3" t="s">
        <v>1155</v>
      </c>
      <c r="N1256" s="2">
        <v>35.909999999999997</v>
      </c>
      <c r="O1256" s="2">
        <v>-8.3789999999999996</v>
      </c>
      <c r="P1256" s="2">
        <v>3</v>
      </c>
      <c r="Q1256" s="4">
        <f>Table1[[#This Row],[Amount]]*Table1[[#This Row],[Quantity]]</f>
        <v>107.72999999999999</v>
      </c>
    </row>
    <row r="1257" spans="1:17" x14ac:dyDescent="0.3">
      <c r="A1257" s="1">
        <v>1256</v>
      </c>
      <c r="B1257" s="2" t="s">
        <v>1020</v>
      </c>
      <c r="C1257" s="2" t="s">
        <v>8</v>
      </c>
      <c r="D1257" s="2" t="s">
        <v>9</v>
      </c>
      <c r="E1257" s="3">
        <v>43515</v>
      </c>
      <c r="F1257" s="3" t="s">
        <v>415</v>
      </c>
      <c r="G1257" s="2">
        <v>2019</v>
      </c>
      <c r="H1257" s="3" t="s">
        <v>65</v>
      </c>
      <c r="I1257" s="3" t="s">
        <v>90</v>
      </c>
      <c r="J1257" s="3" t="s">
        <v>53</v>
      </c>
      <c r="K1257" s="3" t="s">
        <v>58</v>
      </c>
      <c r="L1257" s="3" t="s">
        <v>40</v>
      </c>
      <c r="M1257" s="3" t="s">
        <v>1155</v>
      </c>
      <c r="N1257" s="2">
        <v>6.6959999999999997</v>
      </c>
      <c r="O1257" s="2">
        <v>0.50219999999999998</v>
      </c>
      <c r="P1257" s="2">
        <v>3</v>
      </c>
      <c r="Q1257" s="4">
        <f>Table1[[#This Row],[Amount]]*Table1[[#This Row],[Quantity]]</f>
        <v>20.088000000000001</v>
      </c>
    </row>
    <row r="1258" spans="1:17" x14ac:dyDescent="0.3">
      <c r="A1258" s="1">
        <v>1257</v>
      </c>
      <c r="B1258" s="2" t="s">
        <v>1020</v>
      </c>
      <c r="C1258" s="2" t="s">
        <v>8</v>
      </c>
      <c r="D1258" s="2" t="s">
        <v>9</v>
      </c>
      <c r="E1258" s="3">
        <v>43515</v>
      </c>
      <c r="F1258" s="3" t="s">
        <v>415</v>
      </c>
      <c r="G1258" s="2">
        <v>2019</v>
      </c>
      <c r="H1258" s="3" t="s">
        <v>65</v>
      </c>
      <c r="I1258" s="3" t="s">
        <v>90</v>
      </c>
      <c r="J1258" s="3" t="s">
        <v>53</v>
      </c>
      <c r="K1258" s="3" t="s">
        <v>58</v>
      </c>
      <c r="L1258" s="3" t="s">
        <v>40</v>
      </c>
      <c r="M1258" s="3" t="s">
        <v>1155</v>
      </c>
      <c r="N1258" s="2">
        <v>43.872</v>
      </c>
      <c r="O1258" s="2">
        <v>11.516400000000001</v>
      </c>
      <c r="P1258" s="2">
        <v>2</v>
      </c>
      <c r="Q1258" s="4">
        <f>Table1[[#This Row],[Amount]]*Table1[[#This Row],[Quantity]]</f>
        <v>87.744</v>
      </c>
    </row>
    <row r="1259" spans="1:17" x14ac:dyDescent="0.3">
      <c r="A1259" s="1">
        <v>1258</v>
      </c>
      <c r="B1259" s="2" t="s">
        <v>1021</v>
      </c>
      <c r="C1259" s="2" t="s">
        <v>8</v>
      </c>
      <c r="D1259" s="2" t="s">
        <v>9</v>
      </c>
      <c r="E1259" s="3">
        <v>43515</v>
      </c>
      <c r="F1259" s="3" t="s">
        <v>415</v>
      </c>
      <c r="G1259" s="2">
        <v>2019</v>
      </c>
      <c r="H1259" s="3" t="s">
        <v>65</v>
      </c>
      <c r="I1259" s="3" t="s">
        <v>91</v>
      </c>
      <c r="J1259" s="3" t="s">
        <v>51</v>
      </c>
      <c r="K1259" s="3" t="s">
        <v>92</v>
      </c>
      <c r="L1259" s="3" t="s">
        <v>40</v>
      </c>
      <c r="M1259" s="3" t="s">
        <v>1155</v>
      </c>
      <c r="N1259" s="2">
        <v>27.882000000000001</v>
      </c>
      <c r="O1259" s="2">
        <v>-20.4468</v>
      </c>
      <c r="P1259" s="2">
        <v>6</v>
      </c>
      <c r="Q1259" s="4">
        <f>Table1[[#This Row],[Amount]]*Table1[[#This Row],[Quantity]]</f>
        <v>167.292</v>
      </c>
    </row>
    <row r="1260" spans="1:17" x14ac:dyDescent="0.3">
      <c r="A1260" s="1">
        <v>1259</v>
      </c>
      <c r="B1260" s="2" t="s">
        <v>1021</v>
      </c>
      <c r="C1260" s="2" t="s">
        <v>8</v>
      </c>
      <c r="D1260" s="2" t="s">
        <v>9</v>
      </c>
      <c r="E1260" s="3">
        <v>43515</v>
      </c>
      <c r="F1260" s="3" t="s">
        <v>415</v>
      </c>
      <c r="G1260" s="2">
        <v>2019</v>
      </c>
      <c r="H1260" s="3" t="s">
        <v>65</v>
      </c>
      <c r="I1260" s="3" t="s">
        <v>93</v>
      </c>
      <c r="J1260" s="3" t="s">
        <v>56</v>
      </c>
      <c r="K1260" s="3" t="s">
        <v>94</v>
      </c>
      <c r="L1260" s="3" t="s">
        <v>40</v>
      </c>
      <c r="M1260" s="3" t="s">
        <v>1155</v>
      </c>
      <c r="N1260" s="2">
        <v>540.048</v>
      </c>
      <c r="O1260" s="2">
        <v>-47.254199999999997</v>
      </c>
      <c r="P1260" s="2">
        <v>3</v>
      </c>
      <c r="Q1260" s="4">
        <f>Table1[[#This Row],[Amount]]*Table1[[#This Row],[Quantity]]</f>
        <v>1620.144</v>
      </c>
    </row>
    <row r="1261" spans="1:17" x14ac:dyDescent="0.3">
      <c r="A1261" s="1">
        <v>1260</v>
      </c>
      <c r="B1261" s="2" t="s">
        <v>1021</v>
      </c>
      <c r="C1261" s="2" t="s">
        <v>8</v>
      </c>
      <c r="D1261" s="2" t="s">
        <v>9</v>
      </c>
      <c r="E1261" s="3">
        <v>43515</v>
      </c>
      <c r="F1261" s="3" t="s">
        <v>415</v>
      </c>
      <c r="G1261" s="2">
        <v>2019</v>
      </c>
      <c r="H1261" s="3" t="s">
        <v>65</v>
      </c>
      <c r="I1261" s="3" t="s">
        <v>93</v>
      </c>
      <c r="J1261" s="3" t="s">
        <v>56</v>
      </c>
      <c r="K1261" s="3" t="s">
        <v>94</v>
      </c>
      <c r="L1261" s="3" t="s">
        <v>40</v>
      </c>
      <c r="M1261" s="3" t="s">
        <v>1155</v>
      </c>
      <c r="N1261" s="2">
        <v>255.68</v>
      </c>
      <c r="O1261" s="2">
        <v>76.703999999999994</v>
      </c>
      <c r="P1261" s="2">
        <v>2</v>
      </c>
      <c r="Q1261" s="4">
        <f>Table1[[#This Row],[Amount]]*Table1[[#This Row],[Quantity]]</f>
        <v>511.36</v>
      </c>
    </row>
    <row r="1262" spans="1:17" x14ac:dyDescent="0.3">
      <c r="A1262" s="1">
        <v>1261</v>
      </c>
      <c r="B1262" s="2" t="s">
        <v>1022</v>
      </c>
      <c r="C1262" s="2" t="s">
        <v>8</v>
      </c>
      <c r="D1262" s="2" t="s">
        <v>10</v>
      </c>
      <c r="E1262" s="3">
        <v>43515</v>
      </c>
      <c r="F1262" s="3" t="s">
        <v>415</v>
      </c>
      <c r="G1262" s="2">
        <v>2019</v>
      </c>
      <c r="H1262" s="3" t="s">
        <v>65</v>
      </c>
      <c r="I1262" s="3" t="s">
        <v>93</v>
      </c>
      <c r="J1262" s="3" t="s">
        <v>56</v>
      </c>
      <c r="K1262" s="3" t="s">
        <v>94</v>
      </c>
      <c r="L1262" s="3" t="s">
        <v>40</v>
      </c>
      <c r="M1262" s="3" t="s">
        <v>1153</v>
      </c>
      <c r="N1262" s="2">
        <v>863.88</v>
      </c>
      <c r="O1262" s="2">
        <v>107.985</v>
      </c>
      <c r="P1262" s="2">
        <v>5</v>
      </c>
      <c r="Q1262" s="4">
        <f>Table1[[#This Row],[Amount]]*Table1[[#This Row],[Quantity]]</f>
        <v>4319.3999999999996</v>
      </c>
    </row>
    <row r="1263" spans="1:17" x14ac:dyDescent="0.3">
      <c r="A1263" s="1">
        <v>1262</v>
      </c>
      <c r="B1263" s="2" t="s">
        <v>1023</v>
      </c>
      <c r="C1263" s="2" t="s">
        <v>8</v>
      </c>
      <c r="D1263" s="2" t="s">
        <v>10</v>
      </c>
      <c r="E1263" s="3">
        <v>43515</v>
      </c>
      <c r="F1263" s="3" t="s">
        <v>415</v>
      </c>
      <c r="G1263" s="2">
        <v>2019</v>
      </c>
      <c r="H1263" s="3" t="s">
        <v>65</v>
      </c>
      <c r="I1263" s="3" t="s">
        <v>95</v>
      </c>
      <c r="J1263" s="3" t="s">
        <v>57</v>
      </c>
      <c r="K1263" s="3" t="s">
        <v>57</v>
      </c>
      <c r="L1263" s="3" t="s">
        <v>37</v>
      </c>
      <c r="M1263" s="3" t="s">
        <v>1154</v>
      </c>
      <c r="N1263" s="2">
        <v>17.616</v>
      </c>
      <c r="O1263" s="2">
        <v>-14.0928</v>
      </c>
      <c r="P1263" s="2">
        <v>9</v>
      </c>
      <c r="Q1263" s="4">
        <f>Table1[[#This Row],[Amount]]*Table1[[#This Row],[Quantity]]</f>
        <v>158.54399999999998</v>
      </c>
    </row>
    <row r="1264" spans="1:17" x14ac:dyDescent="0.3">
      <c r="A1264" s="1">
        <v>1263</v>
      </c>
      <c r="B1264" s="2" t="s">
        <v>1024</v>
      </c>
      <c r="C1264" s="2" t="s">
        <v>8</v>
      </c>
      <c r="D1264" s="2" t="s">
        <v>17</v>
      </c>
      <c r="E1264" s="3">
        <v>43515</v>
      </c>
      <c r="F1264" s="3" t="s">
        <v>415</v>
      </c>
      <c r="G1264" s="2">
        <v>2019</v>
      </c>
      <c r="H1264" s="3" t="s">
        <v>65</v>
      </c>
      <c r="I1264" s="3" t="s">
        <v>95</v>
      </c>
      <c r="J1264" s="3" t="s">
        <v>57</v>
      </c>
      <c r="K1264" s="3" t="s">
        <v>57</v>
      </c>
      <c r="L1264" s="3" t="s">
        <v>37</v>
      </c>
      <c r="M1264" s="3" t="s">
        <v>1153</v>
      </c>
      <c r="N1264" s="2">
        <v>17.472000000000001</v>
      </c>
      <c r="O1264" s="2">
        <v>6.3335999999999997</v>
      </c>
      <c r="P1264" s="2">
        <v>3</v>
      </c>
      <c r="Q1264" s="4">
        <f>Table1[[#This Row],[Amount]]*Table1[[#This Row],[Quantity]]</f>
        <v>52.416000000000004</v>
      </c>
    </row>
    <row r="1265" spans="1:17" x14ac:dyDescent="0.3">
      <c r="A1265" s="1">
        <v>1264</v>
      </c>
      <c r="B1265" s="2" t="s">
        <v>1025</v>
      </c>
      <c r="C1265" s="2" t="s">
        <v>8</v>
      </c>
      <c r="D1265" s="2" t="s">
        <v>18</v>
      </c>
      <c r="E1265" s="3">
        <v>43516</v>
      </c>
      <c r="F1265" s="3" t="s">
        <v>415</v>
      </c>
      <c r="G1265" s="2">
        <v>2019</v>
      </c>
      <c r="H1265" s="3" t="s">
        <v>85</v>
      </c>
      <c r="I1265" s="3" t="s">
        <v>96</v>
      </c>
      <c r="J1265" s="3" t="s">
        <v>55</v>
      </c>
      <c r="K1265" s="3" t="s">
        <v>97</v>
      </c>
      <c r="L1265" s="3" t="s">
        <v>40</v>
      </c>
      <c r="M1265" s="3" t="s">
        <v>1153</v>
      </c>
      <c r="N1265" s="2">
        <v>69.900000000000006</v>
      </c>
      <c r="O1265" s="2">
        <v>18.873000000000001</v>
      </c>
      <c r="P1265" s="2">
        <v>4</v>
      </c>
      <c r="Q1265" s="4">
        <f>Table1[[#This Row],[Amount]]*Table1[[#This Row],[Quantity]]</f>
        <v>279.60000000000002</v>
      </c>
    </row>
    <row r="1266" spans="1:17" x14ac:dyDescent="0.3">
      <c r="A1266" s="1">
        <v>1265</v>
      </c>
      <c r="B1266" s="2" t="s">
        <v>1025</v>
      </c>
      <c r="C1266" s="2" t="s">
        <v>8</v>
      </c>
      <c r="D1266" s="2" t="s">
        <v>19</v>
      </c>
      <c r="E1266" s="3">
        <v>43516</v>
      </c>
      <c r="F1266" s="3" t="s">
        <v>415</v>
      </c>
      <c r="G1266" s="2">
        <v>2019</v>
      </c>
      <c r="H1266" s="3" t="s">
        <v>85</v>
      </c>
      <c r="I1266" s="3" t="s">
        <v>98</v>
      </c>
      <c r="J1266" s="3" t="s">
        <v>47</v>
      </c>
      <c r="K1266" s="3" t="s">
        <v>99</v>
      </c>
      <c r="L1266" s="3" t="s">
        <v>36</v>
      </c>
      <c r="M1266" s="3" t="s">
        <v>1153</v>
      </c>
      <c r="N1266" s="2">
        <v>41.85</v>
      </c>
      <c r="O1266" s="2">
        <v>10.881</v>
      </c>
      <c r="P1266" s="2">
        <v>2</v>
      </c>
      <c r="Q1266" s="4">
        <f>Table1[[#This Row],[Amount]]*Table1[[#This Row],[Quantity]]</f>
        <v>83.7</v>
      </c>
    </row>
    <row r="1267" spans="1:17" x14ac:dyDescent="0.3">
      <c r="A1267" s="1">
        <v>1266</v>
      </c>
      <c r="B1267" s="2" t="s">
        <v>1026</v>
      </c>
      <c r="C1267" s="2" t="s">
        <v>11</v>
      </c>
      <c r="D1267" s="2" t="s">
        <v>23</v>
      </c>
      <c r="E1267" s="3">
        <v>43516</v>
      </c>
      <c r="F1267" s="3" t="s">
        <v>415</v>
      </c>
      <c r="G1267" s="2">
        <v>2019</v>
      </c>
      <c r="H1267" s="3" t="s">
        <v>85</v>
      </c>
      <c r="I1267" s="3" t="s">
        <v>98</v>
      </c>
      <c r="J1267" s="3" t="s">
        <v>47</v>
      </c>
      <c r="K1267" s="3" t="s">
        <v>99</v>
      </c>
      <c r="L1267" s="3" t="s">
        <v>36</v>
      </c>
      <c r="M1267" s="3" t="s">
        <v>1153</v>
      </c>
      <c r="N1267" s="2">
        <v>6.57</v>
      </c>
      <c r="O1267" s="2">
        <v>1.7739</v>
      </c>
      <c r="P1267" s="2">
        <v>1</v>
      </c>
      <c r="Q1267" s="4">
        <f>Table1[[#This Row],[Amount]]*Table1[[#This Row],[Quantity]]</f>
        <v>6.57</v>
      </c>
    </row>
    <row r="1268" spans="1:17" x14ac:dyDescent="0.3">
      <c r="A1268" s="1">
        <v>1267</v>
      </c>
      <c r="B1268" s="2" t="s">
        <v>1027</v>
      </c>
      <c r="C1268" s="2" t="s">
        <v>11</v>
      </c>
      <c r="D1268" s="2" t="s">
        <v>13</v>
      </c>
      <c r="E1268" s="3">
        <v>43516</v>
      </c>
      <c r="F1268" s="3" t="s">
        <v>415</v>
      </c>
      <c r="G1268" s="2">
        <v>2019</v>
      </c>
      <c r="H1268" s="3" t="s">
        <v>85</v>
      </c>
      <c r="I1268" s="3" t="s">
        <v>98</v>
      </c>
      <c r="J1268" s="3" t="s">
        <v>47</v>
      </c>
      <c r="K1268" s="3" t="s">
        <v>99</v>
      </c>
      <c r="L1268" s="3" t="s">
        <v>36</v>
      </c>
      <c r="M1268" s="3" t="s">
        <v>1154</v>
      </c>
      <c r="N1268" s="2">
        <v>142.86000000000001</v>
      </c>
      <c r="O1268" s="2">
        <v>41.429400000000001</v>
      </c>
      <c r="P1268" s="2">
        <v>2</v>
      </c>
      <c r="Q1268" s="4">
        <f>Table1[[#This Row],[Amount]]*Table1[[#This Row],[Quantity]]</f>
        <v>285.72000000000003</v>
      </c>
    </row>
    <row r="1269" spans="1:17" x14ac:dyDescent="0.3">
      <c r="A1269" s="1">
        <v>1268</v>
      </c>
      <c r="B1269" s="2" t="s">
        <v>1027</v>
      </c>
      <c r="C1269" s="2" t="s">
        <v>8</v>
      </c>
      <c r="D1269" s="2" t="s">
        <v>18</v>
      </c>
      <c r="E1269" s="3">
        <v>43516</v>
      </c>
      <c r="F1269" s="3" t="s">
        <v>415</v>
      </c>
      <c r="G1269" s="2">
        <v>2019</v>
      </c>
      <c r="H1269" s="3" t="s">
        <v>85</v>
      </c>
      <c r="I1269" s="3" t="s">
        <v>100</v>
      </c>
      <c r="J1269" s="3" t="s">
        <v>45</v>
      </c>
      <c r="K1269" s="3" t="s">
        <v>62</v>
      </c>
      <c r="L1269" s="3" t="s">
        <v>37</v>
      </c>
      <c r="M1269" s="3" t="s">
        <v>1154</v>
      </c>
      <c r="N1269" s="2">
        <v>292.27199999999999</v>
      </c>
      <c r="O1269" s="2">
        <v>18.266999999999999</v>
      </c>
      <c r="P1269" s="2">
        <v>1</v>
      </c>
      <c r="Q1269" s="4">
        <f>Table1[[#This Row],[Amount]]*Table1[[#This Row],[Quantity]]</f>
        <v>292.27199999999999</v>
      </c>
    </row>
    <row r="1270" spans="1:17" x14ac:dyDescent="0.3">
      <c r="A1270" s="1">
        <v>1269</v>
      </c>
      <c r="B1270" s="2" t="s">
        <v>1028</v>
      </c>
      <c r="C1270" s="2" t="s">
        <v>8</v>
      </c>
      <c r="D1270" s="2" t="s">
        <v>10</v>
      </c>
      <c r="E1270" s="3">
        <v>43517</v>
      </c>
      <c r="F1270" s="3" t="s">
        <v>415</v>
      </c>
      <c r="G1270" s="2">
        <v>2019</v>
      </c>
      <c r="H1270" s="3" t="s">
        <v>70</v>
      </c>
      <c r="I1270" s="3" t="s">
        <v>101</v>
      </c>
      <c r="J1270" s="3" t="s">
        <v>43</v>
      </c>
      <c r="K1270" s="3" t="s">
        <v>64</v>
      </c>
      <c r="L1270" s="3" t="s">
        <v>37</v>
      </c>
      <c r="M1270" s="3" t="s">
        <v>1154</v>
      </c>
      <c r="N1270" s="2">
        <v>29.327999999999999</v>
      </c>
      <c r="O1270" s="2">
        <v>3.6659999999999999</v>
      </c>
      <c r="P1270" s="2">
        <v>6</v>
      </c>
      <c r="Q1270" s="4">
        <f>Table1[[#This Row],[Amount]]*Table1[[#This Row],[Quantity]]</f>
        <v>175.96799999999999</v>
      </c>
    </row>
    <row r="1271" spans="1:17" x14ac:dyDescent="0.3">
      <c r="A1271" s="1">
        <v>1270</v>
      </c>
      <c r="B1271" s="2" t="s">
        <v>1029</v>
      </c>
      <c r="C1271" s="2" t="s">
        <v>8</v>
      </c>
      <c r="D1271" s="2" t="s">
        <v>25</v>
      </c>
      <c r="E1271" s="3">
        <v>43517</v>
      </c>
      <c r="F1271" s="3" t="s">
        <v>415</v>
      </c>
      <c r="G1271" s="2">
        <v>2019</v>
      </c>
      <c r="H1271" s="3" t="s">
        <v>70</v>
      </c>
      <c r="I1271" s="3" t="s">
        <v>101</v>
      </c>
      <c r="J1271" s="3" t="s">
        <v>43</v>
      </c>
      <c r="K1271" s="3" t="s">
        <v>64</v>
      </c>
      <c r="L1271" s="3" t="s">
        <v>37</v>
      </c>
      <c r="M1271" s="3" t="s">
        <v>1153</v>
      </c>
      <c r="N1271" s="2">
        <v>12.48</v>
      </c>
      <c r="O1271" s="2">
        <v>5.6159999999999997</v>
      </c>
      <c r="P1271" s="2">
        <v>1</v>
      </c>
      <c r="Q1271" s="4">
        <f>Table1[[#This Row],[Amount]]*Table1[[#This Row],[Quantity]]</f>
        <v>12.48</v>
      </c>
    </row>
    <row r="1272" spans="1:17" x14ac:dyDescent="0.3">
      <c r="A1272" s="1">
        <v>1271</v>
      </c>
      <c r="B1272" s="2" t="s">
        <v>1030</v>
      </c>
      <c r="C1272" s="2" t="s">
        <v>11</v>
      </c>
      <c r="D1272" s="2" t="s">
        <v>23</v>
      </c>
      <c r="E1272" s="3">
        <v>43517</v>
      </c>
      <c r="F1272" s="3" t="s">
        <v>415</v>
      </c>
      <c r="G1272" s="2">
        <v>2019</v>
      </c>
      <c r="H1272" s="3" t="s">
        <v>70</v>
      </c>
      <c r="I1272" s="3" t="s">
        <v>101</v>
      </c>
      <c r="J1272" s="3" t="s">
        <v>43</v>
      </c>
      <c r="K1272" s="3" t="s">
        <v>64</v>
      </c>
      <c r="L1272" s="3" t="s">
        <v>37</v>
      </c>
      <c r="M1272" s="3" t="s">
        <v>1154</v>
      </c>
      <c r="N1272" s="2">
        <v>102.336</v>
      </c>
      <c r="O1272" s="2">
        <v>-12.792</v>
      </c>
      <c r="P1272" s="2">
        <v>4</v>
      </c>
      <c r="Q1272" s="4">
        <f>Table1[[#This Row],[Amount]]*Table1[[#This Row],[Quantity]]</f>
        <v>409.34399999999999</v>
      </c>
    </row>
    <row r="1273" spans="1:17" x14ac:dyDescent="0.3">
      <c r="A1273" s="1">
        <v>1272</v>
      </c>
      <c r="B1273" s="2" t="s">
        <v>1030</v>
      </c>
      <c r="C1273" s="2" t="s">
        <v>8</v>
      </c>
      <c r="D1273" s="2" t="s">
        <v>9</v>
      </c>
      <c r="E1273" s="3">
        <v>43517</v>
      </c>
      <c r="F1273" s="3" t="s">
        <v>415</v>
      </c>
      <c r="G1273" s="2">
        <v>2019</v>
      </c>
      <c r="H1273" s="3" t="s">
        <v>70</v>
      </c>
      <c r="I1273" s="3" t="s">
        <v>101</v>
      </c>
      <c r="J1273" s="3" t="s">
        <v>43</v>
      </c>
      <c r="K1273" s="3" t="s">
        <v>64</v>
      </c>
      <c r="L1273" s="3" t="s">
        <v>37</v>
      </c>
      <c r="M1273" s="3" t="s">
        <v>1154</v>
      </c>
      <c r="N1273" s="2">
        <v>48.792000000000002</v>
      </c>
      <c r="O1273" s="2">
        <v>-126.8592</v>
      </c>
      <c r="P1273" s="2">
        <v>5</v>
      </c>
      <c r="Q1273" s="4">
        <f>Table1[[#This Row],[Amount]]*Table1[[#This Row],[Quantity]]</f>
        <v>243.96</v>
      </c>
    </row>
    <row r="1274" spans="1:17" x14ac:dyDescent="0.3">
      <c r="A1274" s="1">
        <v>1273</v>
      </c>
      <c r="B1274" s="2" t="s">
        <v>1030</v>
      </c>
      <c r="C1274" s="2" t="s">
        <v>8</v>
      </c>
      <c r="D1274" s="2" t="s">
        <v>19</v>
      </c>
      <c r="E1274" s="3">
        <v>43517</v>
      </c>
      <c r="F1274" s="3" t="s">
        <v>415</v>
      </c>
      <c r="G1274" s="2">
        <v>2019</v>
      </c>
      <c r="H1274" s="3" t="s">
        <v>70</v>
      </c>
      <c r="I1274" s="3" t="s">
        <v>101</v>
      </c>
      <c r="J1274" s="3" t="s">
        <v>43</v>
      </c>
      <c r="K1274" s="3" t="s">
        <v>64</v>
      </c>
      <c r="L1274" s="3" t="s">
        <v>37</v>
      </c>
      <c r="M1274" s="3" t="s">
        <v>1154</v>
      </c>
      <c r="N1274" s="2">
        <v>44.847999999999999</v>
      </c>
      <c r="O1274" s="2">
        <v>-67.272000000000006</v>
      </c>
      <c r="P1274" s="2">
        <v>3</v>
      </c>
      <c r="Q1274" s="4">
        <f>Table1[[#This Row],[Amount]]*Table1[[#This Row],[Quantity]]</f>
        <v>134.54399999999998</v>
      </c>
    </row>
    <row r="1275" spans="1:17" x14ac:dyDescent="0.3">
      <c r="A1275" s="1">
        <v>1274</v>
      </c>
      <c r="B1275" s="2" t="s">
        <v>1031</v>
      </c>
      <c r="C1275" s="2" t="s">
        <v>11</v>
      </c>
      <c r="D1275" s="2" t="s">
        <v>22</v>
      </c>
      <c r="E1275" s="3">
        <v>43517</v>
      </c>
      <c r="F1275" s="3" t="s">
        <v>415</v>
      </c>
      <c r="G1275" s="2">
        <v>2019</v>
      </c>
      <c r="H1275" s="3" t="s">
        <v>70</v>
      </c>
      <c r="I1275" s="3" t="s">
        <v>101</v>
      </c>
      <c r="J1275" s="3" t="s">
        <v>43</v>
      </c>
      <c r="K1275" s="3" t="s">
        <v>64</v>
      </c>
      <c r="L1275" s="3" t="s">
        <v>37</v>
      </c>
      <c r="M1275" s="3" t="s">
        <v>1153</v>
      </c>
      <c r="N1275" s="2">
        <v>10.368</v>
      </c>
      <c r="O1275" s="2">
        <v>3.6288</v>
      </c>
      <c r="P1275" s="2">
        <v>2</v>
      </c>
      <c r="Q1275" s="4">
        <f>Table1[[#This Row],[Amount]]*Table1[[#This Row],[Quantity]]</f>
        <v>20.736000000000001</v>
      </c>
    </row>
    <row r="1276" spans="1:17" x14ac:dyDescent="0.3">
      <c r="A1276" s="1">
        <v>1275</v>
      </c>
      <c r="B1276" s="2" t="s">
        <v>1031</v>
      </c>
      <c r="C1276" s="2" t="s">
        <v>8</v>
      </c>
      <c r="D1276" s="2" t="s">
        <v>20</v>
      </c>
      <c r="E1276" s="3">
        <v>43518</v>
      </c>
      <c r="F1276" s="3" t="s">
        <v>415</v>
      </c>
      <c r="G1276" s="2">
        <v>2019</v>
      </c>
      <c r="H1276" s="3" t="s">
        <v>73</v>
      </c>
      <c r="I1276" s="3" t="s">
        <v>102</v>
      </c>
      <c r="J1276" s="3" t="s">
        <v>42</v>
      </c>
      <c r="K1276" s="3" t="s">
        <v>67</v>
      </c>
      <c r="L1276" s="3" t="s">
        <v>38</v>
      </c>
      <c r="M1276" s="3" t="s">
        <v>1153</v>
      </c>
      <c r="N1276" s="2">
        <v>388.43</v>
      </c>
      <c r="O1276" s="2">
        <v>-88.784000000000006</v>
      </c>
      <c r="P1276" s="2">
        <v>4</v>
      </c>
      <c r="Q1276" s="4">
        <f>Table1[[#This Row],[Amount]]*Table1[[#This Row],[Quantity]]</f>
        <v>1553.72</v>
      </c>
    </row>
    <row r="1277" spans="1:17" x14ac:dyDescent="0.3">
      <c r="A1277" s="1">
        <v>1276</v>
      </c>
      <c r="B1277" s="2" t="s">
        <v>1031</v>
      </c>
      <c r="C1277" s="2" t="s">
        <v>8</v>
      </c>
      <c r="D1277" s="2" t="s">
        <v>14</v>
      </c>
      <c r="E1277" s="3">
        <v>43518</v>
      </c>
      <c r="F1277" s="3" t="s">
        <v>415</v>
      </c>
      <c r="G1277" s="2">
        <v>2019</v>
      </c>
      <c r="H1277" s="3" t="s">
        <v>73</v>
      </c>
      <c r="I1277" s="3" t="s">
        <v>103</v>
      </c>
      <c r="J1277" s="3" t="s">
        <v>41</v>
      </c>
      <c r="K1277" s="3" t="s">
        <v>69</v>
      </c>
      <c r="L1277" s="3" t="s">
        <v>37</v>
      </c>
      <c r="M1277" s="3" t="s">
        <v>1153</v>
      </c>
      <c r="N1277" s="2">
        <v>14.352</v>
      </c>
      <c r="O1277" s="2">
        <v>5.2026000000000003</v>
      </c>
      <c r="P1277" s="2">
        <v>5</v>
      </c>
      <c r="Q1277" s="4">
        <f>Table1[[#This Row],[Amount]]*Table1[[#This Row],[Quantity]]</f>
        <v>71.760000000000005</v>
      </c>
    </row>
    <row r="1278" spans="1:17" x14ac:dyDescent="0.3">
      <c r="A1278" s="1">
        <v>1277</v>
      </c>
      <c r="B1278" s="2" t="s">
        <v>1031</v>
      </c>
      <c r="C1278" s="2" t="s">
        <v>11</v>
      </c>
      <c r="D1278" s="2" t="s">
        <v>23</v>
      </c>
      <c r="E1278" s="3">
        <v>43518</v>
      </c>
      <c r="F1278" s="3" t="s">
        <v>415</v>
      </c>
      <c r="G1278" s="2">
        <v>2019</v>
      </c>
      <c r="H1278" s="3" t="s">
        <v>73</v>
      </c>
      <c r="I1278" s="3" t="s">
        <v>104</v>
      </c>
      <c r="J1278" s="3" t="s">
        <v>50</v>
      </c>
      <c r="K1278" s="3" t="s">
        <v>72</v>
      </c>
      <c r="L1278" s="3" t="s">
        <v>39</v>
      </c>
      <c r="M1278" s="3" t="s">
        <v>1153</v>
      </c>
      <c r="N1278" s="2">
        <v>63.991999999999997</v>
      </c>
      <c r="O1278" s="2">
        <v>-7.1990999999999996</v>
      </c>
      <c r="P1278" s="2">
        <v>3</v>
      </c>
      <c r="Q1278" s="4">
        <f>Table1[[#This Row],[Amount]]*Table1[[#This Row],[Quantity]]</f>
        <v>191.976</v>
      </c>
    </row>
    <row r="1279" spans="1:17" x14ac:dyDescent="0.3">
      <c r="A1279" s="1">
        <v>1278</v>
      </c>
      <c r="B1279" s="2" t="s">
        <v>1032</v>
      </c>
      <c r="C1279" s="2" t="s">
        <v>6</v>
      </c>
      <c r="D1279" s="2" t="s">
        <v>7</v>
      </c>
      <c r="E1279" s="3">
        <v>43518</v>
      </c>
      <c r="F1279" s="3" t="s">
        <v>415</v>
      </c>
      <c r="G1279" s="2">
        <v>2019</v>
      </c>
      <c r="H1279" s="3" t="s">
        <v>73</v>
      </c>
      <c r="I1279" s="3" t="s">
        <v>104</v>
      </c>
      <c r="J1279" s="3" t="s">
        <v>50</v>
      </c>
      <c r="K1279" s="3" t="s">
        <v>72</v>
      </c>
      <c r="L1279" s="3" t="s">
        <v>39</v>
      </c>
      <c r="M1279" s="3" t="s">
        <v>1153</v>
      </c>
      <c r="N1279" s="2">
        <v>86.352000000000004</v>
      </c>
      <c r="O1279" s="2">
        <v>5.3970000000000002</v>
      </c>
      <c r="P1279" s="2">
        <v>1</v>
      </c>
      <c r="Q1279" s="4">
        <f>Table1[[#This Row],[Amount]]*Table1[[#This Row],[Quantity]]</f>
        <v>86.352000000000004</v>
      </c>
    </row>
    <row r="1280" spans="1:17" x14ac:dyDescent="0.3">
      <c r="A1280" s="1">
        <v>1279</v>
      </c>
      <c r="B1280" s="2" t="s">
        <v>1033</v>
      </c>
      <c r="C1280" s="2" t="s">
        <v>8</v>
      </c>
      <c r="D1280" s="2" t="s">
        <v>19</v>
      </c>
      <c r="E1280" s="3">
        <v>43518</v>
      </c>
      <c r="F1280" s="3" t="s">
        <v>415</v>
      </c>
      <c r="G1280" s="2">
        <v>2019</v>
      </c>
      <c r="H1280" s="3" t="s">
        <v>73</v>
      </c>
      <c r="I1280" s="3" t="s">
        <v>104</v>
      </c>
      <c r="J1280" s="3" t="s">
        <v>50</v>
      </c>
      <c r="K1280" s="3" t="s">
        <v>72</v>
      </c>
      <c r="L1280" s="3" t="s">
        <v>39</v>
      </c>
      <c r="M1280" s="3" t="s">
        <v>1154</v>
      </c>
      <c r="N1280" s="2">
        <v>32.97</v>
      </c>
      <c r="O1280" s="2">
        <v>12.8583</v>
      </c>
      <c r="P1280" s="2">
        <v>5</v>
      </c>
      <c r="Q1280" s="4">
        <f>Table1[[#This Row],[Amount]]*Table1[[#This Row],[Quantity]]</f>
        <v>164.85</v>
      </c>
    </row>
    <row r="1281" spans="1:17" x14ac:dyDescent="0.3">
      <c r="A1281" s="1">
        <v>1280</v>
      </c>
      <c r="B1281" s="2" t="s">
        <v>1033</v>
      </c>
      <c r="C1281" s="2" t="s">
        <v>11</v>
      </c>
      <c r="D1281" s="2" t="s">
        <v>23</v>
      </c>
      <c r="E1281" s="3">
        <v>43519</v>
      </c>
      <c r="F1281" s="3" t="s">
        <v>415</v>
      </c>
      <c r="G1281" s="2">
        <v>2019</v>
      </c>
      <c r="H1281" s="3" t="s">
        <v>125</v>
      </c>
      <c r="I1281" s="3" t="s">
        <v>105</v>
      </c>
      <c r="J1281" s="3" t="s">
        <v>46</v>
      </c>
      <c r="K1281" s="3" t="s">
        <v>75</v>
      </c>
      <c r="L1281" s="3" t="s">
        <v>36</v>
      </c>
      <c r="M1281" s="3" t="s">
        <v>1154</v>
      </c>
      <c r="N1281" s="2">
        <v>83.88</v>
      </c>
      <c r="O1281" s="2">
        <v>30.1968</v>
      </c>
      <c r="P1281" s="2">
        <v>5</v>
      </c>
      <c r="Q1281" s="4">
        <f>Table1[[#This Row],[Amount]]*Table1[[#This Row],[Quantity]]</f>
        <v>419.4</v>
      </c>
    </row>
    <row r="1282" spans="1:17" x14ac:dyDescent="0.3">
      <c r="A1282" s="1">
        <v>1281</v>
      </c>
      <c r="B1282" s="2" t="s">
        <v>1034</v>
      </c>
      <c r="C1282" s="2" t="s">
        <v>8</v>
      </c>
      <c r="D1282" s="2" t="s">
        <v>14</v>
      </c>
      <c r="E1282" s="3">
        <v>43519</v>
      </c>
      <c r="F1282" s="3" t="s">
        <v>415</v>
      </c>
      <c r="G1282" s="2">
        <v>2019</v>
      </c>
      <c r="H1282" s="3" t="s">
        <v>125</v>
      </c>
      <c r="I1282" s="3" t="s">
        <v>106</v>
      </c>
      <c r="J1282" s="3" t="s">
        <v>54</v>
      </c>
      <c r="K1282" s="3" t="s">
        <v>77</v>
      </c>
      <c r="L1282" s="3" t="s">
        <v>40</v>
      </c>
      <c r="M1282" s="3" t="s">
        <v>1153</v>
      </c>
      <c r="N1282" s="2">
        <v>278.39999999999998</v>
      </c>
      <c r="O1282" s="2">
        <v>80.736000000000004</v>
      </c>
      <c r="P1282" s="2">
        <v>11</v>
      </c>
      <c r="Q1282" s="4">
        <f>Table1[[#This Row],[Amount]]*Table1[[#This Row],[Quantity]]</f>
        <v>3062.3999999999996</v>
      </c>
    </row>
    <row r="1283" spans="1:17" x14ac:dyDescent="0.3">
      <c r="A1283" s="1">
        <v>1282</v>
      </c>
      <c r="B1283" s="2" t="s">
        <v>1035</v>
      </c>
      <c r="C1283" s="2" t="s">
        <v>11</v>
      </c>
      <c r="D1283" s="2" t="s">
        <v>13</v>
      </c>
      <c r="E1283" s="3">
        <v>43519</v>
      </c>
      <c r="F1283" s="3" t="s">
        <v>415</v>
      </c>
      <c r="G1283" s="2">
        <v>2019</v>
      </c>
      <c r="H1283" s="3" t="s">
        <v>125</v>
      </c>
      <c r="I1283" s="3" t="s">
        <v>106</v>
      </c>
      <c r="J1283" s="3" t="s">
        <v>54</v>
      </c>
      <c r="K1283" s="3" t="s">
        <v>77</v>
      </c>
      <c r="L1283" s="3" t="s">
        <v>40</v>
      </c>
      <c r="M1283" s="3" t="s">
        <v>1153</v>
      </c>
      <c r="N1283" s="2">
        <v>15.12</v>
      </c>
      <c r="O1283" s="2">
        <v>4.9139999999999997</v>
      </c>
      <c r="P1283" s="2">
        <v>3</v>
      </c>
      <c r="Q1283" s="4">
        <f>Table1[[#This Row],[Amount]]*Table1[[#This Row],[Quantity]]</f>
        <v>45.36</v>
      </c>
    </row>
    <row r="1284" spans="1:17" x14ac:dyDescent="0.3">
      <c r="A1284" s="1">
        <v>1283</v>
      </c>
      <c r="B1284" s="2" t="s">
        <v>1035</v>
      </c>
      <c r="C1284" s="2" t="s">
        <v>11</v>
      </c>
      <c r="D1284" s="2" t="s">
        <v>12</v>
      </c>
      <c r="E1284" s="3">
        <v>43519</v>
      </c>
      <c r="F1284" s="3" t="s">
        <v>415</v>
      </c>
      <c r="G1284" s="2">
        <v>2019</v>
      </c>
      <c r="H1284" s="3" t="s">
        <v>125</v>
      </c>
      <c r="I1284" s="3" t="s">
        <v>106</v>
      </c>
      <c r="J1284" s="3" t="s">
        <v>54</v>
      </c>
      <c r="K1284" s="3" t="s">
        <v>77</v>
      </c>
      <c r="L1284" s="3" t="s">
        <v>40</v>
      </c>
      <c r="M1284" s="3" t="s">
        <v>1153</v>
      </c>
      <c r="N1284" s="2">
        <v>17.43</v>
      </c>
      <c r="O1284" s="2">
        <v>-13.363</v>
      </c>
      <c r="P1284" s="2">
        <v>3</v>
      </c>
      <c r="Q1284" s="4">
        <f>Table1[[#This Row],[Amount]]*Table1[[#This Row],[Quantity]]</f>
        <v>52.29</v>
      </c>
    </row>
    <row r="1285" spans="1:17" x14ac:dyDescent="0.3">
      <c r="A1285" s="1">
        <v>1284</v>
      </c>
      <c r="B1285" s="2" t="s">
        <v>1035</v>
      </c>
      <c r="C1285" s="2" t="s">
        <v>6</v>
      </c>
      <c r="D1285" s="2" t="s">
        <v>24</v>
      </c>
      <c r="E1285" s="3">
        <v>43519</v>
      </c>
      <c r="F1285" s="3" t="s">
        <v>415</v>
      </c>
      <c r="G1285" s="2">
        <v>2019</v>
      </c>
      <c r="H1285" s="3" t="s">
        <v>125</v>
      </c>
      <c r="I1285" s="3" t="s">
        <v>107</v>
      </c>
      <c r="J1285" s="3" t="s">
        <v>43</v>
      </c>
      <c r="K1285" s="3" t="s">
        <v>108</v>
      </c>
      <c r="L1285" s="3" t="s">
        <v>37</v>
      </c>
      <c r="M1285" s="3" t="s">
        <v>1153</v>
      </c>
      <c r="N1285" s="2">
        <v>251.64</v>
      </c>
      <c r="O1285" s="2">
        <v>88.073999999999998</v>
      </c>
      <c r="P1285" s="2">
        <v>7</v>
      </c>
      <c r="Q1285" s="4">
        <f>Table1[[#This Row],[Amount]]*Table1[[#This Row],[Quantity]]</f>
        <v>1761.48</v>
      </c>
    </row>
    <row r="1286" spans="1:17" x14ac:dyDescent="0.3">
      <c r="A1286" s="1">
        <v>1285</v>
      </c>
      <c r="B1286" s="2" t="s">
        <v>1036</v>
      </c>
      <c r="C1286" s="2" t="s">
        <v>8</v>
      </c>
      <c r="D1286" s="2" t="s">
        <v>9</v>
      </c>
      <c r="E1286" s="3">
        <v>43519</v>
      </c>
      <c r="F1286" s="3" t="s">
        <v>415</v>
      </c>
      <c r="G1286" s="2">
        <v>2019</v>
      </c>
      <c r="H1286" s="3" t="s">
        <v>125</v>
      </c>
      <c r="I1286" s="3" t="s">
        <v>109</v>
      </c>
      <c r="J1286" s="3" t="s">
        <v>42</v>
      </c>
      <c r="K1286" s="3" t="s">
        <v>110</v>
      </c>
      <c r="L1286" s="3" t="s">
        <v>38</v>
      </c>
      <c r="M1286" s="3" t="s">
        <v>1153</v>
      </c>
      <c r="N1286" s="2">
        <v>2.7719999999999998</v>
      </c>
      <c r="O1286" s="2">
        <v>-4.851</v>
      </c>
      <c r="P1286" s="2">
        <v>7</v>
      </c>
      <c r="Q1286" s="4">
        <f>Table1[[#This Row],[Amount]]*Table1[[#This Row],[Quantity]]</f>
        <v>19.404</v>
      </c>
    </row>
    <row r="1287" spans="1:17" x14ac:dyDescent="0.3">
      <c r="A1287" s="1">
        <v>1286</v>
      </c>
      <c r="B1287" s="2" t="s">
        <v>1037</v>
      </c>
      <c r="C1287" s="2" t="s">
        <v>8</v>
      </c>
      <c r="D1287" s="2" t="s">
        <v>18</v>
      </c>
      <c r="E1287" s="3">
        <v>43520</v>
      </c>
      <c r="F1287" s="3" t="s">
        <v>415</v>
      </c>
      <c r="G1287" s="2">
        <v>2019</v>
      </c>
      <c r="H1287" s="3" t="s">
        <v>60</v>
      </c>
      <c r="I1287" s="3" t="s">
        <v>111</v>
      </c>
      <c r="J1287" s="3" t="s">
        <v>49</v>
      </c>
      <c r="K1287" s="3" t="s">
        <v>84</v>
      </c>
      <c r="L1287" s="3" t="s">
        <v>39</v>
      </c>
      <c r="M1287" s="3" t="s">
        <v>1153</v>
      </c>
      <c r="N1287" s="2">
        <v>14.9</v>
      </c>
      <c r="O1287" s="2">
        <v>1.0429999999999999</v>
      </c>
      <c r="P1287" s="2">
        <v>2</v>
      </c>
      <c r="Q1287" s="4">
        <f>Table1[[#This Row],[Amount]]*Table1[[#This Row],[Quantity]]</f>
        <v>29.8</v>
      </c>
    </row>
    <row r="1288" spans="1:17" x14ac:dyDescent="0.3">
      <c r="A1288" s="1">
        <v>1287</v>
      </c>
      <c r="B1288" s="2" t="s">
        <v>1038</v>
      </c>
      <c r="C1288" s="2" t="s">
        <v>8</v>
      </c>
      <c r="D1288" s="2" t="s">
        <v>19</v>
      </c>
      <c r="E1288" s="3">
        <v>43520</v>
      </c>
      <c r="F1288" s="3" t="s">
        <v>415</v>
      </c>
      <c r="G1288" s="2">
        <v>2019</v>
      </c>
      <c r="H1288" s="3" t="s">
        <v>60</v>
      </c>
      <c r="I1288" s="3" t="s">
        <v>111</v>
      </c>
      <c r="J1288" s="3" t="s">
        <v>49</v>
      </c>
      <c r="K1288" s="3" t="s">
        <v>84</v>
      </c>
      <c r="L1288" s="3" t="s">
        <v>39</v>
      </c>
      <c r="M1288" s="3" t="s">
        <v>1155</v>
      </c>
      <c r="N1288" s="2">
        <v>15.48</v>
      </c>
      <c r="O1288" s="2">
        <v>4.4892000000000003</v>
      </c>
      <c r="P1288" s="2">
        <v>3</v>
      </c>
      <c r="Q1288" s="4">
        <f>Table1[[#This Row],[Amount]]*Table1[[#This Row],[Quantity]]</f>
        <v>46.44</v>
      </c>
    </row>
    <row r="1289" spans="1:17" x14ac:dyDescent="0.3">
      <c r="A1289" s="1">
        <v>1288</v>
      </c>
      <c r="B1289" s="2" t="s">
        <v>1039</v>
      </c>
      <c r="C1289" s="2" t="s">
        <v>8</v>
      </c>
      <c r="D1289" s="2" t="s">
        <v>9</v>
      </c>
      <c r="E1289" s="3">
        <v>43520</v>
      </c>
      <c r="F1289" s="3" t="s">
        <v>415</v>
      </c>
      <c r="G1289" s="2">
        <v>2019</v>
      </c>
      <c r="H1289" s="3" t="s">
        <v>60</v>
      </c>
      <c r="I1289" s="3" t="s">
        <v>111</v>
      </c>
      <c r="J1289" s="3" t="s">
        <v>49</v>
      </c>
      <c r="K1289" s="3" t="s">
        <v>84</v>
      </c>
      <c r="L1289" s="3" t="s">
        <v>39</v>
      </c>
      <c r="M1289" s="3" t="s">
        <v>1154</v>
      </c>
      <c r="N1289" s="2">
        <v>39.880000000000003</v>
      </c>
      <c r="O1289" s="2">
        <v>11.166399999999999</v>
      </c>
      <c r="P1289" s="2">
        <v>2</v>
      </c>
      <c r="Q1289" s="4">
        <f>Table1[[#This Row],[Amount]]*Table1[[#This Row],[Quantity]]</f>
        <v>79.760000000000005</v>
      </c>
    </row>
    <row r="1290" spans="1:17" x14ac:dyDescent="0.3">
      <c r="A1290" s="1">
        <v>1289</v>
      </c>
      <c r="B1290" s="2" t="s">
        <v>1039</v>
      </c>
      <c r="C1290" s="2" t="s">
        <v>8</v>
      </c>
      <c r="D1290" s="2" t="s">
        <v>18</v>
      </c>
      <c r="E1290" s="3">
        <v>43520</v>
      </c>
      <c r="F1290" s="3" t="s">
        <v>415</v>
      </c>
      <c r="G1290" s="2">
        <v>2019</v>
      </c>
      <c r="H1290" s="3" t="s">
        <v>60</v>
      </c>
      <c r="I1290" s="3" t="s">
        <v>111</v>
      </c>
      <c r="J1290" s="3" t="s">
        <v>49</v>
      </c>
      <c r="K1290" s="3" t="s">
        <v>84</v>
      </c>
      <c r="L1290" s="3" t="s">
        <v>39</v>
      </c>
      <c r="M1290" s="3" t="s">
        <v>1154</v>
      </c>
      <c r="N1290" s="2">
        <v>12.192</v>
      </c>
      <c r="O1290" s="2">
        <v>4.1147999999999998</v>
      </c>
      <c r="P1290" s="2">
        <v>1</v>
      </c>
      <c r="Q1290" s="4">
        <f>Table1[[#This Row],[Amount]]*Table1[[#This Row],[Quantity]]</f>
        <v>12.192</v>
      </c>
    </row>
    <row r="1291" spans="1:17" x14ac:dyDescent="0.3">
      <c r="A1291" s="1">
        <v>1290</v>
      </c>
      <c r="B1291" s="2" t="s">
        <v>1039</v>
      </c>
      <c r="C1291" s="2" t="s">
        <v>8</v>
      </c>
      <c r="D1291" s="2" t="s">
        <v>19</v>
      </c>
      <c r="E1291" s="3">
        <v>43521</v>
      </c>
      <c r="F1291" s="3" t="s">
        <v>415</v>
      </c>
      <c r="G1291" s="2">
        <v>2019</v>
      </c>
      <c r="H1291" s="3" t="s">
        <v>80</v>
      </c>
      <c r="I1291" s="3" t="s">
        <v>112</v>
      </c>
      <c r="J1291" s="3" t="s">
        <v>87</v>
      </c>
      <c r="K1291" s="3" t="s">
        <v>88</v>
      </c>
      <c r="L1291" s="3" t="s">
        <v>36</v>
      </c>
      <c r="M1291" s="3" t="s">
        <v>1154</v>
      </c>
      <c r="N1291" s="2">
        <v>20.82</v>
      </c>
      <c r="O1291" s="2">
        <v>7.4951999999999996</v>
      </c>
      <c r="P1291" s="2">
        <v>5</v>
      </c>
      <c r="Q1291" s="4">
        <f>Table1[[#This Row],[Amount]]*Table1[[#This Row],[Quantity]]</f>
        <v>104.1</v>
      </c>
    </row>
    <row r="1292" spans="1:17" x14ac:dyDescent="0.3">
      <c r="A1292" s="1">
        <v>1291</v>
      </c>
      <c r="B1292" s="2" t="s">
        <v>1040</v>
      </c>
      <c r="C1292" s="2" t="s">
        <v>8</v>
      </c>
      <c r="D1292" s="2" t="s">
        <v>9</v>
      </c>
      <c r="E1292" s="3">
        <v>43522</v>
      </c>
      <c r="F1292" s="3" t="s">
        <v>415</v>
      </c>
      <c r="G1292" s="2">
        <v>2019</v>
      </c>
      <c r="H1292" s="3" t="s">
        <v>65</v>
      </c>
      <c r="I1292" s="3" t="s">
        <v>113</v>
      </c>
      <c r="J1292" s="3" t="s">
        <v>52</v>
      </c>
      <c r="K1292" s="3" t="s">
        <v>58</v>
      </c>
      <c r="L1292" s="3" t="s">
        <v>40</v>
      </c>
      <c r="M1292" s="3" t="s">
        <v>1155</v>
      </c>
      <c r="N1292" s="2">
        <v>13.215999999999999</v>
      </c>
      <c r="O1292" s="2">
        <v>4.4603999999999999</v>
      </c>
      <c r="P1292" s="2">
        <v>2</v>
      </c>
      <c r="Q1292" s="4">
        <f>Table1[[#This Row],[Amount]]*Table1[[#This Row],[Quantity]]</f>
        <v>26.431999999999999</v>
      </c>
    </row>
    <row r="1293" spans="1:17" x14ac:dyDescent="0.3">
      <c r="A1293" s="1">
        <v>1292</v>
      </c>
      <c r="B1293" s="2" t="s">
        <v>1040</v>
      </c>
      <c r="C1293" s="2" t="s">
        <v>8</v>
      </c>
      <c r="D1293" s="2" t="s">
        <v>10</v>
      </c>
      <c r="E1293" s="3">
        <v>43522</v>
      </c>
      <c r="F1293" s="3" t="s">
        <v>415</v>
      </c>
      <c r="G1293" s="2">
        <v>2019</v>
      </c>
      <c r="H1293" s="3" t="s">
        <v>65</v>
      </c>
      <c r="I1293" s="3" t="s">
        <v>113</v>
      </c>
      <c r="J1293" s="3" t="s">
        <v>52</v>
      </c>
      <c r="K1293" s="3" t="s">
        <v>58</v>
      </c>
      <c r="L1293" s="3" t="s">
        <v>40</v>
      </c>
      <c r="M1293" s="3" t="s">
        <v>1155</v>
      </c>
      <c r="N1293" s="2">
        <v>32.4</v>
      </c>
      <c r="O1293" s="2">
        <v>15.552</v>
      </c>
      <c r="P1293" s="2">
        <v>4</v>
      </c>
      <c r="Q1293" s="4">
        <f>Table1[[#This Row],[Amount]]*Table1[[#This Row],[Quantity]]</f>
        <v>129.6</v>
      </c>
    </row>
    <row r="1294" spans="1:17" x14ac:dyDescent="0.3">
      <c r="A1294" s="1">
        <v>1293</v>
      </c>
      <c r="B1294" s="2" t="s">
        <v>1041</v>
      </c>
      <c r="C1294" s="2" t="s">
        <v>8</v>
      </c>
      <c r="D1294" s="2" t="s">
        <v>15</v>
      </c>
      <c r="E1294" s="3">
        <v>43522</v>
      </c>
      <c r="F1294" s="3" t="s">
        <v>415</v>
      </c>
      <c r="G1294" s="2">
        <v>2019</v>
      </c>
      <c r="H1294" s="3" t="s">
        <v>65</v>
      </c>
      <c r="I1294" s="3" t="s">
        <v>113</v>
      </c>
      <c r="J1294" s="3" t="s">
        <v>52</v>
      </c>
      <c r="K1294" s="3" t="s">
        <v>58</v>
      </c>
      <c r="L1294" s="3" t="s">
        <v>40</v>
      </c>
      <c r="M1294" s="3" t="s">
        <v>1153</v>
      </c>
      <c r="N1294" s="2">
        <v>32.94</v>
      </c>
      <c r="O1294" s="2">
        <v>9.2232000000000003</v>
      </c>
      <c r="P1294" s="2">
        <v>3</v>
      </c>
      <c r="Q1294" s="4">
        <f>Table1[[#This Row],[Amount]]*Table1[[#This Row],[Quantity]]</f>
        <v>98.82</v>
      </c>
    </row>
    <row r="1295" spans="1:17" x14ac:dyDescent="0.3">
      <c r="A1295" s="1">
        <v>1294</v>
      </c>
      <c r="B1295" s="2" t="s">
        <v>1041</v>
      </c>
      <c r="C1295" s="2" t="s">
        <v>6</v>
      </c>
      <c r="D1295" s="2" t="s">
        <v>24</v>
      </c>
      <c r="E1295" s="3">
        <v>43523</v>
      </c>
      <c r="F1295" s="3" t="s">
        <v>415</v>
      </c>
      <c r="G1295" s="2">
        <v>2019</v>
      </c>
      <c r="H1295" s="3" t="s">
        <v>85</v>
      </c>
      <c r="I1295" s="3" t="s">
        <v>114</v>
      </c>
      <c r="J1295" s="3" t="s">
        <v>53</v>
      </c>
      <c r="K1295" s="3" t="s">
        <v>58</v>
      </c>
      <c r="L1295" s="3" t="s">
        <v>40</v>
      </c>
      <c r="M1295" s="3" t="s">
        <v>1153</v>
      </c>
      <c r="N1295" s="2">
        <v>114.2</v>
      </c>
      <c r="O1295" s="2">
        <v>52.531999999999996</v>
      </c>
      <c r="P1295" s="2">
        <v>5</v>
      </c>
      <c r="Q1295" s="4">
        <f>Table1[[#This Row],[Amount]]*Table1[[#This Row],[Quantity]]</f>
        <v>571</v>
      </c>
    </row>
    <row r="1296" spans="1:17" x14ac:dyDescent="0.3">
      <c r="A1296" s="1">
        <v>1295</v>
      </c>
      <c r="B1296" s="2" t="s">
        <v>1041</v>
      </c>
      <c r="C1296" s="2" t="s">
        <v>8</v>
      </c>
      <c r="D1296" s="2" t="s">
        <v>9</v>
      </c>
      <c r="E1296" s="3">
        <v>43524</v>
      </c>
      <c r="F1296" s="3" t="s">
        <v>415</v>
      </c>
      <c r="G1296" s="2">
        <v>2019</v>
      </c>
      <c r="H1296" s="3" t="s">
        <v>70</v>
      </c>
      <c r="I1296" s="3" t="s">
        <v>115</v>
      </c>
      <c r="J1296" s="3" t="s">
        <v>51</v>
      </c>
      <c r="K1296" s="3" t="s">
        <v>92</v>
      </c>
      <c r="L1296" s="3" t="s">
        <v>40</v>
      </c>
      <c r="M1296" s="3" t="s">
        <v>1153</v>
      </c>
      <c r="N1296" s="2">
        <v>3.08</v>
      </c>
      <c r="O1296" s="2">
        <v>1.4783999999999999</v>
      </c>
      <c r="P1296" s="2">
        <v>3</v>
      </c>
      <c r="Q1296" s="4">
        <f>Table1[[#This Row],[Amount]]*Table1[[#This Row],[Quantity]]</f>
        <v>9.24</v>
      </c>
    </row>
    <row r="1297" spans="1:17" x14ac:dyDescent="0.3">
      <c r="A1297" s="1">
        <v>1296</v>
      </c>
      <c r="B1297" s="2" t="s">
        <v>1042</v>
      </c>
      <c r="C1297" s="2" t="s">
        <v>8</v>
      </c>
      <c r="D1297" s="2" t="s">
        <v>9</v>
      </c>
      <c r="E1297" s="3">
        <v>43525</v>
      </c>
      <c r="F1297" s="3" t="s">
        <v>431</v>
      </c>
      <c r="G1297" s="2">
        <v>2019</v>
      </c>
      <c r="H1297" s="3" t="s">
        <v>73</v>
      </c>
      <c r="I1297" s="3" t="s">
        <v>116</v>
      </c>
      <c r="J1297" s="3" t="s">
        <v>56</v>
      </c>
      <c r="K1297" s="3" t="s">
        <v>94</v>
      </c>
      <c r="L1297" s="3" t="s">
        <v>40</v>
      </c>
      <c r="M1297" s="3" t="s">
        <v>1153</v>
      </c>
      <c r="N1297" s="2">
        <v>845.72799999999995</v>
      </c>
      <c r="O1297" s="2">
        <v>84.572800000000001</v>
      </c>
      <c r="P1297" s="2">
        <v>4</v>
      </c>
      <c r="Q1297" s="4">
        <f>Table1[[#This Row],[Amount]]*Table1[[#This Row],[Quantity]]</f>
        <v>3382.9119999999998</v>
      </c>
    </row>
    <row r="1298" spans="1:17" x14ac:dyDescent="0.3">
      <c r="A1298" s="1">
        <v>1297</v>
      </c>
      <c r="B1298" s="2" t="s">
        <v>1043</v>
      </c>
      <c r="C1298" s="2" t="s">
        <v>8</v>
      </c>
      <c r="D1298" s="2" t="s">
        <v>10</v>
      </c>
      <c r="E1298" s="3">
        <v>43525</v>
      </c>
      <c r="F1298" s="3" t="s">
        <v>431</v>
      </c>
      <c r="G1298" s="2">
        <v>2019</v>
      </c>
      <c r="H1298" s="3" t="s">
        <v>73</v>
      </c>
      <c r="I1298" s="3" t="s">
        <v>116</v>
      </c>
      <c r="J1298" s="3" t="s">
        <v>56</v>
      </c>
      <c r="K1298" s="3" t="s">
        <v>94</v>
      </c>
      <c r="L1298" s="3" t="s">
        <v>40</v>
      </c>
      <c r="M1298" s="3" t="s">
        <v>1154</v>
      </c>
      <c r="N1298" s="2">
        <v>13.904</v>
      </c>
      <c r="O1298" s="2">
        <v>4.5187999999999997</v>
      </c>
      <c r="P1298" s="2">
        <v>5</v>
      </c>
      <c r="Q1298" s="4">
        <f>Table1[[#This Row],[Amount]]*Table1[[#This Row],[Quantity]]</f>
        <v>69.52</v>
      </c>
    </row>
    <row r="1299" spans="1:17" x14ac:dyDescent="0.3">
      <c r="A1299" s="1">
        <v>1298</v>
      </c>
      <c r="B1299" s="2" t="s">
        <v>1043</v>
      </c>
      <c r="C1299" s="2" t="s">
        <v>8</v>
      </c>
      <c r="D1299" s="2" t="s">
        <v>10</v>
      </c>
      <c r="E1299" s="3">
        <v>43525</v>
      </c>
      <c r="F1299" s="3" t="s">
        <v>431</v>
      </c>
      <c r="G1299" s="2">
        <v>2019</v>
      </c>
      <c r="H1299" s="3" t="s">
        <v>73</v>
      </c>
      <c r="I1299" s="3" t="s">
        <v>116</v>
      </c>
      <c r="J1299" s="3" t="s">
        <v>56</v>
      </c>
      <c r="K1299" s="3" t="s">
        <v>94</v>
      </c>
      <c r="L1299" s="3" t="s">
        <v>40</v>
      </c>
      <c r="M1299" s="3" t="s">
        <v>1154</v>
      </c>
      <c r="N1299" s="2">
        <v>20.72</v>
      </c>
      <c r="O1299" s="2">
        <v>6.4749999999999996</v>
      </c>
      <c r="P1299" s="2">
        <v>6</v>
      </c>
      <c r="Q1299" s="4">
        <f>Table1[[#This Row],[Amount]]*Table1[[#This Row],[Quantity]]</f>
        <v>124.32</v>
      </c>
    </row>
    <row r="1300" spans="1:17" x14ac:dyDescent="0.3">
      <c r="A1300" s="1">
        <v>1299</v>
      </c>
      <c r="B1300" s="2" t="s">
        <v>1044</v>
      </c>
      <c r="C1300" s="2" t="s">
        <v>8</v>
      </c>
      <c r="D1300" s="2" t="s">
        <v>25</v>
      </c>
      <c r="E1300" s="3">
        <v>43525</v>
      </c>
      <c r="F1300" s="3" t="s">
        <v>431</v>
      </c>
      <c r="G1300" s="2">
        <v>2019</v>
      </c>
      <c r="H1300" s="3" t="s">
        <v>73</v>
      </c>
      <c r="I1300" s="3" t="s">
        <v>116</v>
      </c>
      <c r="J1300" s="3" t="s">
        <v>56</v>
      </c>
      <c r="K1300" s="3" t="s">
        <v>94</v>
      </c>
      <c r="L1300" s="3" t="s">
        <v>40</v>
      </c>
      <c r="M1300" s="3" t="s">
        <v>1154</v>
      </c>
      <c r="N1300" s="2">
        <v>114.95</v>
      </c>
      <c r="O1300" s="2">
        <v>2.2989999999999999</v>
      </c>
      <c r="P1300" s="2">
        <v>3</v>
      </c>
      <c r="Q1300" s="4">
        <f>Table1[[#This Row],[Amount]]*Table1[[#This Row],[Quantity]]</f>
        <v>344.85</v>
      </c>
    </row>
    <row r="1301" spans="1:17" x14ac:dyDescent="0.3">
      <c r="A1301" s="1">
        <v>1300</v>
      </c>
      <c r="B1301" s="2" t="s">
        <v>1045</v>
      </c>
      <c r="C1301" s="2" t="s">
        <v>8</v>
      </c>
      <c r="D1301" s="2" t="s">
        <v>9</v>
      </c>
      <c r="E1301" s="3">
        <v>43525</v>
      </c>
      <c r="F1301" s="3" t="s">
        <v>431</v>
      </c>
      <c r="G1301" s="2">
        <v>2019</v>
      </c>
      <c r="H1301" s="3" t="s">
        <v>73</v>
      </c>
      <c r="I1301" s="3" t="s">
        <v>116</v>
      </c>
      <c r="J1301" s="3" t="s">
        <v>56</v>
      </c>
      <c r="K1301" s="3" t="s">
        <v>94</v>
      </c>
      <c r="L1301" s="3" t="s">
        <v>40</v>
      </c>
      <c r="M1301" s="3" t="s">
        <v>1153</v>
      </c>
      <c r="N1301" s="2">
        <v>26.96</v>
      </c>
      <c r="O1301" s="2">
        <v>7.0095999999999998</v>
      </c>
      <c r="P1301" s="2">
        <v>7</v>
      </c>
      <c r="Q1301" s="4">
        <f>Table1[[#This Row],[Amount]]*Table1[[#This Row],[Quantity]]</f>
        <v>188.72</v>
      </c>
    </row>
    <row r="1302" spans="1:17" x14ac:dyDescent="0.3">
      <c r="A1302" s="1">
        <v>1301</v>
      </c>
      <c r="B1302" s="2" t="s">
        <v>1046</v>
      </c>
      <c r="C1302" s="2" t="s">
        <v>8</v>
      </c>
      <c r="D1302" s="2" t="s">
        <v>25</v>
      </c>
      <c r="E1302" s="3">
        <v>43526</v>
      </c>
      <c r="F1302" s="3" t="s">
        <v>431</v>
      </c>
      <c r="G1302" s="2">
        <v>2019</v>
      </c>
      <c r="H1302" s="3" t="s">
        <v>125</v>
      </c>
      <c r="I1302" s="3" t="s">
        <v>117</v>
      </c>
      <c r="J1302" s="3" t="s">
        <v>57</v>
      </c>
      <c r="K1302" s="3" t="s">
        <v>57</v>
      </c>
      <c r="L1302" s="3" t="s">
        <v>37</v>
      </c>
      <c r="M1302" s="3" t="s">
        <v>1153</v>
      </c>
      <c r="N1302" s="2">
        <v>572.76</v>
      </c>
      <c r="O1302" s="2">
        <v>166.10040000000001</v>
      </c>
      <c r="P1302" s="2">
        <v>3</v>
      </c>
      <c r="Q1302" s="4">
        <f>Table1[[#This Row],[Amount]]*Table1[[#This Row],[Quantity]]</f>
        <v>1718.28</v>
      </c>
    </row>
    <row r="1303" spans="1:17" x14ac:dyDescent="0.3">
      <c r="A1303" s="1">
        <v>1302</v>
      </c>
      <c r="B1303" s="2" t="s">
        <v>1046</v>
      </c>
      <c r="C1303" s="2" t="s">
        <v>6</v>
      </c>
      <c r="D1303" s="2" t="s">
        <v>24</v>
      </c>
      <c r="E1303" s="3">
        <v>43527</v>
      </c>
      <c r="F1303" s="3" t="s">
        <v>431</v>
      </c>
      <c r="G1303" s="2">
        <v>2019</v>
      </c>
      <c r="H1303" s="3" t="s">
        <v>60</v>
      </c>
      <c r="I1303" s="3" t="s">
        <v>118</v>
      </c>
      <c r="J1303" s="3" t="s">
        <v>55</v>
      </c>
      <c r="K1303" s="3" t="s">
        <v>97</v>
      </c>
      <c r="L1303" s="3" t="s">
        <v>40</v>
      </c>
      <c r="M1303" s="3" t="s">
        <v>1153</v>
      </c>
      <c r="N1303" s="2">
        <v>286.38</v>
      </c>
      <c r="O1303" s="2">
        <v>83.050200000000004</v>
      </c>
      <c r="P1303" s="2">
        <v>6</v>
      </c>
      <c r="Q1303" s="4">
        <f>Table1[[#This Row],[Amount]]*Table1[[#This Row],[Quantity]]</f>
        <v>1718.28</v>
      </c>
    </row>
    <row r="1304" spans="1:17" x14ac:dyDescent="0.3">
      <c r="A1304" s="1">
        <v>1303</v>
      </c>
      <c r="B1304" s="2" t="s">
        <v>1047</v>
      </c>
      <c r="C1304" s="2" t="s">
        <v>8</v>
      </c>
      <c r="D1304" s="2" t="s">
        <v>9</v>
      </c>
      <c r="E1304" s="3">
        <v>43527</v>
      </c>
      <c r="F1304" s="3" t="s">
        <v>431</v>
      </c>
      <c r="G1304" s="2">
        <v>2019</v>
      </c>
      <c r="H1304" s="3" t="s">
        <v>60</v>
      </c>
      <c r="I1304" s="3" t="s">
        <v>118</v>
      </c>
      <c r="J1304" s="3" t="s">
        <v>55</v>
      </c>
      <c r="K1304" s="3" t="s">
        <v>97</v>
      </c>
      <c r="L1304" s="3" t="s">
        <v>40</v>
      </c>
      <c r="M1304" s="3" t="s">
        <v>1155</v>
      </c>
      <c r="N1304" s="2">
        <v>61.96</v>
      </c>
      <c r="O1304" s="2">
        <v>4.3372000000000002</v>
      </c>
      <c r="P1304" s="2">
        <v>7</v>
      </c>
      <c r="Q1304" s="4">
        <f>Table1[[#This Row],[Amount]]*Table1[[#This Row],[Quantity]]</f>
        <v>433.72</v>
      </c>
    </row>
    <row r="1305" spans="1:17" x14ac:dyDescent="0.3">
      <c r="A1305" s="1">
        <v>1304</v>
      </c>
      <c r="B1305" s="2" t="s">
        <v>1048</v>
      </c>
      <c r="C1305" s="2" t="s">
        <v>8</v>
      </c>
      <c r="D1305" s="2" t="s">
        <v>14</v>
      </c>
      <c r="E1305" s="3">
        <v>43527</v>
      </c>
      <c r="F1305" s="3" t="s">
        <v>431</v>
      </c>
      <c r="G1305" s="2">
        <v>2019</v>
      </c>
      <c r="H1305" s="3" t="s">
        <v>60</v>
      </c>
      <c r="I1305" s="3" t="s">
        <v>118</v>
      </c>
      <c r="J1305" s="3" t="s">
        <v>55</v>
      </c>
      <c r="K1305" s="3" t="s">
        <v>97</v>
      </c>
      <c r="L1305" s="3" t="s">
        <v>40</v>
      </c>
      <c r="M1305" s="3" t="s">
        <v>1153</v>
      </c>
      <c r="N1305" s="2">
        <v>23.99</v>
      </c>
      <c r="O1305" s="2">
        <v>5.5176999999999996</v>
      </c>
      <c r="P1305" s="2">
        <v>1</v>
      </c>
      <c r="Q1305" s="4">
        <f>Table1[[#This Row],[Amount]]*Table1[[#This Row],[Quantity]]</f>
        <v>23.99</v>
      </c>
    </row>
    <row r="1306" spans="1:17" x14ac:dyDescent="0.3">
      <c r="A1306" s="1">
        <v>1305</v>
      </c>
      <c r="B1306" s="2" t="s">
        <v>1048</v>
      </c>
      <c r="C1306" s="2" t="s">
        <v>8</v>
      </c>
      <c r="D1306" s="2" t="s">
        <v>9</v>
      </c>
      <c r="E1306" s="3">
        <v>43527</v>
      </c>
      <c r="F1306" s="3" t="s">
        <v>431</v>
      </c>
      <c r="G1306" s="2">
        <v>2019</v>
      </c>
      <c r="H1306" s="3" t="s">
        <v>60</v>
      </c>
      <c r="I1306" s="3" t="s">
        <v>118</v>
      </c>
      <c r="J1306" s="3" t="s">
        <v>55</v>
      </c>
      <c r="K1306" s="3" t="s">
        <v>97</v>
      </c>
      <c r="L1306" s="3" t="s">
        <v>40</v>
      </c>
      <c r="M1306" s="3" t="s">
        <v>1153</v>
      </c>
      <c r="N1306" s="2">
        <v>287.97000000000003</v>
      </c>
      <c r="O1306" s="2">
        <v>77.751900000000006</v>
      </c>
      <c r="P1306" s="2">
        <v>1</v>
      </c>
      <c r="Q1306" s="4">
        <f>Table1[[#This Row],[Amount]]*Table1[[#This Row],[Quantity]]</f>
        <v>287.97000000000003</v>
      </c>
    </row>
    <row r="1307" spans="1:17" x14ac:dyDescent="0.3">
      <c r="A1307" s="1">
        <v>1306</v>
      </c>
      <c r="B1307" s="2" t="s">
        <v>1049</v>
      </c>
      <c r="C1307" s="2" t="s">
        <v>8</v>
      </c>
      <c r="D1307" s="2" t="s">
        <v>10</v>
      </c>
      <c r="E1307" s="3">
        <v>43528</v>
      </c>
      <c r="F1307" s="3" t="s">
        <v>431</v>
      </c>
      <c r="G1307" s="2">
        <v>2019</v>
      </c>
      <c r="H1307" s="3" t="s">
        <v>80</v>
      </c>
      <c r="I1307" s="3" t="s">
        <v>119</v>
      </c>
      <c r="J1307" s="3" t="s">
        <v>43</v>
      </c>
      <c r="K1307" s="3" t="s">
        <v>108</v>
      </c>
      <c r="L1307" s="3" t="s">
        <v>37</v>
      </c>
      <c r="M1307" s="3" t="s">
        <v>1153</v>
      </c>
      <c r="N1307" s="2">
        <v>419.94400000000002</v>
      </c>
      <c r="O1307" s="2">
        <v>52.493000000000002</v>
      </c>
      <c r="P1307" s="2">
        <v>8</v>
      </c>
      <c r="Q1307" s="4">
        <f>Table1[[#This Row],[Amount]]*Table1[[#This Row],[Quantity]]</f>
        <v>3359.5520000000001</v>
      </c>
    </row>
    <row r="1308" spans="1:17" x14ac:dyDescent="0.3">
      <c r="A1308" s="1">
        <v>1307</v>
      </c>
      <c r="B1308" s="2" t="s">
        <v>1050</v>
      </c>
      <c r="C1308" s="2" t="s">
        <v>8</v>
      </c>
      <c r="D1308" s="2" t="s">
        <v>25</v>
      </c>
      <c r="E1308" s="3">
        <v>43528</v>
      </c>
      <c r="F1308" s="3" t="s">
        <v>431</v>
      </c>
      <c r="G1308" s="2">
        <v>2019</v>
      </c>
      <c r="H1308" s="3" t="s">
        <v>80</v>
      </c>
      <c r="I1308" s="3" t="s">
        <v>120</v>
      </c>
      <c r="J1308" s="3" t="s">
        <v>42</v>
      </c>
      <c r="K1308" s="3" t="s">
        <v>110</v>
      </c>
      <c r="L1308" s="3" t="s">
        <v>38</v>
      </c>
      <c r="M1308" s="3" t="s">
        <v>1153</v>
      </c>
      <c r="N1308" s="2">
        <v>46.76</v>
      </c>
      <c r="O1308" s="2">
        <v>22.444800000000001</v>
      </c>
      <c r="P1308" s="2">
        <v>5</v>
      </c>
      <c r="Q1308" s="4">
        <f>Table1[[#This Row],[Amount]]*Table1[[#This Row],[Quantity]]</f>
        <v>233.79999999999998</v>
      </c>
    </row>
    <row r="1309" spans="1:17" x14ac:dyDescent="0.3">
      <c r="A1309" s="1">
        <v>1308</v>
      </c>
      <c r="B1309" s="2" t="s">
        <v>1050</v>
      </c>
      <c r="C1309" s="2" t="s">
        <v>11</v>
      </c>
      <c r="D1309" s="2" t="s">
        <v>23</v>
      </c>
      <c r="E1309" s="3">
        <v>43528</v>
      </c>
      <c r="F1309" s="3" t="s">
        <v>431</v>
      </c>
      <c r="G1309" s="2">
        <v>2019</v>
      </c>
      <c r="H1309" s="3" t="s">
        <v>80</v>
      </c>
      <c r="I1309" s="3" t="s">
        <v>121</v>
      </c>
      <c r="J1309" s="3" t="s">
        <v>43</v>
      </c>
      <c r="K1309" s="3" t="s">
        <v>64</v>
      </c>
      <c r="L1309" s="3" t="s">
        <v>37</v>
      </c>
      <c r="M1309" s="3" t="s">
        <v>1153</v>
      </c>
      <c r="N1309" s="2">
        <v>17.712</v>
      </c>
      <c r="O1309" s="2">
        <v>6.4206000000000003</v>
      </c>
      <c r="P1309" s="2">
        <v>2</v>
      </c>
      <c r="Q1309" s="4">
        <f>Table1[[#This Row],[Amount]]*Table1[[#This Row],[Quantity]]</f>
        <v>35.423999999999999</v>
      </c>
    </row>
    <row r="1310" spans="1:17" x14ac:dyDescent="0.3">
      <c r="A1310" s="1">
        <v>1309</v>
      </c>
      <c r="B1310" s="2" t="s">
        <v>1050</v>
      </c>
      <c r="C1310" s="2" t="s">
        <v>6</v>
      </c>
      <c r="D1310" s="2" t="s">
        <v>16</v>
      </c>
      <c r="E1310" s="3">
        <v>43528</v>
      </c>
      <c r="F1310" s="3" t="s">
        <v>431</v>
      </c>
      <c r="G1310" s="2">
        <v>2019</v>
      </c>
      <c r="H1310" s="3" t="s">
        <v>80</v>
      </c>
      <c r="I1310" s="3" t="s">
        <v>121</v>
      </c>
      <c r="J1310" s="3" t="s">
        <v>43</v>
      </c>
      <c r="K1310" s="3" t="s">
        <v>64</v>
      </c>
      <c r="L1310" s="3" t="s">
        <v>37</v>
      </c>
      <c r="M1310" s="3" t="s">
        <v>1153</v>
      </c>
      <c r="N1310" s="2">
        <v>21.78</v>
      </c>
      <c r="O1310" s="2">
        <v>5.6627999999999998</v>
      </c>
      <c r="P1310" s="2">
        <v>6</v>
      </c>
      <c r="Q1310" s="4">
        <f>Table1[[#This Row],[Amount]]*Table1[[#This Row],[Quantity]]</f>
        <v>130.68</v>
      </c>
    </row>
    <row r="1311" spans="1:17" x14ac:dyDescent="0.3">
      <c r="A1311" s="1">
        <v>1310</v>
      </c>
      <c r="B1311" s="2" t="s">
        <v>1050</v>
      </c>
      <c r="C1311" s="2" t="s">
        <v>6</v>
      </c>
      <c r="D1311" s="2" t="s">
        <v>21</v>
      </c>
      <c r="E1311" s="3">
        <v>43528</v>
      </c>
      <c r="F1311" s="3" t="s">
        <v>431</v>
      </c>
      <c r="G1311" s="2">
        <v>2019</v>
      </c>
      <c r="H1311" s="3" t="s">
        <v>80</v>
      </c>
      <c r="I1311" s="3" t="s">
        <v>121</v>
      </c>
      <c r="J1311" s="3" t="s">
        <v>43</v>
      </c>
      <c r="K1311" s="3" t="s">
        <v>64</v>
      </c>
      <c r="L1311" s="3" t="s">
        <v>37</v>
      </c>
      <c r="M1311" s="3" t="s">
        <v>1153</v>
      </c>
      <c r="N1311" s="2">
        <v>161.94</v>
      </c>
      <c r="O1311" s="2">
        <v>9.7164000000000001</v>
      </c>
      <c r="P1311" s="2">
        <v>5</v>
      </c>
      <c r="Q1311" s="4">
        <f>Table1[[#This Row],[Amount]]*Table1[[#This Row],[Quantity]]</f>
        <v>809.7</v>
      </c>
    </row>
    <row r="1312" spans="1:17" x14ac:dyDescent="0.3">
      <c r="A1312" s="1">
        <v>1311</v>
      </c>
      <c r="B1312" s="2" t="s">
        <v>1050</v>
      </c>
      <c r="C1312" s="2" t="s">
        <v>8</v>
      </c>
      <c r="D1312" s="2" t="s">
        <v>15</v>
      </c>
      <c r="E1312" s="3">
        <v>43528</v>
      </c>
      <c r="F1312" s="3" t="s">
        <v>431</v>
      </c>
      <c r="G1312" s="2">
        <v>2019</v>
      </c>
      <c r="H1312" s="3" t="s">
        <v>80</v>
      </c>
      <c r="I1312" s="3" t="s">
        <v>121</v>
      </c>
      <c r="J1312" s="3" t="s">
        <v>43</v>
      </c>
      <c r="K1312" s="3" t="s">
        <v>64</v>
      </c>
      <c r="L1312" s="3" t="s">
        <v>37</v>
      </c>
      <c r="M1312" s="3" t="s">
        <v>1153</v>
      </c>
      <c r="N1312" s="2">
        <v>161.56800000000001</v>
      </c>
      <c r="O1312" s="2">
        <v>-8.0784000000000002</v>
      </c>
      <c r="P1312" s="2">
        <v>4</v>
      </c>
      <c r="Q1312" s="4">
        <f>Table1[[#This Row],[Amount]]*Table1[[#This Row],[Quantity]]</f>
        <v>646.27200000000005</v>
      </c>
    </row>
    <row r="1313" spans="1:17" x14ac:dyDescent="0.3">
      <c r="A1313" s="1">
        <v>1312</v>
      </c>
      <c r="B1313" s="2" t="s">
        <v>1051</v>
      </c>
      <c r="C1313" s="2" t="s">
        <v>8</v>
      </c>
      <c r="D1313" s="2" t="s">
        <v>10</v>
      </c>
      <c r="E1313" s="3">
        <v>43529</v>
      </c>
      <c r="F1313" s="3" t="s">
        <v>431</v>
      </c>
      <c r="G1313" s="2">
        <v>2019</v>
      </c>
      <c r="H1313" s="3" t="s">
        <v>65</v>
      </c>
      <c r="I1313" s="3" t="s">
        <v>122</v>
      </c>
      <c r="J1313" s="3" t="s">
        <v>42</v>
      </c>
      <c r="K1313" s="3" t="s">
        <v>67</v>
      </c>
      <c r="L1313" s="3" t="s">
        <v>38</v>
      </c>
      <c r="M1313" s="3" t="s">
        <v>1153</v>
      </c>
      <c r="N1313" s="2">
        <v>3.69</v>
      </c>
      <c r="O1313" s="2">
        <v>1.7343</v>
      </c>
      <c r="P1313" s="2">
        <v>2</v>
      </c>
      <c r="Q1313" s="4">
        <f>Table1[[#This Row],[Amount]]*Table1[[#This Row],[Quantity]]</f>
        <v>7.38</v>
      </c>
    </row>
    <row r="1314" spans="1:17" x14ac:dyDescent="0.3">
      <c r="A1314" s="1">
        <v>1313</v>
      </c>
      <c r="B1314" s="2" t="s">
        <v>1051</v>
      </c>
      <c r="C1314" s="2" t="s">
        <v>8</v>
      </c>
      <c r="D1314" s="2" t="s">
        <v>18</v>
      </c>
      <c r="E1314" s="3">
        <v>43530</v>
      </c>
      <c r="F1314" s="3" t="s">
        <v>431</v>
      </c>
      <c r="G1314" s="2">
        <v>2019</v>
      </c>
      <c r="H1314" s="3" t="s">
        <v>85</v>
      </c>
      <c r="I1314" s="3" t="s">
        <v>123</v>
      </c>
      <c r="J1314" s="3" t="s">
        <v>41</v>
      </c>
      <c r="K1314" s="3" t="s">
        <v>69</v>
      </c>
      <c r="L1314" s="3" t="s">
        <v>37</v>
      </c>
      <c r="M1314" s="3" t="s">
        <v>1153</v>
      </c>
      <c r="N1314" s="2">
        <v>122.12</v>
      </c>
      <c r="O1314" s="2">
        <v>56.175199999999997</v>
      </c>
      <c r="P1314" s="2">
        <v>7</v>
      </c>
      <c r="Q1314" s="4">
        <f>Table1[[#This Row],[Amount]]*Table1[[#This Row],[Quantity]]</f>
        <v>854.84</v>
      </c>
    </row>
    <row r="1315" spans="1:17" x14ac:dyDescent="0.3">
      <c r="A1315" s="1">
        <v>1314</v>
      </c>
      <c r="B1315" s="2" t="s">
        <v>1052</v>
      </c>
      <c r="C1315" s="2" t="s">
        <v>8</v>
      </c>
      <c r="D1315" s="2" t="s">
        <v>14</v>
      </c>
      <c r="E1315" s="3">
        <v>43530</v>
      </c>
      <c r="F1315" s="3" t="s">
        <v>431</v>
      </c>
      <c r="G1315" s="2">
        <v>2019</v>
      </c>
      <c r="H1315" s="3" t="s">
        <v>85</v>
      </c>
      <c r="I1315" s="3" t="s">
        <v>123</v>
      </c>
      <c r="J1315" s="3" t="s">
        <v>41</v>
      </c>
      <c r="K1315" s="3" t="s">
        <v>69</v>
      </c>
      <c r="L1315" s="3" t="s">
        <v>37</v>
      </c>
      <c r="M1315" s="3" t="s">
        <v>1153</v>
      </c>
      <c r="N1315" s="2">
        <v>155.37200000000001</v>
      </c>
      <c r="O1315" s="2">
        <v>-13.317600000000001</v>
      </c>
      <c r="P1315" s="2">
        <v>4</v>
      </c>
      <c r="Q1315" s="4">
        <f>Table1[[#This Row],[Amount]]*Table1[[#This Row],[Quantity]]</f>
        <v>621.48800000000006</v>
      </c>
    </row>
    <row r="1316" spans="1:17" x14ac:dyDescent="0.3">
      <c r="A1316" s="1">
        <v>1315</v>
      </c>
      <c r="B1316" s="2" t="s">
        <v>1053</v>
      </c>
      <c r="C1316" s="2" t="s">
        <v>11</v>
      </c>
      <c r="D1316" s="2" t="s">
        <v>13</v>
      </c>
      <c r="E1316" s="3">
        <v>43530</v>
      </c>
      <c r="F1316" s="3" t="s">
        <v>431</v>
      </c>
      <c r="G1316" s="2">
        <v>2019</v>
      </c>
      <c r="H1316" s="3" t="s">
        <v>85</v>
      </c>
      <c r="I1316" s="3" t="s">
        <v>123</v>
      </c>
      <c r="J1316" s="3" t="s">
        <v>41</v>
      </c>
      <c r="K1316" s="3" t="s">
        <v>69</v>
      </c>
      <c r="L1316" s="3" t="s">
        <v>37</v>
      </c>
      <c r="M1316" s="3" t="s">
        <v>1154</v>
      </c>
      <c r="N1316" s="2">
        <v>38.880000000000003</v>
      </c>
      <c r="O1316" s="2">
        <v>18.662400000000002</v>
      </c>
      <c r="P1316" s="2">
        <v>4</v>
      </c>
      <c r="Q1316" s="4">
        <f>Table1[[#This Row],[Amount]]*Table1[[#This Row],[Quantity]]</f>
        <v>155.52000000000001</v>
      </c>
    </row>
    <row r="1317" spans="1:17" x14ac:dyDescent="0.3">
      <c r="A1317" s="1">
        <v>1316</v>
      </c>
      <c r="B1317" s="2" t="s">
        <v>1053</v>
      </c>
      <c r="C1317" s="2" t="s">
        <v>11</v>
      </c>
      <c r="D1317" s="2" t="s">
        <v>23</v>
      </c>
      <c r="E1317" s="3">
        <v>43530</v>
      </c>
      <c r="F1317" s="3" t="s">
        <v>431</v>
      </c>
      <c r="G1317" s="2">
        <v>2019</v>
      </c>
      <c r="H1317" s="3" t="s">
        <v>85</v>
      </c>
      <c r="I1317" s="3" t="s">
        <v>123</v>
      </c>
      <c r="J1317" s="3" t="s">
        <v>41</v>
      </c>
      <c r="K1317" s="3" t="s">
        <v>69</v>
      </c>
      <c r="L1317" s="3" t="s">
        <v>37</v>
      </c>
      <c r="M1317" s="3" t="s">
        <v>1154</v>
      </c>
      <c r="N1317" s="2">
        <v>183.84</v>
      </c>
      <c r="O1317" s="2">
        <v>62.505600000000001</v>
      </c>
      <c r="P1317" s="2">
        <v>2</v>
      </c>
      <c r="Q1317" s="4">
        <f>Table1[[#This Row],[Amount]]*Table1[[#This Row],[Quantity]]</f>
        <v>367.68</v>
      </c>
    </row>
    <row r="1318" spans="1:17" x14ac:dyDescent="0.3">
      <c r="A1318" s="1">
        <v>1317</v>
      </c>
      <c r="B1318" s="2" t="s">
        <v>1053</v>
      </c>
      <c r="C1318" s="2" t="s">
        <v>8</v>
      </c>
      <c r="D1318" s="2" t="s">
        <v>14</v>
      </c>
      <c r="E1318" s="3">
        <v>43530</v>
      </c>
      <c r="F1318" s="3" t="s">
        <v>431</v>
      </c>
      <c r="G1318" s="2">
        <v>2019</v>
      </c>
      <c r="H1318" s="3" t="s">
        <v>85</v>
      </c>
      <c r="I1318" s="3" t="s">
        <v>123</v>
      </c>
      <c r="J1318" s="3" t="s">
        <v>41</v>
      </c>
      <c r="K1318" s="3" t="s">
        <v>69</v>
      </c>
      <c r="L1318" s="3" t="s">
        <v>37</v>
      </c>
      <c r="M1318" s="3" t="s">
        <v>1154</v>
      </c>
      <c r="N1318" s="2">
        <v>579.29999999999995</v>
      </c>
      <c r="O1318" s="2">
        <v>28.965</v>
      </c>
      <c r="P1318" s="2">
        <v>3</v>
      </c>
      <c r="Q1318" s="4">
        <f>Table1[[#This Row],[Amount]]*Table1[[#This Row],[Quantity]]</f>
        <v>1737.8999999999999</v>
      </c>
    </row>
    <row r="1319" spans="1:17" x14ac:dyDescent="0.3">
      <c r="A1319" s="1">
        <v>1318</v>
      </c>
      <c r="B1319" s="2" t="s">
        <v>1054</v>
      </c>
      <c r="C1319" s="2" t="s">
        <v>8</v>
      </c>
      <c r="D1319" s="2" t="s">
        <v>19</v>
      </c>
      <c r="E1319" s="3">
        <v>43530</v>
      </c>
      <c r="F1319" s="3" t="s">
        <v>431</v>
      </c>
      <c r="G1319" s="2">
        <v>2019</v>
      </c>
      <c r="H1319" s="3" t="s">
        <v>85</v>
      </c>
      <c r="I1319" s="3" t="s">
        <v>123</v>
      </c>
      <c r="J1319" s="3" t="s">
        <v>41</v>
      </c>
      <c r="K1319" s="3" t="s">
        <v>69</v>
      </c>
      <c r="L1319" s="3" t="s">
        <v>37</v>
      </c>
      <c r="M1319" s="3" t="s">
        <v>1153</v>
      </c>
      <c r="N1319" s="2">
        <v>14.2</v>
      </c>
      <c r="O1319" s="2">
        <v>3.3725000000000001</v>
      </c>
      <c r="P1319" s="2">
        <v>3</v>
      </c>
      <c r="Q1319" s="4">
        <f>Table1[[#This Row],[Amount]]*Table1[[#This Row],[Quantity]]</f>
        <v>42.599999999999994</v>
      </c>
    </row>
    <row r="1320" spans="1:17" x14ac:dyDescent="0.3">
      <c r="A1320" s="1">
        <v>1319</v>
      </c>
      <c r="B1320" s="2" t="s">
        <v>1055</v>
      </c>
      <c r="C1320" s="2" t="s">
        <v>8</v>
      </c>
      <c r="D1320" s="2" t="s">
        <v>9</v>
      </c>
      <c r="E1320" s="3">
        <v>43530</v>
      </c>
      <c r="F1320" s="3" t="s">
        <v>431</v>
      </c>
      <c r="G1320" s="2">
        <v>2019</v>
      </c>
      <c r="H1320" s="3" t="s">
        <v>85</v>
      </c>
      <c r="I1320" s="3" t="s">
        <v>123</v>
      </c>
      <c r="J1320" s="3" t="s">
        <v>41</v>
      </c>
      <c r="K1320" s="3" t="s">
        <v>69</v>
      </c>
      <c r="L1320" s="3" t="s">
        <v>37</v>
      </c>
      <c r="M1320" s="3" t="s">
        <v>1154</v>
      </c>
      <c r="N1320" s="2">
        <v>575.91999999999996</v>
      </c>
      <c r="O1320" s="2">
        <v>71.989999999999995</v>
      </c>
      <c r="P1320" s="2">
        <v>2</v>
      </c>
      <c r="Q1320" s="4">
        <f>Table1[[#This Row],[Amount]]*Table1[[#This Row],[Quantity]]</f>
        <v>1151.8399999999999</v>
      </c>
    </row>
    <row r="1321" spans="1:17" x14ac:dyDescent="0.3">
      <c r="A1321" s="1">
        <v>1320</v>
      </c>
      <c r="B1321" s="2" t="s">
        <v>1055</v>
      </c>
      <c r="C1321" s="2" t="s">
        <v>8</v>
      </c>
      <c r="D1321" s="2" t="s">
        <v>10</v>
      </c>
      <c r="E1321" s="3">
        <v>43530</v>
      </c>
      <c r="F1321" s="3" t="s">
        <v>431</v>
      </c>
      <c r="G1321" s="2">
        <v>2019</v>
      </c>
      <c r="H1321" s="3" t="s">
        <v>85</v>
      </c>
      <c r="I1321" s="3" t="s">
        <v>123</v>
      </c>
      <c r="J1321" s="3" t="s">
        <v>41</v>
      </c>
      <c r="K1321" s="3" t="s">
        <v>69</v>
      </c>
      <c r="L1321" s="3" t="s">
        <v>37</v>
      </c>
      <c r="M1321" s="3" t="s">
        <v>1154</v>
      </c>
      <c r="N1321" s="2">
        <v>5.1840000000000002</v>
      </c>
      <c r="O1321" s="2">
        <v>-3.6288</v>
      </c>
      <c r="P1321" s="2">
        <v>6</v>
      </c>
      <c r="Q1321" s="4">
        <f>Table1[[#This Row],[Amount]]*Table1[[#This Row],[Quantity]]</f>
        <v>31.103999999999999</v>
      </c>
    </row>
    <row r="1322" spans="1:17" x14ac:dyDescent="0.3">
      <c r="A1322" s="1">
        <v>1321</v>
      </c>
      <c r="B1322" s="2" t="s">
        <v>1056</v>
      </c>
      <c r="C1322" s="2" t="s">
        <v>11</v>
      </c>
      <c r="D1322" s="2" t="s">
        <v>22</v>
      </c>
      <c r="E1322" s="3">
        <v>43530</v>
      </c>
      <c r="F1322" s="3" t="s">
        <v>431</v>
      </c>
      <c r="G1322" s="2">
        <v>2019</v>
      </c>
      <c r="H1322" s="3" t="s">
        <v>85</v>
      </c>
      <c r="I1322" s="3" t="s">
        <v>123</v>
      </c>
      <c r="J1322" s="3" t="s">
        <v>41</v>
      </c>
      <c r="K1322" s="3" t="s">
        <v>69</v>
      </c>
      <c r="L1322" s="3" t="s">
        <v>37</v>
      </c>
      <c r="M1322" s="3" t="s">
        <v>1153</v>
      </c>
      <c r="N1322" s="2">
        <v>5.2290000000000001</v>
      </c>
      <c r="O1322" s="2">
        <v>-4.1832000000000003</v>
      </c>
      <c r="P1322" s="2">
        <v>2</v>
      </c>
      <c r="Q1322" s="4">
        <f>Table1[[#This Row],[Amount]]*Table1[[#This Row],[Quantity]]</f>
        <v>10.458</v>
      </c>
    </row>
    <row r="1323" spans="1:17" x14ac:dyDescent="0.3">
      <c r="A1323" s="1">
        <v>1322</v>
      </c>
      <c r="B1323" s="2" t="s">
        <v>1056</v>
      </c>
      <c r="C1323" s="2" t="s">
        <v>8</v>
      </c>
      <c r="D1323" s="2" t="s">
        <v>18</v>
      </c>
      <c r="E1323" s="3">
        <v>43531</v>
      </c>
      <c r="F1323" s="3" t="s">
        <v>431</v>
      </c>
      <c r="G1323" s="2">
        <v>2019</v>
      </c>
      <c r="H1323" s="3" t="s">
        <v>70</v>
      </c>
      <c r="I1323" s="3" t="s">
        <v>124</v>
      </c>
      <c r="J1323" s="3" t="s">
        <v>50</v>
      </c>
      <c r="K1323" s="3" t="s">
        <v>72</v>
      </c>
      <c r="L1323" s="3" t="s">
        <v>39</v>
      </c>
      <c r="M1323" s="3" t="s">
        <v>1153</v>
      </c>
      <c r="N1323" s="2">
        <v>285.55200000000002</v>
      </c>
      <c r="O1323" s="2">
        <v>35.694000000000003</v>
      </c>
      <c r="P1323" s="2">
        <v>6</v>
      </c>
      <c r="Q1323" s="4">
        <f>Table1[[#This Row],[Amount]]*Table1[[#This Row],[Quantity]]</f>
        <v>1713.3120000000001</v>
      </c>
    </row>
    <row r="1324" spans="1:17" x14ac:dyDescent="0.3">
      <c r="A1324" s="1">
        <v>1323</v>
      </c>
      <c r="B1324" s="2" t="s">
        <v>1057</v>
      </c>
      <c r="C1324" s="2" t="s">
        <v>6</v>
      </c>
      <c r="D1324" s="2" t="s">
        <v>7</v>
      </c>
      <c r="E1324" s="3">
        <v>43531</v>
      </c>
      <c r="F1324" s="3" t="s">
        <v>431</v>
      </c>
      <c r="G1324" s="2">
        <v>2019</v>
      </c>
      <c r="H1324" s="3" t="s">
        <v>70</v>
      </c>
      <c r="I1324" s="3" t="s">
        <v>124</v>
      </c>
      <c r="J1324" s="3" t="s">
        <v>50</v>
      </c>
      <c r="K1324" s="3" t="s">
        <v>72</v>
      </c>
      <c r="L1324" s="3" t="s">
        <v>39</v>
      </c>
      <c r="M1324" s="3" t="s">
        <v>1153</v>
      </c>
      <c r="N1324" s="2">
        <v>72.8</v>
      </c>
      <c r="O1324" s="2">
        <v>19.655999999999999</v>
      </c>
      <c r="P1324" s="2">
        <v>5</v>
      </c>
      <c r="Q1324" s="4">
        <f>Table1[[#This Row],[Amount]]*Table1[[#This Row],[Quantity]]</f>
        <v>364</v>
      </c>
    </row>
    <row r="1325" spans="1:17" x14ac:dyDescent="0.3">
      <c r="A1325" s="1">
        <v>1324</v>
      </c>
      <c r="B1325" s="2" t="s">
        <v>1058</v>
      </c>
      <c r="C1325" s="2" t="s">
        <v>6</v>
      </c>
      <c r="D1325" s="2" t="s">
        <v>7</v>
      </c>
      <c r="E1325" s="3">
        <v>43531</v>
      </c>
      <c r="F1325" s="3" t="s">
        <v>431</v>
      </c>
      <c r="G1325" s="2">
        <v>2019</v>
      </c>
      <c r="H1325" s="3" t="s">
        <v>70</v>
      </c>
      <c r="I1325" s="3" t="s">
        <v>124</v>
      </c>
      <c r="J1325" s="3" t="s">
        <v>50</v>
      </c>
      <c r="K1325" s="3" t="s">
        <v>72</v>
      </c>
      <c r="L1325" s="3" t="s">
        <v>39</v>
      </c>
      <c r="M1325" s="3" t="s">
        <v>1153</v>
      </c>
      <c r="N1325" s="2">
        <v>10.816000000000001</v>
      </c>
      <c r="O1325" s="2">
        <v>3.5152000000000001</v>
      </c>
      <c r="P1325" s="2">
        <v>5</v>
      </c>
      <c r="Q1325" s="4">
        <f>Table1[[#This Row],[Amount]]*Table1[[#This Row],[Quantity]]</f>
        <v>54.080000000000005</v>
      </c>
    </row>
    <row r="1326" spans="1:17" x14ac:dyDescent="0.3">
      <c r="A1326" s="1">
        <v>1325</v>
      </c>
      <c r="B1326" s="2" t="s">
        <v>1059</v>
      </c>
      <c r="C1326" s="2" t="s">
        <v>8</v>
      </c>
      <c r="D1326" s="2" t="s">
        <v>9</v>
      </c>
      <c r="E1326" s="3">
        <v>43531</v>
      </c>
      <c r="F1326" s="3" t="s">
        <v>431</v>
      </c>
      <c r="G1326" s="2">
        <v>2019</v>
      </c>
      <c r="H1326" s="3" t="s">
        <v>70</v>
      </c>
      <c r="I1326" s="3" t="s">
        <v>124</v>
      </c>
      <c r="J1326" s="3" t="s">
        <v>50</v>
      </c>
      <c r="K1326" s="3" t="s">
        <v>72</v>
      </c>
      <c r="L1326" s="3" t="s">
        <v>39</v>
      </c>
      <c r="M1326" s="3" t="s">
        <v>1154</v>
      </c>
      <c r="N1326" s="2">
        <v>46.26</v>
      </c>
      <c r="O1326" s="2">
        <v>12.4902</v>
      </c>
      <c r="P1326" s="2">
        <v>3</v>
      </c>
      <c r="Q1326" s="4">
        <f>Table1[[#This Row],[Amount]]*Table1[[#This Row],[Quantity]]</f>
        <v>138.78</v>
      </c>
    </row>
    <row r="1327" spans="1:17" x14ac:dyDescent="0.3">
      <c r="A1327" s="1">
        <v>1326</v>
      </c>
      <c r="B1327" s="2" t="s">
        <v>1060</v>
      </c>
      <c r="C1327" s="2" t="s">
        <v>8</v>
      </c>
      <c r="D1327" s="2" t="s">
        <v>9</v>
      </c>
      <c r="E1327" s="3">
        <v>43531</v>
      </c>
      <c r="F1327" s="3" t="s">
        <v>431</v>
      </c>
      <c r="G1327" s="2">
        <v>2019</v>
      </c>
      <c r="H1327" s="3" t="s">
        <v>70</v>
      </c>
      <c r="I1327" s="3" t="s">
        <v>124</v>
      </c>
      <c r="J1327" s="3" t="s">
        <v>50</v>
      </c>
      <c r="K1327" s="3" t="s">
        <v>72</v>
      </c>
      <c r="L1327" s="3" t="s">
        <v>39</v>
      </c>
      <c r="M1327" s="3" t="s">
        <v>1153</v>
      </c>
      <c r="N1327" s="2">
        <v>17.46</v>
      </c>
      <c r="O1327" s="2">
        <v>-30.555</v>
      </c>
      <c r="P1327" s="2">
        <v>4</v>
      </c>
      <c r="Q1327" s="4">
        <f>Table1[[#This Row],[Amount]]*Table1[[#This Row],[Quantity]]</f>
        <v>69.84</v>
      </c>
    </row>
    <row r="1328" spans="1:17" x14ac:dyDescent="0.3">
      <c r="A1328" s="1">
        <v>1327</v>
      </c>
      <c r="B1328" s="2" t="s">
        <v>1061</v>
      </c>
      <c r="C1328" s="2" t="s">
        <v>8</v>
      </c>
      <c r="D1328" s="2" t="s">
        <v>10</v>
      </c>
      <c r="E1328" s="3">
        <v>43531</v>
      </c>
      <c r="F1328" s="3" t="s">
        <v>431</v>
      </c>
      <c r="G1328" s="2">
        <v>2019</v>
      </c>
      <c r="H1328" s="3" t="s">
        <v>70</v>
      </c>
      <c r="I1328" s="3" t="s">
        <v>124</v>
      </c>
      <c r="J1328" s="3" t="s">
        <v>50</v>
      </c>
      <c r="K1328" s="3" t="s">
        <v>72</v>
      </c>
      <c r="L1328" s="3" t="s">
        <v>39</v>
      </c>
      <c r="M1328" s="3" t="s">
        <v>1155</v>
      </c>
      <c r="N1328" s="2">
        <v>51.072000000000003</v>
      </c>
      <c r="O1328" s="2">
        <v>5.1071999999999997</v>
      </c>
      <c r="P1328" s="2">
        <v>10</v>
      </c>
      <c r="Q1328" s="4">
        <f>Table1[[#This Row],[Amount]]*Table1[[#This Row],[Quantity]]</f>
        <v>510.72</v>
      </c>
    </row>
    <row r="1329" spans="1:17" x14ac:dyDescent="0.3">
      <c r="A1329" s="1">
        <v>1328</v>
      </c>
      <c r="B1329" s="2" t="s">
        <v>1062</v>
      </c>
      <c r="C1329" s="2" t="s">
        <v>8</v>
      </c>
      <c r="D1329" s="2" t="s">
        <v>14</v>
      </c>
      <c r="E1329" s="3">
        <v>43531</v>
      </c>
      <c r="F1329" s="3" t="s">
        <v>431</v>
      </c>
      <c r="G1329" s="2">
        <v>2019</v>
      </c>
      <c r="H1329" s="3" t="s">
        <v>70</v>
      </c>
      <c r="I1329" s="3" t="s">
        <v>124</v>
      </c>
      <c r="J1329" s="3" t="s">
        <v>50</v>
      </c>
      <c r="K1329" s="3" t="s">
        <v>72</v>
      </c>
      <c r="L1329" s="3" t="s">
        <v>39</v>
      </c>
      <c r="M1329" s="3" t="s">
        <v>1154</v>
      </c>
      <c r="N1329" s="2">
        <v>11.34</v>
      </c>
      <c r="O1329" s="2">
        <v>5.5566000000000004</v>
      </c>
      <c r="P1329" s="2">
        <v>2</v>
      </c>
      <c r="Q1329" s="4">
        <f>Table1[[#This Row],[Amount]]*Table1[[#This Row],[Quantity]]</f>
        <v>22.68</v>
      </c>
    </row>
    <row r="1330" spans="1:17" x14ac:dyDescent="0.3">
      <c r="A1330" s="1">
        <v>1329</v>
      </c>
      <c r="B1330" s="2" t="s">
        <v>1063</v>
      </c>
      <c r="C1330" s="2" t="s">
        <v>11</v>
      </c>
      <c r="D1330" s="2" t="s">
        <v>23</v>
      </c>
      <c r="E1330" s="3">
        <v>43531</v>
      </c>
      <c r="F1330" s="3" t="s">
        <v>431</v>
      </c>
      <c r="G1330" s="2">
        <v>2019</v>
      </c>
      <c r="H1330" s="3" t="s">
        <v>70</v>
      </c>
      <c r="I1330" s="3" t="s">
        <v>124</v>
      </c>
      <c r="J1330" s="3" t="s">
        <v>50</v>
      </c>
      <c r="K1330" s="3" t="s">
        <v>72</v>
      </c>
      <c r="L1330" s="3" t="s">
        <v>39</v>
      </c>
      <c r="M1330" s="3" t="s">
        <v>1155</v>
      </c>
      <c r="N1330" s="2">
        <v>87.92</v>
      </c>
      <c r="O1330" s="2">
        <v>26.376000000000001</v>
      </c>
      <c r="P1330" s="2">
        <v>2</v>
      </c>
      <c r="Q1330" s="4">
        <f>Table1[[#This Row],[Amount]]*Table1[[#This Row],[Quantity]]</f>
        <v>175.84</v>
      </c>
    </row>
    <row r="1331" spans="1:17" x14ac:dyDescent="0.3">
      <c r="A1331" s="1">
        <v>1330</v>
      </c>
      <c r="B1331" s="2" t="s">
        <v>1064</v>
      </c>
      <c r="C1331" s="2" t="s">
        <v>11</v>
      </c>
      <c r="D1331" s="2" t="s">
        <v>22</v>
      </c>
      <c r="E1331" s="3">
        <v>43531</v>
      </c>
      <c r="F1331" s="3" t="s">
        <v>431</v>
      </c>
      <c r="G1331" s="2">
        <v>2019</v>
      </c>
      <c r="H1331" s="3" t="s">
        <v>70</v>
      </c>
      <c r="I1331" s="3" t="s">
        <v>124</v>
      </c>
      <c r="J1331" s="3" t="s">
        <v>50</v>
      </c>
      <c r="K1331" s="3" t="s">
        <v>72</v>
      </c>
      <c r="L1331" s="3" t="s">
        <v>39</v>
      </c>
      <c r="M1331" s="3" t="s">
        <v>1153</v>
      </c>
      <c r="N1331" s="2">
        <v>37.049999999999997</v>
      </c>
      <c r="O1331" s="2">
        <v>16.302</v>
      </c>
      <c r="P1331" s="2">
        <v>7</v>
      </c>
      <c r="Q1331" s="4">
        <f>Table1[[#This Row],[Amount]]*Table1[[#This Row],[Quantity]]</f>
        <v>259.34999999999997</v>
      </c>
    </row>
    <row r="1332" spans="1:17" x14ac:dyDescent="0.3">
      <c r="A1332" s="1">
        <v>1331</v>
      </c>
      <c r="B1332" s="2" t="s">
        <v>1065</v>
      </c>
      <c r="C1332" s="2" t="s">
        <v>11</v>
      </c>
      <c r="D1332" s="2" t="s">
        <v>12</v>
      </c>
      <c r="E1332" s="3">
        <v>43531</v>
      </c>
      <c r="F1332" s="3" t="s">
        <v>431</v>
      </c>
      <c r="G1332" s="2">
        <v>2019</v>
      </c>
      <c r="H1332" s="3" t="s">
        <v>70</v>
      </c>
      <c r="I1332" s="3" t="s">
        <v>124</v>
      </c>
      <c r="J1332" s="3" t="s">
        <v>50</v>
      </c>
      <c r="K1332" s="3" t="s">
        <v>72</v>
      </c>
      <c r="L1332" s="3" t="s">
        <v>39</v>
      </c>
      <c r="M1332" s="3" t="s">
        <v>1155</v>
      </c>
      <c r="N1332" s="2">
        <v>2.97</v>
      </c>
      <c r="O1332" s="2">
        <v>-0.64349999999999996</v>
      </c>
      <c r="P1332" s="2">
        <v>5</v>
      </c>
      <c r="Q1332" s="4">
        <f>Table1[[#This Row],[Amount]]*Table1[[#This Row],[Quantity]]</f>
        <v>14.850000000000001</v>
      </c>
    </row>
    <row r="1333" spans="1:17" x14ac:dyDescent="0.3">
      <c r="A1333" s="1">
        <v>1332</v>
      </c>
      <c r="B1333" s="2" t="s">
        <v>1065</v>
      </c>
      <c r="C1333" s="2" t="s">
        <v>8</v>
      </c>
      <c r="D1333" s="2" t="s">
        <v>17</v>
      </c>
      <c r="E1333" s="3">
        <v>43532</v>
      </c>
      <c r="F1333" s="3" t="s">
        <v>431</v>
      </c>
      <c r="G1333" s="2">
        <v>2019</v>
      </c>
      <c r="H1333" s="3" t="s">
        <v>73</v>
      </c>
      <c r="I1333" s="3" t="s">
        <v>126</v>
      </c>
      <c r="J1333" s="3" t="s">
        <v>46</v>
      </c>
      <c r="K1333" s="3" t="s">
        <v>75</v>
      </c>
      <c r="L1333" s="3" t="s">
        <v>36</v>
      </c>
      <c r="M1333" s="3" t="s">
        <v>1155</v>
      </c>
      <c r="N1333" s="2">
        <v>27.44</v>
      </c>
      <c r="O1333" s="2">
        <v>2.4009999999999998</v>
      </c>
      <c r="P1333" s="2">
        <v>6</v>
      </c>
      <c r="Q1333" s="4">
        <f>Table1[[#This Row],[Amount]]*Table1[[#This Row],[Quantity]]</f>
        <v>164.64000000000001</v>
      </c>
    </row>
    <row r="1334" spans="1:17" x14ac:dyDescent="0.3">
      <c r="A1334" s="1">
        <v>1333</v>
      </c>
      <c r="B1334" s="2" t="s">
        <v>1066</v>
      </c>
      <c r="C1334" s="2" t="s">
        <v>8</v>
      </c>
      <c r="D1334" s="2" t="s">
        <v>18</v>
      </c>
      <c r="E1334" s="3">
        <v>43532</v>
      </c>
      <c r="F1334" s="3" t="s">
        <v>431</v>
      </c>
      <c r="G1334" s="2">
        <v>2019</v>
      </c>
      <c r="H1334" s="3" t="s">
        <v>73</v>
      </c>
      <c r="I1334" s="3" t="s">
        <v>126</v>
      </c>
      <c r="J1334" s="3" t="s">
        <v>46</v>
      </c>
      <c r="K1334" s="3" t="s">
        <v>75</v>
      </c>
      <c r="L1334" s="3" t="s">
        <v>36</v>
      </c>
      <c r="M1334" s="3" t="s">
        <v>1153</v>
      </c>
      <c r="N1334" s="2">
        <v>1.08</v>
      </c>
      <c r="O1334" s="2">
        <v>-1.728</v>
      </c>
      <c r="P1334" s="2">
        <v>4</v>
      </c>
      <c r="Q1334" s="4">
        <f>Table1[[#This Row],[Amount]]*Table1[[#This Row],[Quantity]]</f>
        <v>4.32</v>
      </c>
    </row>
    <row r="1335" spans="1:17" x14ac:dyDescent="0.3">
      <c r="A1335" s="1">
        <v>1334</v>
      </c>
      <c r="B1335" s="2" t="s">
        <v>1066</v>
      </c>
      <c r="C1335" s="2" t="s">
        <v>8</v>
      </c>
      <c r="D1335" s="2" t="s">
        <v>14</v>
      </c>
      <c r="E1335" s="3">
        <v>43532</v>
      </c>
      <c r="F1335" s="3" t="s">
        <v>431</v>
      </c>
      <c r="G1335" s="2">
        <v>2019</v>
      </c>
      <c r="H1335" s="3" t="s">
        <v>73</v>
      </c>
      <c r="I1335" s="3" t="s">
        <v>126</v>
      </c>
      <c r="J1335" s="3" t="s">
        <v>46</v>
      </c>
      <c r="K1335" s="3" t="s">
        <v>75</v>
      </c>
      <c r="L1335" s="3" t="s">
        <v>36</v>
      </c>
      <c r="M1335" s="3" t="s">
        <v>1153</v>
      </c>
      <c r="N1335" s="2">
        <v>7.96</v>
      </c>
      <c r="O1335" s="2">
        <v>-13.93</v>
      </c>
      <c r="P1335" s="2">
        <v>3</v>
      </c>
      <c r="Q1335" s="4">
        <f>Table1[[#This Row],[Amount]]*Table1[[#This Row],[Quantity]]</f>
        <v>23.88</v>
      </c>
    </row>
    <row r="1336" spans="1:17" x14ac:dyDescent="0.3">
      <c r="A1336" s="1">
        <v>1335</v>
      </c>
      <c r="B1336" s="2" t="s">
        <v>1067</v>
      </c>
      <c r="C1336" s="2" t="s">
        <v>8</v>
      </c>
      <c r="D1336" s="2" t="s">
        <v>17</v>
      </c>
      <c r="E1336" s="3">
        <v>43532</v>
      </c>
      <c r="F1336" s="3" t="s">
        <v>431</v>
      </c>
      <c r="G1336" s="2">
        <v>2019</v>
      </c>
      <c r="H1336" s="3" t="s">
        <v>73</v>
      </c>
      <c r="I1336" s="3" t="s">
        <v>126</v>
      </c>
      <c r="J1336" s="3" t="s">
        <v>46</v>
      </c>
      <c r="K1336" s="3" t="s">
        <v>75</v>
      </c>
      <c r="L1336" s="3" t="s">
        <v>36</v>
      </c>
      <c r="M1336" s="3" t="s">
        <v>1155</v>
      </c>
      <c r="N1336" s="2">
        <v>140.73599999999999</v>
      </c>
      <c r="O1336" s="2">
        <v>52.776000000000003</v>
      </c>
      <c r="P1336" s="2">
        <v>4</v>
      </c>
      <c r="Q1336" s="4">
        <f>Table1[[#This Row],[Amount]]*Table1[[#This Row],[Quantity]]</f>
        <v>562.94399999999996</v>
      </c>
    </row>
    <row r="1337" spans="1:17" x14ac:dyDescent="0.3">
      <c r="A1337" s="1">
        <v>1336</v>
      </c>
      <c r="B1337" s="2" t="s">
        <v>1068</v>
      </c>
      <c r="C1337" s="2" t="s">
        <v>8</v>
      </c>
      <c r="D1337" s="2" t="s">
        <v>19</v>
      </c>
      <c r="E1337" s="3">
        <v>43532</v>
      </c>
      <c r="F1337" s="3" t="s">
        <v>431</v>
      </c>
      <c r="G1337" s="2">
        <v>2019</v>
      </c>
      <c r="H1337" s="3" t="s">
        <v>73</v>
      </c>
      <c r="I1337" s="3" t="s">
        <v>126</v>
      </c>
      <c r="J1337" s="3" t="s">
        <v>46</v>
      </c>
      <c r="K1337" s="3" t="s">
        <v>75</v>
      </c>
      <c r="L1337" s="3" t="s">
        <v>36</v>
      </c>
      <c r="M1337" s="3" t="s">
        <v>1153</v>
      </c>
      <c r="N1337" s="2">
        <v>552.55999999999995</v>
      </c>
      <c r="O1337" s="2">
        <v>0</v>
      </c>
      <c r="P1337" s="2">
        <v>1</v>
      </c>
      <c r="Q1337" s="4">
        <f>Table1[[#This Row],[Amount]]*Table1[[#This Row],[Quantity]]</f>
        <v>552.55999999999995</v>
      </c>
    </row>
    <row r="1338" spans="1:17" x14ac:dyDescent="0.3">
      <c r="A1338" s="1">
        <v>1337</v>
      </c>
      <c r="B1338" s="2" t="s">
        <v>1069</v>
      </c>
      <c r="C1338" s="2" t="s">
        <v>8</v>
      </c>
      <c r="D1338" s="2" t="s">
        <v>9</v>
      </c>
      <c r="E1338" s="3">
        <v>43532</v>
      </c>
      <c r="F1338" s="3" t="s">
        <v>431</v>
      </c>
      <c r="G1338" s="2">
        <v>2019</v>
      </c>
      <c r="H1338" s="3" t="s">
        <v>73</v>
      </c>
      <c r="I1338" s="3" t="s">
        <v>126</v>
      </c>
      <c r="J1338" s="3" t="s">
        <v>46</v>
      </c>
      <c r="K1338" s="3" t="s">
        <v>75</v>
      </c>
      <c r="L1338" s="3" t="s">
        <v>36</v>
      </c>
      <c r="M1338" s="3" t="s">
        <v>1153</v>
      </c>
      <c r="N1338" s="2">
        <v>25.11</v>
      </c>
      <c r="O1338" s="2">
        <v>6.5286</v>
      </c>
      <c r="P1338" s="2">
        <v>2</v>
      </c>
      <c r="Q1338" s="4">
        <f>Table1[[#This Row],[Amount]]*Table1[[#This Row],[Quantity]]</f>
        <v>50.22</v>
      </c>
    </row>
    <row r="1339" spans="1:17" x14ac:dyDescent="0.3">
      <c r="A1339" s="1">
        <v>1338</v>
      </c>
      <c r="B1339" s="2" t="s">
        <v>1070</v>
      </c>
      <c r="C1339" s="2" t="s">
        <v>11</v>
      </c>
      <c r="D1339" s="2" t="s">
        <v>23</v>
      </c>
      <c r="E1339" s="3">
        <v>43532</v>
      </c>
      <c r="F1339" s="3" t="s">
        <v>431</v>
      </c>
      <c r="G1339" s="2">
        <v>2019</v>
      </c>
      <c r="H1339" s="3" t="s">
        <v>73</v>
      </c>
      <c r="I1339" s="3" t="s">
        <v>126</v>
      </c>
      <c r="J1339" s="3" t="s">
        <v>46</v>
      </c>
      <c r="K1339" s="3" t="s">
        <v>75</v>
      </c>
      <c r="L1339" s="3" t="s">
        <v>36</v>
      </c>
      <c r="M1339" s="3" t="s">
        <v>1153</v>
      </c>
      <c r="N1339" s="2">
        <v>29.78</v>
      </c>
      <c r="O1339" s="2">
        <v>8.0405999999999995</v>
      </c>
      <c r="P1339" s="2">
        <v>3</v>
      </c>
      <c r="Q1339" s="4">
        <f>Table1[[#This Row],[Amount]]*Table1[[#This Row],[Quantity]]</f>
        <v>89.34</v>
      </c>
    </row>
    <row r="1340" spans="1:17" x14ac:dyDescent="0.3">
      <c r="A1340" s="1">
        <v>1339</v>
      </c>
      <c r="B1340" s="2" t="s">
        <v>1070</v>
      </c>
      <c r="C1340" s="2" t="s">
        <v>8</v>
      </c>
      <c r="D1340" s="2" t="s">
        <v>25</v>
      </c>
      <c r="E1340" s="3">
        <v>43533</v>
      </c>
      <c r="F1340" s="3" t="s">
        <v>431</v>
      </c>
      <c r="G1340" s="2">
        <v>2019</v>
      </c>
      <c r="H1340" s="3" t="s">
        <v>125</v>
      </c>
      <c r="I1340" s="3" t="s">
        <v>127</v>
      </c>
      <c r="J1340" s="3" t="s">
        <v>54</v>
      </c>
      <c r="K1340" s="3" t="s">
        <v>77</v>
      </c>
      <c r="L1340" s="3" t="s">
        <v>40</v>
      </c>
      <c r="M1340" s="3" t="s">
        <v>1153</v>
      </c>
      <c r="N1340" s="2">
        <v>677.58</v>
      </c>
      <c r="O1340" s="2">
        <v>176.17080000000001</v>
      </c>
      <c r="P1340" s="2">
        <v>2</v>
      </c>
      <c r="Q1340" s="4">
        <f>Table1[[#This Row],[Amount]]*Table1[[#This Row],[Quantity]]</f>
        <v>1355.16</v>
      </c>
    </row>
    <row r="1341" spans="1:17" x14ac:dyDescent="0.3">
      <c r="A1341" s="1">
        <v>1340</v>
      </c>
      <c r="B1341" s="2" t="s">
        <v>1070</v>
      </c>
      <c r="C1341" s="2" t="s">
        <v>6</v>
      </c>
      <c r="D1341" s="2" t="s">
        <v>7</v>
      </c>
      <c r="E1341" s="3">
        <v>43533</v>
      </c>
      <c r="F1341" s="3" t="s">
        <v>431</v>
      </c>
      <c r="G1341" s="2">
        <v>2019</v>
      </c>
      <c r="H1341" s="3" t="s">
        <v>125</v>
      </c>
      <c r="I1341" s="3" t="s">
        <v>127</v>
      </c>
      <c r="J1341" s="3" t="s">
        <v>54</v>
      </c>
      <c r="K1341" s="3" t="s">
        <v>77</v>
      </c>
      <c r="L1341" s="3" t="s">
        <v>40</v>
      </c>
      <c r="M1341" s="3" t="s">
        <v>1153</v>
      </c>
      <c r="N1341" s="2">
        <v>75.040000000000006</v>
      </c>
      <c r="O1341" s="2">
        <v>36.019199999999998</v>
      </c>
      <c r="P1341" s="2">
        <v>2</v>
      </c>
      <c r="Q1341" s="4">
        <f>Table1[[#This Row],[Amount]]*Table1[[#This Row],[Quantity]]</f>
        <v>150.08000000000001</v>
      </c>
    </row>
    <row r="1342" spans="1:17" x14ac:dyDescent="0.3">
      <c r="A1342" s="1">
        <v>1341</v>
      </c>
      <c r="B1342" s="2" t="s">
        <v>1071</v>
      </c>
      <c r="C1342" s="2" t="s">
        <v>8</v>
      </c>
      <c r="D1342" s="2" t="s">
        <v>14</v>
      </c>
      <c r="E1342" s="3">
        <v>43533</v>
      </c>
      <c r="F1342" s="3" t="s">
        <v>431</v>
      </c>
      <c r="G1342" s="2">
        <v>2019</v>
      </c>
      <c r="H1342" s="3" t="s">
        <v>125</v>
      </c>
      <c r="I1342" s="3" t="s">
        <v>127</v>
      </c>
      <c r="J1342" s="3" t="s">
        <v>54</v>
      </c>
      <c r="K1342" s="3" t="s">
        <v>77</v>
      </c>
      <c r="L1342" s="3" t="s">
        <v>40</v>
      </c>
      <c r="M1342" s="3" t="s">
        <v>1154</v>
      </c>
      <c r="N1342" s="2">
        <v>695.7</v>
      </c>
      <c r="O1342" s="2">
        <v>-27.827999999999999</v>
      </c>
      <c r="P1342" s="2">
        <v>7</v>
      </c>
      <c r="Q1342" s="4">
        <f>Table1[[#This Row],[Amount]]*Table1[[#This Row],[Quantity]]</f>
        <v>4869.9000000000005</v>
      </c>
    </row>
    <row r="1343" spans="1:17" x14ac:dyDescent="0.3">
      <c r="A1343" s="1">
        <v>1342</v>
      </c>
      <c r="B1343" s="2" t="s">
        <v>1071</v>
      </c>
      <c r="C1343" s="2" t="s">
        <v>11</v>
      </c>
      <c r="D1343" s="2" t="s">
        <v>23</v>
      </c>
      <c r="E1343" s="3">
        <v>43533</v>
      </c>
      <c r="F1343" s="3" t="s">
        <v>431</v>
      </c>
      <c r="G1343" s="2">
        <v>2019</v>
      </c>
      <c r="H1343" s="3" t="s">
        <v>125</v>
      </c>
      <c r="I1343" s="3" t="s">
        <v>127</v>
      </c>
      <c r="J1343" s="3" t="s">
        <v>54</v>
      </c>
      <c r="K1343" s="3" t="s">
        <v>77</v>
      </c>
      <c r="L1343" s="3" t="s">
        <v>40</v>
      </c>
      <c r="M1343" s="3" t="s">
        <v>1154</v>
      </c>
      <c r="N1343" s="2">
        <v>15.66</v>
      </c>
      <c r="O1343" s="2">
        <v>-12.528</v>
      </c>
      <c r="P1343" s="2">
        <v>3</v>
      </c>
      <c r="Q1343" s="4">
        <f>Table1[[#This Row],[Amount]]*Table1[[#This Row],[Quantity]]</f>
        <v>46.980000000000004</v>
      </c>
    </row>
    <row r="1344" spans="1:17" x14ac:dyDescent="0.3">
      <c r="A1344" s="1">
        <v>1343</v>
      </c>
      <c r="B1344" s="2" t="s">
        <v>1071</v>
      </c>
      <c r="C1344" s="2" t="s">
        <v>6</v>
      </c>
      <c r="D1344" s="2" t="s">
        <v>7</v>
      </c>
      <c r="E1344" s="3">
        <v>43533</v>
      </c>
      <c r="F1344" s="3" t="s">
        <v>431</v>
      </c>
      <c r="G1344" s="2">
        <v>2019</v>
      </c>
      <c r="H1344" s="3" t="s">
        <v>125</v>
      </c>
      <c r="I1344" s="3" t="s">
        <v>127</v>
      </c>
      <c r="J1344" s="3" t="s">
        <v>54</v>
      </c>
      <c r="K1344" s="3" t="s">
        <v>77</v>
      </c>
      <c r="L1344" s="3" t="s">
        <v>40</v>
      </c>
      <c r="M1344" s="3" t="s">
        <v>1154</v>
      </c>
      <c r="N1344" s="2">
        <v>28.853999999999999</v>
      </c>
      <c r="O1344" s="2">
        <v>-21.159600000000001</v>
      </c>
      <c r="P1344" s="2">
        <v>3</v>
      </c>
      <c r="Q1344" s="4">
        <f>Table1[[#This Row],[Amount]]*Table1[[#This Row],[Quantity]]</f>
        <v>86.561999999999998</v>
      </c>
    </row>
    <row r="1345" spans="1:17" x14ac:dyDescent="0.3">
      <c r="A1345" s="1">
        <v>1344</v>
      </c>
      <c r="B1345" s="2" t="s">
        <v>1072</v>
      </c>
      <c r="C1345" s="2" t="s">
        <v>8</v>
      </c>
      <c r="D1345" s="2" t="s">
        <v>9</v>
      </c>
      <c r="E1345" s="3">
        <v>43533</v>
      </c>
      <c r="F1345" s="3" t="s">
        <v>431</v>
      </c>
      <c r="G1345" s="2">
        <v>2019</v>
      </c>
      <c r="H1345" s="3" t="s">
        <v>125</v>
      </c>
      <c r="I1345" s="3" t="s">
        <v>127</v>
      </c>
      <c r="J1345" s="3" t="s">
        <v>54</v>
      </c>
      <c r="K1345" s="3" t="s">
        <v>77</v>
      </c>
      <c r="L1345" s="3" t="s">
        <v>40</v>
      </c>
      <c r="M1345" s="3" t="s">
        <v>1153</v>
      </c>
      <c r="N1345" s="2">
        <v>47.82</v>
      </c>
      <c r="O1345" s="2">
        <v>14.346</v>
      </c>
      <c r="P1345" s="2">
        <v>6</v>
      </c>
      <c r="Q1345" s="4">
        <f>Table1[[#This Row],[Amount]]*Table1[[#This Row],[Quantity]]</f>
        <v>286.92</v>
      </c>
    </row>
    <row r="1346" spans="1:17" x14ac:dyDescent="0.3">
      <c r="A1346" s="1">
        <v>1345</v>
      </c>
      <c r="B1346" s="2" t="s">
        <v>1072</v>
      </c>
      <c r="C1346" s="2" t="s">
        <v>8</v>
      </c>
      <c r="D1346" s="2" t="s">
        <v>25</v>
      </c>
      <c r="E1346" s="3">
        <v>43533</v>
      </c>
      <c r="F1346" s="3" t="s">
        <v>431</v>
      </c>
      <c r="G1346" s="2">
        <v>2019</v>
      </c>
      <c r="H1346" s="3" t="s">
        <v>125</v>
      </c>
      <c r="I1346" s="3" t="s">
        <v>127</v>
      </c>
      <c r="J1346" s="3" t="s">
        <v>54</v>
      </c>
      <c r="K1346" s="3" t="s">
        <v>77</v>
      </c>
      <c r="L1346" s="3" t="s">
        <v>40</v>
      </c>
      <c r="M1346" s="3" t="s">
        <v>1153</v>
      </c>
      <c r="N1346" s="2">
        <v>13.05</v>
      </c>
      <c r="O1346" s="2">
        <v>6.0030000000000001</v>
      </c>
      <c r="P1346" s="2">
        <v>3</v>
      </c>
      <c r="Q1346" s="4">
        <f>Table1[[#This Row],[Amount]]*Table1[[#This Row],[Quantity]]</f>
        <v>39.150000000000006</v>
      </c>
    </row>
    <row r="1347" spans="1:17" x14ac:dyDescent="0.3">
      <c r="A1347" s="1">
        <v>1346</v>
      </c>
      <c r="B1347" s="2" t="s">
        <v>1073</v>
      </c>
      <c r="C1347" s="2" t="s">
        <v>6</v>
      </c>
      <c r="D1347" s="2" t="s">
        <v>16</v>
      </c>
      <c r="E1347" s="3">
        <v>43533</v>
      </c>
      <c r="F1347" s="3" t="s">
        <v>431</v>
      </c>
      <c r="G1347" s="2">
        <v>2019</v>
      </c>
      <c r="H1347" s="3" t="s">
        <v>125</v>
      </c>
      <c r="I1347" s="3" t="s">
        <v>127</v>
      </c>
      <c r="J1347" s="3" t="s">
        <v>54</v>
      </c>
      <c r="K1347" s="3" t="s">
        <v>77</v>
      </c>
      <c r="L1347" s="3" t="s">
        <v>40</v>
      </c>
      <c r="M1347" s="3" t="s">
        <v>1153</v>
      </c>
      <c r="N1347" s="2">
        <v>93.78</v>
      </c>
      <c r="O1347" s="2">
        <v>36.574199999999998</v>
      </c>
      <c r="P1347" s="2">
        <v>1</v>
      </c>
      <c r="Q1347" s="4">
        <f>Table1[[#This Row],[Amount]]*Table1[[#This Row],[Quantity]]</f>
        <v>93.78</v>
      </c>
    </row>
    <row r="1348" spans="1:17" x14ac:dyDescent="0.3">
      <c r="A1348" s="1">
        <v>1347</v>
      </c>
      <c r="B1348" s="2" t="s">
        <v>1073</v>
      </c>
      <c r="C1348" s="2" t="s">
        <v>8</v>
      </c>
      <c r="D1348" s="2" t="s">
        <v>9</v>
      </c>
      <c r="E1348" s="3">
        <v>43533</v>
      </c>
      <c r="F1348" s="3" t="s">
        <v>431</v>
      </c>
      <c r="G1348" s="2">
        <v>2019</v>
      </c>
      <c r="H1348" s="3" t="s">
        <v>125</v>
      </c>
      <c r="I1348" s="3" t="s">
        <v>127</v>
      </c>
      <c r="J1348" s="3" t="s">
        <v>54</v>
      </c>
      <c r="K1348" s="3" t="s">
        <v>77</v>
      </c>
      <c r="L1348" s="3" t="s">
        <v>40</v>
      </c>
      <c r="M1348" s="3" t="s">
        <v>1153</v>
      </c>
      <c r="N1348" s="2">
        <v>47.18</v>
      </c>
      <c r="O1348" s="2">
        <v>23.59</v>
      </c>
      <c r="P1348" s="2">
        <v>3</v>
      </c>
      <c r="Q1348" s="4">
        <f>Table1[[#This Row],[Amount]]*Table1[[#This Row],[Quantity]]</f>
        <v>141.54</v>
      </c>
    </row>
    <row r="1349" spans="1:17" x14ac:dyDescent="0.3">
      <c r="A1349" s="1">
        <v>1348</v>
      </c>
      <c r="B1349" s="2" t="s">
        <v>1073</v>
      </c>
      <c r="C1349" s="2" t="s">
        <v>8</v>
      </c>
      <c r="D1349" s="2" t="s">
        <v>10</v>
      </c>
      <c r="E1349" s="3">
        <v>43534</v>
      </c>
      <c r="F1349" s="3" t="s">
        <v>431</v>
      </c>
      <c r="G1349" s="2">
        <v>2019</v>
      </c>
      <c r="H1349" s="3" t="s">
        <v>60</v>
      </c>
      <c r="I1349" s="3" t="s">
        <v>128</v>
      </c>
      <c r="J1349" s="3" t="s">
        <v>43</v>
      </c>
      <c r="K1349" s="3" t="s">
        <v>108</v>
      </c>
      <c r="L1349" s="3" t="s">
        <v>37</v>
      </c>
      <c r="M1349" s="3" t="s">
        <v>1153</v>
      </c>
      <c r="N1349" s="2">
        <v>19.68</v>
      </c>
      <c r="O1349" s="2">
        <v>5.7072000000000003</v>
      </c>
      <c r="P1349" s="2">
        <v>5</v>
      </c>
      <c r="Q1349" s="4">
        <f>Table1[[#This Row],[Amount]]*Table1[[#This Row],[Quantity]]</f>
        <v>98.4</v>
      </c>
    </row>
    <row r="1350" spans="1:17" x14ac:dyDescent="0.3">
      <c r="A1350" s="1">
        <v>1349</v>
      </c>
      <c r="B1350" s="2" t="s">
        <v>1073</v>
      </c>
      <c r="C1350" s="2" t="s">
        <v>8</v>
      </c>
      <c r="D1350" s="2" t="s">
        <v>14</v>
      </c>
      <c r="E1350" s="3">
        <v>43534</v>
      </c>
      <c r="F1350" s="3" t="s">
        <v>431</v>
      </c>
      <c r="G1350" s="2">
        <v>2019</v>
      </c>
      <c r="H1350" s="3" t="s">
        <v>60</v>
      </c>
      <c r="I1350" s="3" t="s">
        <v>128</v>
      </c>
      <c r="J1350" s="3" t="s">
        <v>43</v>
      </c>
      <c r="K1350" s="3" t="s">
        <v>108</v>
      </c>
      <c r="L1350" s="3" t="s">
        <v>37</v>
      </c>
      <c r="M1350" s="3" t="s">
        <v>1153</v>
      </c>
      <c r="N1350" s="2">
        <v>53.4</v>
      </c>
      <c r="O1350" s="2">
        <v>25.097999999999999</v>
      </c>
      <c r="P1350" s="2">
        <v>2</v>
      </c>
      <c r="Q1350" s="4">
        <f>Table1[[#This Row],[Amount]]*Table1[[#This Row],[Quantity]]</f>
        <v>106.8</v>
      </c>
    </row>
    <row r="1351" spans="1:17" x14ac:dyDescent="0.3">
      <c r="A1351" s="1">
        <v>1350</v>
      </c>
      <c r="B1351" s="2" t="s">
        <v>1073</v>
      </c>
      <c r="C1351" s="2" t="s">
        <v>8</v>
      </c>
      <c r="D1351" s="2" t="s">
        <v>19</v>
      </c>
      <c r="E1351" s="3">
        <v>43534</v>
      </c>
      <c r="F1351" s="3" t="s">
        <v>431</v>
      </c>
      <c r="G1351" s="2">
        <v>2019</v>
      </c>
      <c r="H1351" s="3" t="s">
        <v>60</v>
      </c>
      <c r="I1351" s="3" t="s">
        <v>128</v>
      </c>
      <c r="J1351" s="3" t="s">
        <v>43</v>
      </c>
      <c r="K1351" s="3" t="s">
        <v>108</v>
      </c>
      <c r="L1351" s="3" t="s">
        <v>37</v>
      </c>
      <c r="M1351" s="3" t="s">
        <v>1153</v>
      </c>
      <c r="N1351" s="2">
        <v>35.880000000000003</v>
      </c>
      <c r="O1351" s="2">
        <v>17.2224</v>
      </c>
      <c r="P1351" s="2">
        <v>2</v>
      </c>
      <c r="Q1351" s="4">
        <f>Table1[[#This Row],[Amount]]*Table1[[#This Row],[Quantity]]</f>
        <v>71.760000000000005</v>
      </c>
    </row>
    <row r="1352" spans="1:17" x14ac:dyDescent="0.3">
      <c r="A1352" s="1">
        <v>1351</v>
      </c>
      <c r="B1352" s="2" t="s">
        <v>1074</v>
      </c>
      <c r="C1352" s="2" t="s">
        <v>11</v>
      </c>
      <c r="D1352" s="2" t="s">
        <v>23</v>
      </c>
      <c r="E1352" s="3">
        <v>43534</v>
      </c>
      <c r="F1352" s="3" t="s">
        <v>431</v>
      </c>
      <c r="G1352" s="2">
        <v>2019</v>
      </c>
      <c r="H1352" s="3" t="s">
        <v>60</v>
      </c>
      <c r="I1352" s="3" t="s">
        <v>128</v>
      </c>
      <c r="J1352" s="3" t="s">
        <v>43</v>
      </c>
      <c r="K1352" s="3" t="s">
        <v>108</v>
      </c>
      <c r="L1352" s="3" t="s">
        <v>37</v>
      </c>
      <c r="M1352" s="3" t="s">
        <v>1153</v>
      </c>
      <c r="N1352" s="2">
        <v>258.279</v>
      </c>
      <c r="O1352" s="2">
        <v>-70.104299999999995</v>
      </c>
      <c r="P1352" s="2">
        <v>3</v>
      </c>
      <c r="Q1352" s="4">
        <f>Table1[[#This Row],[Amount]]*Table1[[#This Row],[Quantity]]</f>
        <v>774.83699999999999</v>
      </c>
    </row>
    <row r="1353" spans="1:17" x14ac:dyDescent="0.3">
      <c r="A1353" s="1">
        <v>1352</v>
      </c>
      <c r="B1353" s="2" t="s">
        <v>1075</v>
      </c>
      <c r="C1353" s="2" t="s">
        <v>8</v>
      </c>
      <c r="D1353" s="2" t="s">
        <v>9</v>
      </c>
      <c r="E1353" s="3">
        <v>43534</v>
      </c>
      <c r="F1353" s="3" t="s">
        <v>431</v>
      </c>
      <c r="G1353" s="2">
        <v>2019</v>
      </c>
      <c r="H1353" s="3" t="s">
        <v>60</v>
      </c>
      <c r="I1353" s="3" t="s">
        <v>128</v>
      </c>
      <c r="J1353" s="3" t="s">
        <v>43</v>
      </c>
      <c r="K1353" s="3" t="s">
        <v>108</v>
      </c>
      <c r="L1353" s="3" t="s">
        <v>37</v>
      </c>
      <c r="M1353" s="3" t="s">
        <v>1154</v>
      </c>
      <c r="N1353" s="2">
        <v>31.4</v>
      </c>
      <c r="O1353" s="2">
        <v>7.85</v>
      </c>
      <c r="P1353" s="2">
        <v>3</v>
      </c>
      <c r="Q1353" s="4">
        <f>Table1[[#This Row],[Amount]]*Table1[[#This Row],[Quantity]]</f>
        <v>94.199999999999989</v>
      </c>
    </row>
    <row r="1354" spans="1:17" x14ac:dyDescent="0.3">
      <c r="A1354" s="1">
        <v>1353</v>
      </c>
      <c r="B1354" s="2" t="s">
        <v>1076</v>
      </c>
      <c r="C1354" s="2" t="s">
        <v>8</v>
      </c>
      <c r="D1354" s="2" t="s">
        <v>9</v>
      </c>
      <c r="E1354" s="3">
        <v>43534</v>
      </c>
      <c r="F1354" s="3" t="s">
        <v>431</v>
      </c>
      <c r="G1354" s="2">
        <v>2019</v>
      </c>
      <c r="H1354" s="3" t="s">
        <v>60</v>
      </c>
      <c r="I1354" s="3" t="s">
        <v>128</v>
      </c>
      <c r="J1354" s="3" t="s">
        <v>43</v>
      </c>
      <c r="K1354" s="3" t="s">
        <v>108</v>
      </c>
      <c r="L1354" s="3" t="s">
        <v>37</v>
      </c>
      <c r="M1354" s="3" t="s">
        <v>1154</v>
      </c>
      <c r="N1354" s="2">
        <v>183.96</v>
      </c>
      <c r="O1354" s="2">
        <v>20.695499999999999</v>
      </c>
      <c r="P1354" s="2">
        <v>5</v>
      </c>
      <c r="Q1354" s="4">
        <f>Table1[[#This Row],[Amount]]*Table1[[#This Row],[Quantity]]</f>
        <v>919.80000000000007</v>
      </c>
    </row>
    <row r="1355" spans="1:17" x14ac:dyDescent="0.3">
      <c r="A1355" s="1">
        <v>1354</v>
      </c>
      <c r="B1355" s="2" t="s">
        <v>1076</v>
      </c>
      <c r="C1355" s="2" t="s">
        <v>8</v>
      </c>
      <c r="D1355" s="2" t="s">
        <v>9</v>
      </c>
      <c r="E1355" s="3">
        <v>43534</v>
      </c>
      <c r="F1355" s="3" t="s">
        <v>431</v>
      </c>
      <c r="G1355" s="2">
        <v>2019</v>
      </c>
      <c r="H1355" s="3" t="s">
        <v>60</v>
      </c>
      <c r="I1355" s="3" t="s">
        <v>128</v>
      </c>
      <c r="J1355" s="3" t="s">
        <v>43</v>
      </c>
      <c r="K1355" s="3" t="s">
        <v>108</v>
      </c>
      <c r="L1355" s="3" t="s">
        <v>37</v>
      </c>
      <c r="M1355" s="3" t="s">
        <v>1154</v>
      </c>
      <c r="N1355" s="2">
        <v>17.61</v>
      </c>
      <c r="O1355" s="2">
        <v>8.4527999999999999</v>
      </c>
      <c r="P1355" s="2">
        <v>3</v>
      </c>
      <c r="Q1355" s="4">
        <f>Table1[[#This Row],[Amount]]*Table1[[#This Row],[Quantity]]</f>
        <v>52.83</v>
      </c>
    </row>
    <row r="1356" spans="1:17" x14ac:dyDescent="0.3">
      <c r="A1356" s="1">
        <v>1355</v>
      </c>
      <c r="B1356" s="2" t="s">
        <v>1076</v>
      </c>
      <c r="C1356" s="2" t="s">
        <v>11</v>
      </c>
      <c r="D1356" s="2" t="s">
        <v>12</v>
      </c>
      <c r="E1356" s="3">
        <v>43534</v>
      </c>
      <c r="F1356" s="3" t="s">
        <v>431</v>
      </c>
      <c r="G1356" s="2">
        <v>2019</v>
      </c>
      <c r="H1356" s="3" t="s">
        <v>60</v>
      </c>
      <c r="I1356" s="3" t="s">
        <v>128</v>
      </c>
      <c r="J1356" s="3" t="s">
        <v>43</v>
      </c>
      <c r="K1356" s="3" t="s">
        <v>108</v>
      </c>
      <c r="L1356" s="3" t="s">
        <v>37</v>
      </c>
      <c r="M1356" s="3" t="s">
        <v>1154</v>
      </c>
      <c r="N1356" s="2">
        <v>300.904</v>
      </c>
      <c r="O1356" s="2">
        <v>11.283899999999999</v>
      </c>
      <c r="P1356" s="2">
        <v>2</v>
      </c>
      <c r="Q1356" s="4">
        <f>Table1[[#This Row],[Amount]]*Table1[[#This Row],[Quantity]]</f>
        <v>601.80799999999999</v>
      </c>
    </row>
    <row r="1357" spans="1:17" x14ac:dyDescent="0.3">
      <c r="A1357" s="1">
        <v>1356</v>
      </c>
      <c r="B1357" s="2" t="s">
        <v>1077</v>
      </c>
      <c r="C1357" s="2" t="s">
        <v>8</v>
      </c>
      <c r="D1357" s="2" t="s">
        <v>9</v>
      </c>
      <c r="E1357" s="3">
        <v>43534</v>
      </c>
      <c r="F1357" s="3" t="s">
        <v>431</v>
      </c>
      <c r="G1357" s="2">
        <v>2019</v>
      </c>
      <c r="H1357" s="3" t="s">
        <v>60</v>
      </c>
      <c r="I1357" s="3" t="s">
        <v>130</v>
      </c>
      <c r="J1357" s="3" t="s">
        <v>42</v>
      </c>
      <c r="K1357" s="3" t="s">
        <v>110</v>
      </c>
      <c r="L1357" s="3" t="s">
        <v>38</v>
      </c>
      <c r="M1357" s="3" t="s">
        <v>1153</v>
      </c>
      <c r="N1357" s="2">
        <v>220.77600000000001</v>
      </c>
      <c r="O1357" s="2">
        <v>-44.155200000000001</v>
      </c>
      <c r="P1357" s="2">
        <v>5</v>
      </c>
      <c r="Q1357" s="4">
        <f>Table1[[#This Row],[Amount]]*Table1[[#This Row],[Quantity]]</f>
        <v>1103.8800000000001</v>
      </c>
    </row>
    <row r="1358" spans="1:17" x14ac:dyDescent="0.3">
      <c r="A1358" s="1">
        <v>1357</v>
      </c>
      <c r="B1358" s="2" t="s">
        <v>1077</v>
      </c>
      <c r="C1358" s="2" t="s">
        <v>6</v>
      </c>
      <c r="D1358" s="2" t="s">
        <v>16</v>
      </c>
      <c r="E1358" s="3">
        <v>43534</v>
      </c>
      <c r="F1358" s="3" t="s">
        <v>431</v>
      </c>
      <c r="G1358" s="2">
        <v>2019</v>
      </c>
      <c r="H1358" s="3" t="s">
        <v>60</v>
      </c>
      <c r="I1358" s="3" t="s">
        <v>130</v>
      </c>
      <c r="J1358" s="3" t="s">
        <v>42</v>
      </c>
      <c r="K1358" s="3" t="s">
        <v>110</v>
      </c>
      <c r="L1358" s="3" t="s">
        <v>38</v>
      </c>
      <c r="M1358" s="3" t="s">
        <v>1153</v>
      </c>
      <c r="N1358" s="2">
        <v>281.42399999999998</v>
      </c>
      <c r="O1358" s="2">
        <v>-35.177999999999997</v>
      </c>
      <c r="P1358" s="2">
        <v>14</v>
      </c>
      <c r="Q1358" s="4">
        <f>Table1[[#This Row],[Amount]]*Table1[[#This Row],[Quantity]]</f>
        <v>3939.9359999999997</v>
      </c>
    </row>
    <row r="1359" spans="1:17" x14ac:dyDescent="0.3">
      <c r="A1359" s="1">
        <v>1358</v>
      </c>
      <c r="B1359" s="2" t="s">
        <v>1078</v>
      </c>
      <c r="C1359" s="2" t="s">
        <v>8</v>
      </c>
      <c r="D1359" s="2" t="s">
        <v>18</v>
      </c>
      <c r="E1359" s="3">
        <v>43534</v>
      </c>
      <c r="F1359" s="3" t="s">
        <v>431</v>
      </c>
      <c r="G1359" s="2">
        <v>2019</v>
      </c>
      <c r="H1359" s="3" t="s">
        <v>60</v>
      </c>
      <c r="I1359" s="3" t="s">
        <v>130</v>
      </c>
      <c r="J1359" s="3" t="s">
        <v>42</v>
      </c>
      <c r="K1359" s="3" t="s">
        <v>110</v>
      </c>
      <c r="L1359" s="3" t="s">
        <v>38</v>
      </c>
      <c r="M1359" s="3" t="s">
        <v>1153</v>
      </c>
      <c r="N1359" s="2">
        <v>79.14</v>
      </c>
      <c r="O1359" s="2">
        <v>36.404400000000003</v>
      </c>
      <c r="P1359" s="2">
        <v>2</v>
      </c>
      <c r="Q1359" s="4">
        <f>Table1[[#This Row],[Amount]]*Table1[[#This Row],[Quantity]]</f>
        <v>158.28</v>
      </c>
    </row>
    <row r="1360" spans="1:17" x14ac:dyDescent="0.3">
      <c r="A1360" s="1">
        <v>1359</v>
      </c>
      <c r="B1360" s="2" t="s">
        <v>1079</v>
      </c>
      <c r="C1360" s="2" t="s">
        <v>8</v>
      </c>
      <c r="D1360" s="2" t="s">
        <v>19</v>
      </c>
      <c r="E1360" s="3">
        <v>43534</v>
      </c>
      <c r="F1360" s="3" t="s">
        <v>431</v>
      </c>
      <c r="G1360" s="2">
        <v>2019</v>
      </c>
      <c r="H1360" s="3" t="s">
        <v>60</v>
      </c>
      <c r="I1360" s="3" t="s">
        <v>130</v>
      </c>
      <c r="J1360" s="3" t="s">
        <v>42</v>
      </c>
      <c r="K1360" s="3" t="s">
        <v>110</v>
      </c>
      <c r="L1360" s="3" t="s">
        <v>38</v>
      </c>
      <c r="M1360" s="3" t="s">
        <v>1153</v>
      </c>
      <c r="N1360" s="2">
        <v>1.988</v>
      </c>
      <c r="O1360" s="2">
        <v>-1.4413</v>
      </c>
      <c r="P1360" s="2">
        <v>14</v>
      </c>
      <c r="Q1360" s="4">
        <f>Table1[[#This Row],[Amount]]*Table1[[#This Row],[Quantity]]</f>
        <v>27.832000000000001</v>
      </c>
    </row>
    <row r="1361" spans="1:17" x14ac:dyDescent="0.3">
      <c r="A1361" s="1">
        <v>1360</v>
      </c>
      <c r="B1361" s="2" t="s">
        <v>1080</v>
      </c>
      <c r="C1361" s="2" t="s">
        <v>11</v>
      </c>
      <c r="D1361" s="2" t="s">
        <v>22</v>
      </c>
      <c r="E1361" s="3">
        <v>43534</v>
      </c>
      <c r="F1361" s="3" t="s">
        <v>431</v>
      </c>
      <c r="G1361" s="2">
        <v>2019</v>
      </c>
      <c r="H1361" s="3" t="s">
        <v>60</v>
      </c>
      <c r="I1361" s="3" t="s">
        <v>130</v>
      </c>
      <c r="J1361" s="3" t="s">
        <v>42</v>
      </c>
      <c r="K1361" s="3" t="s">
        <v>110</v>
      </c>
      <c r="L1361" s="3" t="s">
        <v>38</v>
      </c>
      <c r="M1361" s="3" t="s">
        <v>1153</v>
      </c>
      <c r="N1361" s="2">
        <v>145.56800000000001</v>
      </c>
      <c r="O1361" s="2">
        <v>0</v>
      </c>
      <c r="P1361" s="2">
        <v>2</v>
      </c>
      <c r="Q1361" s="4">
        <f>Table1[[#This Row],[Amount]]*Table1[[#This Row],[Quantity]]</f>
        <v>291.13600000000002</v>
      </c>
    </row>
    <row r="1362" spans="1:17" x14ac:dyDescent="0.3">
      <c r="A1362" s="1">
        <v>1361</v>
      </c>
      <c r="B1362" s="2" t="s">
        <v>1081</v>
      </c>
      <c r="C1362" s="2" t="s">
        <v>8</v>
      </c>
      <c r="D1362" s="2" t="s">
        <v>14</v>
      </c>
      <c r="E1362" s="3">
        <v>43534</v>
      </c>
      <c r="F1362" s="3" t="s">
        <v>431</v>
      </c>
      <c r="G1362" s="2">
        <v>2019</v>
      </c>
      <c r="H1362" s="3" t="s">
        <v>60</v>
      </c>
      <c r="I1362" s="3" t="s">
        <v>130</v>
      </c>
      <c r="J1362" s="3" t="s">
        <v>42</v>
      </c>
      <c r="K1362" s="3" t="s">
        <v>110</v>
      </c>
      <c r="L1362" s="3" t="s">
        <v>38</v>
      </c>
      <c r="M1362" s="3" t="s">
        <v>1154</v>
      </c>
      <c r="N1362" s="2">
        <v>123.256</v>
      </c>
      <c r="O1362" s="2">
        <v>9.2441999999999993</v>
      </c>
      <c r="P1362" s="2">
        <v>1</v>
      </c>
      <c r="Q1362" s="4">
        <f>Table1[[#This Row],[Amount]]*Table1[[#This Row],[Quantity]]</f>
        <v>123.256</v>
      </c>
    </row>
    <row r="1363" spans="1:17" x14ac:dyDescent="0.3">
      <c r="A1363" s="1">
        <v>1362</v>
      </c>
      <c r="B1363" s="2" t="s">
        <v>1081</v>
      </c>
      <c r="C1363" s="2" t="s">
        <v>6</v>
      </c>
      <c r="D1363" s="2" t="s">
        <v>7</v>
      </c>
      <c r="E1363" s="3">
        <v>43534</v>
      </c>
      <c r="F1363" s="3" t="s">
        <v>431</v>
      </c>
      <c r="G1363" s="2">
        <v>2019</v>
      </c>
      <c r="H1363" s="3" t="s">
        <v>60</v>
      </c>
      <c r="I1363" s="3" t="s">
        <v>130</v>
      </c>
      <c r="J1363" s="3" t="s">
        <v>42</v>
      </c>
      <c r="K1363" s="3" t="s">
        <v>110</v>
      </c>
      <c r="L1363" s="3" t="s">
        <v>38</v>
      </c>
      <c r="M1363" s="3" t="s">
        <v>1154</v>
      </c>
      <c r="N1363" s="2">
        <v>23.68</v>
      </c>
      <c r="O1363" s="2">
        <v>7.4</v>
      </c>
      <c r="P1363" s="2">
        <v>8</v>
      </c>
      <c r="Q1363" s="4">
        <f>Table1[[#This Row],[Amount]]*Table1[[#This Row],[Quantity]]</f>
        <v>189.44</v>
      </c>
    </row>
    <row r="1364" spans="1:17" x14ac:dyDescent="0.3">
      <c r="A1364" s="1">
        <v>1363</v>
      </c>
      <c r="B1364" s="2" t="s">
        <v>1081</v>
      </c>
      <c r="C1364" s="2" t="s">
        <v>11</v>
      </c>
      <c r="D1364" s="2" t="s">
        <v>13</v>
      </c>
      <c r="E1364" s="3">
        <v>43534</v>
      </c>
      <c r="F1364" s="3" t="s">
        <v>431</v>
      </c>
      <c r="G1364" s="2">
        <v>2019</v>
      </c>
      <c r="H1364" s="3" t="s">
        <v>60</v>
      </c>
      <c r="I1364" s="3" t="s">
        <v>130</v>
      </c>
      <c r="J1364" s="3" t="s">
        <v>42</v>
      </c>
      <c r="K1364" s="3" t="s">
        <v>110</v>
      </c>
      <c r="L1364" s="3" t="s">
        <v>38</v>
      </c>
      <c r="M1364" s="3" t="s">
        <v>1154</v>
      </c>
      <c r="N1364" s="2">
        <v>309.57600000000002</v>
      </c>
      <c r="O1364" s="2">
        <v>-56.755600000000001</v>
      </c>
      <c r="P1364" s="2">
        <v>9</v>
      </c>
      <c r="Q1364" s="4">
        <f>Table1[[#This Row],[Amount]]*Table1[[#This Row],[Quantity]]</f>
        <v>2786.1840000000002</v>
      </c>
    </row>
    <row r="1365" spans="1:17" x14ac:dyDescent="0.3">
      <c r="A1365" s="1">
        <v>1364</v>
      </c>
      <c r="B1365" s="2" t="s">
        <v>1082</v>
      </c>
      <c r="C1365" s="2" t="s">
        <v>8</v>
      </c>
      <c r="D1365" s="2" t="s">
        <v>19</v>
      </c>
      <c r="E1365" s="3">
        <v>43534</v>
      </c>
      <c r="F1365" s="3" t="s">
        <v>431</v>
      </c>
      <c r="G1365" s="2">
        <v>2019</v>
      </c>
      <c r="H1365" s="3" t="s">
        <v>60</v>
      </c>
      <c r="I1365" s="3" t="s">
        <v>130</v>
      </c>
      <c r="J1365" s="3" t="s">
        <v>42</v>
      </c>
      <c r="K1365" s="3" t="s">
        <v>110</v>
      </c>
      <c r="L1365" s="3" t="s">
        <v>38</v>
      </c>
      <c r="M1365" s="3" t="s">
        <v>1154</v>
      </c>
      <c r="N1365" s="2">
        <v>38.387999999999998</v>
      </c>
      <c r="O1365" s="2">
        <v>-25.591999999999999</v>
      </c>
      <c r="P1365" s="2">
        <v>2</v>
      </c>
      <c r="Q1365" s="4">
        <f>Table1[[#This Row],[Amount]]*Table1[[#This Row],[Quantity]]</f>
        <v>76.775999999999996</v>
      </c>
    </row>
    <row r="1366" spans="1:17" x14ac:dyDescent="0.3">
      <c r="A1366" s="1">
        <v>1365</v>
      </c>
      <c r="B1366" s="2" t="s">
        <v>1082</v>
      </c>
      <c r="C1366" s="2" t="s">
        <v>8</v>
      </c>
      <c r="D1366" s="2" t="s">
        <v>9</v>
      </c>
      <c r="E1366" s="3">
        <v>43534</v>
      </c>
      <c r="F1366" s="3" t="s">
        <v>431</v>
      </c>
      <c r="G1366" s="2">
        <v>2019</v>
      </c>
      <c r="H1366" s="3" t="s">
        <v>60</v>
      </c>
      <c r="I1366" s="3" t="s">
        <v>131</v>
      </c>
      <c r="J1366" s="3" t="s">
        <v>49</v>
      </c>
      <c r="K1366" s="3" t="s">
        <v>84</v>
      </c>
      <c r="L1366" s="3" t="s">
        <v>39</v>
      </c>
      <c r="M1366" s="3" t="s">
        <v>1154</v>
      </c>
      <c r="N1366" s="2">
        <v>95.994</v>
      </c>
      <c r="O1366" s="2">
        <v>-63.996000000000002</v>
      </c>
      <c r="P1366" s="2">
        <v>3</v>
      </c>
      <c r="Q1366" s="4">
        <f>Table1[[#This Row],[Amount]]*Table1[[#This Row],[Quantity]]</f>
        <v>287.98199999999997</v>
      </c>
    </row>
    <row r="1367" spans="1:17" x14ac:dyDescent="0.3">
      <c r="A1367" s="1">
        <v>1366</v>
      </c>
      <c r="B1367" s="2" t="s">
        <v>1082</v>
      </c>
      <c r="C1367" s="2" t="s">
        <v>8</v>
      </c>
      <c r="D1367" s="2" t="s">
        <v>10</v>
      </c>
      <c r="E1367" s="3">
        <v>43534</v>
      </c>
      <c r="F1367" s="3" t="s">
        <v>431</v>
      </c>
      <c r="G1367" s="2">
        <v>2019</v>
      </c>
      <c r="H1367" s="3" t="s">
        <v>60</v>
      </c>
      <c r="I1367" s="3" t="s">
        <v>131</v>
      </c>
      <c r="J1367" s="3" t="s">
        <v>49</v>
      </c>
      <c r="K1367" s="3" t="s">
        <v>84</v>
      </c>
      <c r="L1367" s="3" t="s">
        <v>39</v>
      </c>
      <c r="M1367" s="3" t="s">
        <v>1154</v>
      </c>
      <c r="N1367" s="2">
        <v>239.952</v>
      </c>
      <c r="O1367" s="2">
        <v>-35.992800000000003</v>
      </c>
      <c r="P1367" s="2">
        <v>7</v>
      </c>
      <c r="Q1367" s="4">
        <f>Table1[[#This Row],[Amount]]*Table1[[#This Row],[Quantity]]</f>
        <v>1679.664</v>
      </c>
    </row>
    <row r="1368" spans="1:17" x14ac:dyDescent="0.3">
      <c r="A1368" s="1">
        <v>1367</v>
      </c>
      <c r="B1368" s="2" t="s">
        <v>1082</v>
      </c>
      <c r="C1368" s="2" t="s">
        <v>8</v>
      </c>
      <c r="D1368" s="2" t="s">
        <v>10</v>
      </c>
      <c r="E1368" s="3">
        <v>43534</v>
      </c>
      <c r="F1368" s="3" t="s">
        <v>431</v>
      </c>
      <c r="G1368" s="2">
        <v>2019</v>
      </c>
      <c r="H1368" s="3" t="s">
        <v>60</v>
      </c>
      <c r="I1368" s="3" t="s">
        <v>131</v>
      </c>
      <c r="J1368" s="3" t="s">
        <v>49</v>
      </c>
      <c r="K1368" s="3" t="s">
        <v>84</v>
      </c>
      <c r="L1368" s="3" t="s">
        <v>39</v>
      </c>
      <c r="M1368" s="3" t="s">
        <v>1154</v>
      </c>
      <c r="N1368" s="2">
        <v>201.584</v>
      </c>
      <c r="O1368" s="2">
        <v>15.1188</v>
      </c>
      <c r="P1368" s="2">
        <v>2</v>
      </c>
      <c r="Q1368" s="4">
        <f>Table1[[#This Row],[Amount]]*Table1[[#This Row],[Quantity]]</f>
        <v>403.16800000000001</v>
      </c>
    </row>
    <row r="1369" spans="1:17" x14ac:dyDescent="0.3">
      <c r="A1369" s="1">
        <v>1368</v>
      </c>
      <c r="B1369" s="2" t="s">
        <v>1082</v>
      </c>
      <c r="C1369" s="2" t="s">
        <v>8</v>
      </c>
      <c r="D1369" s="2" t="s">
        <v>14</v>
      </c>
      <c r="E1369" s="3">
        <v>43534</v>
      </c>
      <c r="F1369" s="3" t="s">
        <v>431</v>
      </c>
      <c r="G1369" s="2">
        <v>2019</v>
      </c>
      <c r="H1369" s="3" t="s">
        <v>60</v>
      </c>
      <c r="I1369" s="3" t="s">
        <v>131</v>
      </c>
      <c r="J1369" s="3" t="s">
        <v>49</v>
      </c>
      <c r="K1369" s="3" t="s">
        <v>84</v>
      </c>
      <c r="L1369" s="3" t="s">
        <v>39</v>
      </c>
      <c r="M1369" s="3" t="s">
        <v>1154</v>
      </c>
      <c r="N1369" s="2">
        <v>899.13599999999997</v>
      </c>
      <c r="O1369" s="2">
        <v>-146.1096</v>
      </c>
      <c r="P1369" s="2">
        <v>2</v>
      </c>
      <c r="Q1369" s="4">
        <f>Table1[[#This Row],[Amount]]*Table1[[#This Row],[Quantity]]</f>
        <v>1798.2719999999999</v>
      </c>
    </row>
    <row r="1370" spans="1:17" x14ac:dyDescent="0.3">
      <c r="A1370" s="1">
        <v>1369</v>
      </c>
      <c r="B1370" s="2" t="s">
        <v>1083</v>
      </c>
      <c r="C1370" s="2" t="s">
        <v>11</v>
      </c>
      <c r="D1370" s="2" t="s">
        <v>13</v>
      </c>
      <c r="E1370" s="3">
        <v>43534</v>
      </c>
      <c r="F1370" s="3" t="s">
        <v>431</v>
      </c>
      <c r="G1370" s="2">
        <v>2019</v>
      </c>
      <c r="H1370" s="3" t="s">
        <v>60</v>
      </c>
      <c r="I1370" s="3" t="s">
        <v>131</v>
      </c>
      <c r="J1370" s="3" t="s">
        <v>49</v>
      </c>
      <c r="K1370" s="3" t="s">
        <v>84</v>
      </c>
      <c r="L1370" s="3" t="s">
        <v>39</v>
      </c>
      <c r="M1370" s="3" t="s">
        <v>1155</v>
      </c>
      <c r="N1370" s="2">
        <v>145.9</v>
      </c>
      <c r="O1370" s="2">
        <v>62.737000000000002</v>
      </c>
      <c r="P1370" s="2">
        <v>6</v>
      </c>
      <c r="Q1370" s="4">
        <f>Table1[[#This Row],[Amount]]*Table1[[#This Row],[Quantity]]</f>
        <v>875.40000000000009</v>
      </c>
    </row>
    <row r="1371" spans="1:17" x14ac:dyDescent="0.3">
      <c r="A1371" s="1">
        <v>1370</v>
      </c>
      <c r="B1371" s="2" t="s">
        <v>1084</v>
      </c>
      <c r="C1371" s="2" t="s">
        <v>8</v>
      </c>
      <c r="D1371" s="2" t="s">
        <v>10</v>
      </c>
      <c r="E1371" s="3">
        <v>43534</v>
      </c>
      <c r="F1371" s="3" t="s">
        <v>431</v>
      </c>
      <c r="G1371" s="2">
        <v>2019</v>
      </c>
      <c r="H1371" s="3" t="s">
        <v>60</v>
      </c>
      <c r="I1371" s="3" t="s">
        <v>131</v>
      </c>
      <c r="J1371" s="3" t="s">
        <v>49</v>
      </c>
      <c r="K1371" s="3" t="s">
        <v>84</v>
      </c>
      <c r="L1371" s="3" t="s">
        <v>39</v>
      </c>
      <c r="M1371" s="3" t="s">
        <v>1153</v>
      </c>
      <c r="N1371" s="2">
        <v>590.05799999999999</v>
      </c>
      <c r="O1371" s="2">
        <v>-786.74400000000003</v>
      </c>
      <c r="P1371" s="2">
        <v>2</v>
      </c>
      <c r="Q1371" s="4">
        <f>Table1[[#This Row],[Amount]]*Table1[[#This Row],[Quantity]]</f>
        <v>1180.116</v>
      </c>
    </row>
    <row r="1372" spans="1:17" x14ac:dyDescent="0.3">
      <c r="A1372" s="1">
        <v>1371</v>
      </c>
      <c r="B1372" s="2" t="s">
        <v>1084</v>
      </c>
      <c r="C1372" s="2" t="s">
        <v>8</v>
      </c>
      <c r="D1372" s="2" t="s">
        <v>10</v>
      </c>
      <c r="E1372" s="3">
        <v>43534</v>
      </c>
      <c r="F1372" s="3" t="s">
        <v>431</v>
      </c>
      <c r="G1372" s="2">
        <v>2019</v>
      </c>
      <c r="H1372" s="3" t="s">
        <v>60</v>
      </c>
      <c r="I1372" s="3" t="s">
        <v>131</v>
      </c>
      <c r="J1372" s="3" t="s">
        <v>49</v>
      </c>
      <c r="K1372" s="3" t="s">
        <v>84</v>
      </c>
      <c r="L1372" s="3" t="s">
        <v>39</v>
      </c>
      <c r="M1372" s="3" t="s">
        <v>1153</v>
      </c>
      <c r="N1372" s="2">
        <v>14.04</v>
      </c>
      <c r="O1372" s="2">
        <v>1.5794999999999999</v>
      </c>
      <c r="P1372" s="2">
        <v>2</v>
      </c>
      <c r="Q1372" s="4">
        <f>Table1[[#This Row],[Amount]]*Table1[[#This Row],[Quantity]]</f>
        <v>28.08</v>
      </c>
    </row>
    <row r="1373" spans="1:17" x14ac:dyDescent="0.3">
      <c r="A1373" s="1">
        <v>1372</v>
      </c>
      <c r="B1373" s="2" t="s">
        <v>1085</v>
      </c>
      <c r="C1373" s="2" t="s">
        <v>8</v>
      </c>
      <c r="D1373" s="2" t="s">
        <v>10</v>
      </c>
      <c r="E1373" s="3">
        <v>43534</v>
      </c>
      <c r="F1373" s="3" t="s">
        <v>431</v>
      </c>
      <c r="G1373" s="2">
        <v>2019</v>
      </c>
      <c r="H1373" s="3" t="s">
        <v>60</v>
      </c>
      <c r="I1373" s="3" t="s">
        <v>131</v>
      </c>
      <c r="J1373" s="3" t="s">
        <v>49</v>
      </c>
      <c r="K1373" s="3" t="s">
        <v>84</v>
      </c>
      <c r="L1373" s="3" t="s">
        <v>39</v>
      </c>
      <c r="M1373" s="3" t="s">
        <v>1155</v>
      </c>
      <c r="N1373" s="2">
        <v>49.08</v>
      </c>
      <c r="O1373" s="2">
        <v>4.9080000000000004</v>
      </c>
      <c r="P1373" s="2">
        <v>2</v>
      </c>
      <c r="Q1373" s="4">
        <f>Table1[[#This Row],[Amount]]*Table1[[#This Row],[Quantity]]</f>
        <v>98.16</v>
      </c>
    </row>
    <row r="1374" spans="1:17" x14ac:dyDescent="0.3">
      <c r="A1374" s="1">
        <v>1373</v>
      </c>
      <c r="B1374" s="2" t="s">
        <v>1086</v>
      </c>
      <c r="C1374" s="2" t="s">
        <v>11</v>
      </c>
      <c r="D1374" s="2" t="s">
        <v>23</v>
      </c>
      <c r="E1374" s="3">
        <v>43534</v>
      </c>
      <c r="F1374" s="3" t="s">
        <v>431</v>
      </c>
      <c r="G1374" s="2">
        <v>2019</v>
      </c>
      <c r="H1374" s="3" t="s">
        <v>60</v>
      </c>
      <c r="I1374" s="3" t="s">
        <v>131</v>
      </c>
      <c r="J1374" s="3" t="s">
        <v>49</v>
      </c>
      <c r="K1374" s="3" t="s">
        <v>84</v>
      </c>
      <c r="L1374" s="3" t="s">
        <v>39</v>
      </c>
      <c r="M1374" s="3" t="s">
        <v>1153</v>
      </c>
      <c r="N1374" s="2">
        <v>29.6</v>
      </c>
      <c r="O1374" s="2">
        <v>14.8</v>
      </c>
      <c r="P1374" s="2">
        <v>2</v>
      </c>
      <c r="Q1374" s="4">
        <f>Table1[[#This Row],[Amount]]*Table1[[#This Row],[Quantity]]</f>
        <v>59.2</v>
      </c>
    </row>
    <row r="1375" spans="1:17" x14ac:dyDescent="0.3">
      <c r="A1375" s="1">
        <v>1374</v>
      </c>
      <c r="B1375" s="2" t="s">
        <v>1086</v>
      </c>
      <c r="C1375" s="2" t="s">
        <v>6</v>
      </c>
      <c r="D1375" s="2" t="s">
        <v>7</v>
      </c>
      <c r="E1375" s="3">
        <v>43534</v>
      </c>
      <c r="F1375" s="3" t="s">
        <v>431</v>
      </c>
      <c r="G1375" s="2">
        <v>2019</v>
      </c>
      <c r="H1375" s="3" t="s">
        <v>60</v>
      </c>
      <c r="I1375" s="3" t="s">
        <v>131</v>
      </c>
      <c r="J1375" s="3" t="s">
        <v>49</v>
      </c>
      <c r="K1375" s="3" t="s">
        <v>84</v>
      </c>
      <c r="L1375" s="3" t="s">
        <v>39</v>
      </c>
      <c r="M1375" s="3" t="s">
        <v>1153</v>
      </c>
      <c r="N1375" s="2">
        <v>17.088000000000001</v>
      </c>
      <c r="O1375" s="2">
        <v>5.5536000000000003</v>
      </c>
      <c r="P1375" s="2">
        <v>3</v>
      </c>
      <c r="Q1375" s="4">
        <f>Table1[[#This Row],[Amount]]*Table1[[#This Row],[Quantity]]</f>
        <v>51.264000000000003</v>
      </c>
    </row>
    <row r="1376" spans="1:17" x14ac:dyDescent="0.3">
      <c r="A1376" s="1">
        <v>1375</v>
      </c>
      <c r="B1376" s="2" t="s">
        <v>1087</v>
      </c>
      <c r="C1376" s="2" t="s">
        <v>8</v>
      </c>
      <c r="D1376" s="2" t="s">
        <v>17</v>
      </c>
      <c r="E1376" s="3">
        <v>43534</v>
      </c>
      <c r="F1376" s="3" t="s">
        <v>431</v>
      </c>
      <c r="G1376" s="2">
        <v>2019</v>
      </c>
      <c r="H1376" s="3" t="s">
        <v>60</v>
      </c>
      <c r="I1376" s="3" t="s">
        <v>131</v>
      </c>
      <c r="J1376" s="3" t="s">
        <v>49</v>
      </c>
      <c r="K1376" s="3" t="s">
        <v>84</v>
      </c>
      <c r="L1376" s="3" t="s">
        <v>39</v>
      </c>
      <c r="M1376" s="3" t="s">
        <v>1153</v>
      </c>
      <c r="N1376" s="2">
        <v>912.75</v>
      </c>
      <c r="O1376" s="2">
        <v>118.6575</v>
      </c>
      <c r="P1376" s="2">
        <v>4</v>
      </c>
      <c r="Q1376" s="4">
        <f>Table1[[#This Row],[Amount]]*Table1[[#This Row],[Quantity]]</f>
        <v>3651</v>
      </c>
    </row>
    <row r="1377" spans="1:17" x14ac:dyDescent="0.3">
      <c r="A1377" s="1">
        <v>1376</v>
      </c>
      <c r="B1377" s="2" t="s">
        <v>1088</v>
      </c>
      <c r="C1377" s="2" t="s">
        <v>8</v>
      </c>
      <c r="D1377" s="2" t="s">
        <v>10</v>
      </c>
      <c r="E1377" s="3">
        <v>43534</v>
      </c>
      <c r="F1377" s="3" t="s">
        <v>431</v>
      </c>
      <c r="G1377" s="2">
        <v>2019</v>
      </c>
      <c r="H1377" s="3" t="s">
        <v>60</v>
      </c>
      <c r="I1377" s="3" t="s">
        <v>131</v>
      </c>
      <c r="J1377" s="3" t="s">
        <v>49</v>
      </c>
      <c r="K1377" s="3" t="s">
        <v>84</v>
      </c>
      <c r="L1377" s="3" t="s">
        <v>39</v>
      </c>
      <c r="M1377" s="3" t="s">
        <v>1153</v>
      </c>
      <c r="N1377" s="2">
        <v>1089.75</v>
      </c>
      <c r="O1377" s="2">
        <v>305.13</v>
      </c>
      <c r="P1377" s="2">
        <v>4</v>
      </c>
      <c r="Q1377" s="4">
        <f>Table1[[#This Row],[Amount]]*Table1[[#This Row],[Quantity]]</f>
        <v>4359</v>
      </c>
    </row>
    <row r="1378" spans="1:17" x14ac:dyDescent="0.3">
      <c r="A1378" s="1">
        <v>1377</v>
      </c>
      <c r="B1378" s="2" t="s">
        <v>1088</v>
      </c>
      <c r="C1378" s="2" t="s">
        <v>11</v>
      </c>
      <c r="D1378" s="2" t="s">
        <v>22</v>
      </c>
      <c r="E1378" s="3">
        <v>43534</v>
      </c>
      <c r="F1378" s="3" t="s">
        <v>431</v>
      </c>
      <c r="G1378" s="2">
        <v>2019</v>
      </c>
      <c r="H1378" s="3" t="s">
        <v>60</v>
      </c>
      <c r="I1378" s="3" t="s">
        <v>132</v>
      </c>
      <c r="J1378" s="3" t="s">
        <v>87</v>
      </c>
      <c r="K1378" s="3" t="s">
        <v>88</v>
      </c>
      <c r="L1378" s="3" t="s">
        <v>36</v>
      </c>
      <c r="M1378" s="3" t="s">
        <v>1153</v>
      </c>
      <c r="N1378" s="2">
        <v>447.84</v>
      </c>
      <c r="O1378" s="2">
        <v>219.44159999999999</v>
      </c>
      <c r="P1378" s="2">
        <v>5</v>
      </c>
      <c r="Q1378" s="4">
        <f>Table1[[#This Row],[Amount]]*Table1[[#This Row],[Quantity]]</f>
        <v>2239.1999999999998</v>
      </c>
    </row>
    <row r="1379" spans="1:17" x14ac:dyDescent="0.3">
      <c r="A1379" s="1">
        <v>1378</v>
      </c>
      <c r="B1379" s="2" t="s">
        <v>1088</v>
      </c>
      <c r="C1379" s="2" t="s">
        <v>8</v>
      </c>
      <c r="D1379" s="2" t="s">
        <v>18</v>
      </c>
      <c r="E1379" s="3">
        <v>43534</v>
      </c>
      <c r="F1379" s="3" t="s">
        <v>431</v>
      </c>
      <c r="G1379" s="2">
        <v>2019</v>
      </c>
      <c r="H1379" s="3" t="s">
        <v>60</v>
      </c>
      <c r="I1379" s="3" t="s">
        <v>132</v>
      </c>
      <c r="J1379" s="3" t="s">
        <v>87</v>
      </c>
      <c r="K1379" s="3" t="s">
        <v>88</v>
      </c>
      <c r="L1379" s="3" t="s">
        <v>36</v>
      </c>
      <c r="M1379" s="3" t="s">
        <v>1153</v>
      </c>
      <c r="N1379" s="2">
        <v>16.399999999999999</v>
      </c>
      <c r="O1379" s="2">
        <v>4.2640000000000002</v>
      </c>
      <c r="P1379" s="2">
        <v>4</v>
      </c>
      <c r="Q1379" s="4">
        <f>Table1[[#This Row],[Amount]]*Table1[[#This Row],[Quantity]]</f>
        <v>65.599999999999994</v>
      </c>
    </row>
    <row r="1380" spans="1:17" x14ac:dyDescent="0.3">
      <c r="A1380" s="1">
        <v>1379</v>
      </c>
      <c r="B1380" s="2" t="s">
        <v>1088</v>
      </c>
      <c r="C1380" s="2" t="s">
        <v>6</v>
      </c>
      <c r="D1380" s="2" t="s">
        <v>7</v>
      </c>
      <c r="E1380" s="3">
        <v>43534</v>
      </c>
      <c r="F1380" s="3" t="s">
        <v>431</v>
      </c>
      <c r="G1380" s="2">
        <v>2019</v>
      </c>
      <c r="H1380" s="3" t="s">
        <v>60</v>
      </c>
      <c r="I1380" s="3" t="s">
        <v>132</v>
      </c>
      <c r="J1380" s="3" t="s">
        <v>87</v>
      </c>
      <c r="K1380" s="3" t="s">
        <v>88</v>
      </c>
      <c r="L1380" s="3" t="s">
        <v>36</v>
      </c>
      <c r="M1380" s="3" t="s">
        <v>1153</v>
      </c>
      <c r="N1380" s="2">
        <v>399.96</v>
      </c>
      <c r="O1380" s="2">
        <v>34.996499999999997</v>
      </c>
      <c r="P1380" s="2">
        <v>2</v>
      </c>
      <c r="Q1380" s="4">
        <f>Table1[[#This Row],[Amount]]*Table1[[#This Row],[Quantity]]</f>
        <v>799.92</v>
      </c>
    </row>
    <row r="1381" spans="1:17" x14ac:dyDescent="0.3">
      <c r="A1381" s="1">
        <v>1380</v>
      </c>
      <c r="B1381" s="2" t="s">
        <v>1088</v>
      </c>
      <c r="C1381" s="2" t="s">
        <v>8</v>
      </c>
      <c r="D1381" s="2" t="s">
        <v>15</v>
      </c>
      <c r="E1381" s="3">
        <v>43534</v>
      </c>
      <c r="F1381" s="3" t="s">
        <v>431</v>
      </c>
      <c r="G1381" s="2">
        <v>2019</v>
      </c>
      <c r="H1381" s="3" t="s">
        <v>60</v>
      </c>
      <c r="I1381" s="3" t="s">
        <v>132</v>
      </c>
      <c r="J1381" s="3" t="s">
        <v>87</v>
      </c>
      <c r="K1381" s="3" t="s">
        <v>88</v>
      </c>
      <c r="L1381" s="3" t="s">
        <v>36</v>
      </c>
      <c r="M1381" s="3" t="s">
        <v>1153</v>
      </c>
      <c r="N1381" s="2">
        <v>158.9</v>
      </c>
      <c r="O1381" s="2">
        <v>7.9450000000000003</v>
      </c>
      <c r="P1381" s="2">
        <v>3</v>
      </c>
      <c r="Q1381" s="4">
        <f>Table1[[#This Row],[Amount]]*Table1[[#This Row],[Quantity]]</f>
        <v>476.70000000000005</v>
      </c>
    </row>
    <row r="1382" spans="1:17" x14ac:dyDescent="0.3">
      <c r="A1382" s="1">
        <v>1381</v>
      </c>
      <c r="B1382" s="2" t="s">
        <v>1088</v>
      </c>
      <c r="C1382" s="2" t="s">
        <v>8</v>
      </c>
      <c r="D1382" s="2" t="s">
        <v>10</v>
      </c>
      <c r="E1382" s="3">
        <v>43535</v>
      </c>
      <c r="F1382" s="3" t="s">
        <v>431</v>
      </c>
      <c r="G1382" s="2">
        <v>2019</v>
      </c>
      <c r="H1382" s="3" t="s">
        <v>80</v>
      </c>
      <c r="I1382" s="3" t="s">
        <v>133</v>
      </c>
      <c r="J1382" s="3" t="s">
        <v>52</v>
      </c>
      <c r="K1382" s="3" t="s">
        <v>58</v>
      </c>
      <c r="L1382" s="3" t="s">
        <v>40</v>
      </c>
      <c r="M1382" s="3" t="s">
        <v>1153</v>
      </c>
      <c r="N1382" s="2">
        <v>13.183999999999999</v>
      </c>
      <c r="O1382" s="2">
        <v>4.7792000000000003</v>
      </c>
      <c r="P1382" s="2">
        <v>7</v>
      </c>
      <c r="Q1382" s="4">
        <f>Table1[[#This Row],[Amount]]*Table1[[#This Row],[Quantity]]</f>
        <v>92.287999999999997</v>
      </c>
    </row>
    <row r="1383" spans="1:17" x14ac:dyDescent="0.3">
      <c r="A1383" s="1">
        <v>1382</v>
      </c>
      <c r="B1383" s="2" t="s">
        <v>1089</v>
      </c>
      <c r="C1383" s="2" t="s">
        <v>8</v>
      </c>
      <c r="D1383" s="2" t="s">
        <v>18</v>
      </c>
      <c r="E1383" s="3">
        <v>43536</v>
      </c>
      <c r="F1383" s="3" t="s">
        <v>431</v>
      </c>
      <c r="G1383" s="2">
        <v>2019</v>
      </c>
      <c r="H1383" s="3" t="s">
        <v>65</v>
      </c>
      <c r="I1383" s="3" t="s">
        <v>134</v>
      </c>
      <c r="J1383" s="3" t="s">
        <v>53</v>
      </c>
      <c r="K1383" s="3" t="s">
        <v>58</v>
      </c>
      <c r="L1383" s="3" t="s">
        <v>40</v>
      </c>
      <c r="M1383" s="3" t="s">
        <v>1155</v>
      </c>
      <c r="N1383" s="2">
        <v>83.951999999999998</v>
      </c>
      <c r="O1383" s="2">
        <v>-90.248400000000004</v>
      </c>
      <c r="P1383" s="2">
        <v>1</v>
      </c>
      <c r="Q1383" s="4">
        <f>Table1[[#This Row],[Amount]]*Table1[[#This Row],[Quantity]]</f>
        <v>83.951999999999998</v>
      </c>
    </row>
    <row r="1384" spans="1:17" x14ac:dyDescent="0.3">
      <c r="A1384" s="1">
        <v>1383</v>
      </c>
      <c r="B1384" s="2" t="s">
        <v>1090</v>
      </c>
      <c r="C1384" s="2" t="s">
        <v>8</v>
      </c>
      <c r="D1384" s="2" t="s">
        <v>14</v>
      </c>
      <c r="E1384" s="3">
        <v>43537</v>
      </c>
      <c r="F1384" s="3" t="s">
        <v>431</v>
      </c>
      <c r="G1384" s="2">
        <v>2019</v>
      </c>
      <c r="H1384" s="3" t="s">
        <v>85</v>
      </c>
      <c r="I1384" s="3" t="s">
        <v>135</v>
      </c>
      <c r="J1384" s="3" t="s">
        <v>43</v>
      </c>
      <c r="K1384" s="3" t="s">
        <v>108</v>
      </c>
      <c r="L1384" s="3" t="s">
        <v>37</v>
      </c>
      <c r="M1384" s="3" t="s">
        <v>1155</v>
      </c>
      <c r="N1384" s="2">
        <v>80.98</v>
      </c>
      <c r="O1384" s="2">
        <v>1.6195999999999999</v>
      </c>
      <c r="P1384" s="2">
        <v>3</v>
      </c>
      <c r="Q1384" s="4">
        <f>Table1[[#This Row],[Amount]]*Table1[[#This Row],[Quantity]]</f>
        <v>242.94</v>
      </c>
    </row>
    <row r="1385" spans="1:17" x14ac:dyDescent="0.3">
      <c r="A1385" s="1">
        <v>1384</v>
      </c>
      <c r="B1385" s="2" t="s">
        <v>1090</v>
      </c>
      <c r="C1385" s="2" t="s">
        <v>11</v>
      </c>
      <c r="D1385" s="2" t="s">
        <v>23</v>
      </c>
      <c r="E1385" s="3">
        <v>43538</v>
      </c>
      <c r="F1385" s="3" t="s">
        <v>431</v>
      </c>
      <c r="G1385" s="2">
        <v>2019</v>
      </c>
      <c r="H1385" s="3" t="s">
        <v>70</v>
      </c>
      <c r="I1385" s="3" t="s">
        <v>136</v>
      </c>
      <c r="J1385" s="3" t="s">
        <v>42</v>
      </c>
      <c r="K1385" s="3" t="s">
        <v>110</v>
      </c>
      <c r="L1385" s="3" t="s">
        <v>38</v>
      </c>
      <c r="M1385" s="3" t="s">
        <v>1155</v>
      </c>
      <c r="N1385" s="2">
        <v>348.84</v>
      </c>
      <c r="O1385" s="2">
        <v>170.9316</v>
      </c>
      <c r="P1385" s="2">
        <v>2</v>
      </c>
      <c r="Q1385" s="4">
        <f>Table1[[#This Row],[Amount]]*Table1[[#This Row],[Quantity]]</f>
        <v>697.68</v>
      </c>
    </row>
    <row r="1386" spans="1:17" x14ac:dyDescent="0.3">
      <c r="A1386" s="1">
        <v>1385</v>
      </c>
      <c r="B1386" s="2" t="s">
        <v>1090</v>
      </c>
      <c r="C1386" s="2" t="s">
        <v>11</v>
      </c>
      <c r="D1386" s="2" t="s">
        <v>22</v>
      </c>
      <c r="E1386" s="3">
        <v>43538</v>
      </c>
      <c r="F1386" s="3" t="s">
        <v>431</v>
      </c>
      <c r="G1386" s="2">
        <v>2019</v>
      </c>
      <c r="H1386" s="3" t="s">
        <v>70</v>
      </c>
      <c r="I1386" s="3" t="s">
        <v>136</v>
      </c>
      <c r="J1386" s="3" t="s">
        <v>42</v>
      </c>
      <c r="K1386" s="3" t="s">
        <v>110</v>
      </c>
      <c r="L1386" s="3" t="s">
        <v>38</v>
      </c>
      <c r="M1386" s="3" t="s">
        <v>1155</v>
      </c>
      <c r="N1386" s="2">
        <v>9.4499999999999993</v>
      </c>
      <c r="O1386" s="2">
        <v>0.189</v>
      </c>
      <c r="P1386" s="2">
        <v>3</v>
      </c>
      <c r="Q1386" s="4">
        <f>Table1[[#This Row],[Amount]]*Table1[[#This Row],[Quantity]]</f>
        <v>28.349999999999998</v>
      </c>
    </row>
    <row r="1387" spans="1:17" x14ac:dyDescent="0.3">
      <c r="A1387" s="1">
        <v>1386</v>
      </c>
      <c r="B1387" s="2" t="s">
        <v>1090</v>
      </c>
      <c r="C1387" s="2" t="s">
        <v>11</v>
      </c>
      <c r="D1387" s="2" t="s">
        <v>22</v>
      </c>
      <c r="E1387" s="3">
        <v>43538</v>
      </c>
      <c r="F1387" s="3" t="s">
        <v>431</v>
      </c>
      <c r="G1387" s="2">
        <v>2019</v>
      </c>
      <c r="H1387" s="3" t="s">
        <v>70</v>
      </c>
      <c r="I1387" s="3" t="s">
        <v>136</v>
      </c>
      <c r="J1387" s="3" t="s">
        <v>42</v>
      </c>
      <c r="K1387" s="3" t="s">
        <v>110</v>
      </c>
      <c r="L1387" s="3" t="s">
        <v>38</v>
      </c>
      <c r="M1387" s="3" t="s">
        <v>1155</v>
      </c>
      <c r="N1387" s="2">
        <v>18.84</v>
      </c>
      <c r="O1387" s="2">
        <v>7.1592000000000002</v>
      </c>
      <c r="P1387" s="2">
        <v>1</v>
      </c>
      <c r="Q1387" s="4">
        <f>Table1[[#This Row],[Amount]]*Table1[[#This Row],[Quantity]]</f>
        <v>18.84</v>
      </c>
    </row>
    <row r="1388" spans="1:17" x14ac:dyDescent="0.3">
      <c r="A1388" s="1">
        <v>1387</v>
      </c>
      <c r="B1388" s="2" t="s">
        <v>1090</v>
      </c>
      <c r="C1388" s="2" t="s">
        <v>8</v>
      </c>
      <c r="D1388" s="2" t="s">
        <v>14</v>
      </c>
      <c r="E1388" s="3">
        <v>43538</v>
      </c>
      <c r="F1388" s="3" t="s">
        <v>431</v>
      </c>
      <c r="G1388" s="2">
        <v>2019</v>
      </c>
      <c r="H1388" s="3" t="s">
        <v>70</v>
      </c>
      <c r="I1388" s="3" t="s">
        <v>136</v>
      </c>
      <c r="J1388" s="3" t="s">
        <v>42</v>
      </c>
      <c r="K1388" s="3" t="s">
        <v>110</v>
      </c>
      <c r="L1388" s="3" t="s">
        <v>38</v>
      </c>
      <c r="M1388" s="3" t="s">
        <v>1155</v>
      </c>
      <c r="N1388" s="2">
        <v>239.98</v>
      </c>
      <c r="O1388" s="2">
        <v>52.7956</v>
      </c>
      <c r="P1388" s="2">
        <v>5</v>
      </c>
      <c r="Q1388" s="4">
        <f>Table1[[#This Row],[Amount]]*Table1[[#This Row],[Quantity]]</f>
        <v>1199.8999999999999</v>
      </c>
    </row>
    <row r="1389" spans="1:17" x14ac:dyDescent="0.3">
      <c r="A1389" s="1">
        <v>1388</v>
      </c>
      <c r="B1389" s="2" t="s">
        <v>1090</v>
      </c>
      <c r="C1389" s="2" t="s">
        <v>8</v>
      </c>
      <c r="D1389" s="2" t="s">
        <v>9</v>
      </c>
      <c r="E1389" s="3">
        <v>43538</v>
      </c>
      <c r="F1389" s="3" t="s">
        <v>431</v>
      </c>
      <c r="G1389" s="2">
        <v>2019</v>
      </c>
      <c r="H1389" s="3" t="s">
        <v>70</v>
      </c>
      <c r="I1389" s="3" t="s">
        <v>136</v>
      </c>
      <c r="J1389" s="3" t="s">
        <v>42</v>
      </c>
      <c r="K1389" s="3" t="s">
        <v>110</v>
      </c>
      <c r="L1389" s="3" t="s">
        <v>38</v>
      </c>
      <c r="M1389" s="3" t="s">
        <v>1155</v>
      </c>
      <c r="N1389" s="2">
        <v>167.96</v>
      </c>
      <c r="O1389" s="2">
        <v>78.941199999999995</v>
      </c>
      <c r="P1389" s="2">
        <v>2</v>
      </c>
      <c r="Q1389" s="4">
        <f>Table1[[#This Row],[Amount]]*Table1[[#This Row],[Quantity]]</f>
        <v>335.92</v>
      </c>
    </row>
    <row r="1390" spans="1:17" x14ac:dyDescent="0.3">
      <c r="A1390" s="1">
        <v>1389</v>
      </c>
      <c r="B1390" s="2" t="s">
        <v>1090</v>
      </c>
      <c r="C1390" s="2" t="s">
        <v>8</v>
      </c>
      <c r="D1390" s="2" t="s">
        <v>18</v>
      </c>
      <c r="E1390" s="3">
        <v>43538</v>
      </c>
      <c r="F1390" s="3" t="s">
        <v>431</v>
      </c>
      <c r="G1390" s="2">
        <v>2019</v>
      </c>
      <c r="H1390" s="3" t="s">
        <v>70</v>
      </c>
      <c r="I1390" s="3" t="s">
        <v>136</v>
      </c>
      <c r="J1390" s="3" t="s">
        <v>42</v>
      </c>
      <c r="K1390" s="3" t="s">
        <v>110</v>
      </c>
      <c r="L1390" s="3" t="s">
        <v>38</v>
      </c>
      <c r="M1390" s="3" t="s">
        <v>1155</v>
      </c>
      <c r="N1390" s="2">
        <v>104.85</v>
      </c>
      <c r="O1390" s="2">
        <v>28.3095</v>
      </c>
      <c r="P1390" s="2">
        <v>2</v>
      </c>
      <c r="Q1390" s="4">
        <f>Table1[[#This Row],[Amount]]*Table1[[#This Row],[Quantity]]</f>
        <v>209.7</v>
      </c>
    </row>
    <row r="1391" spans="1:17" x14ac:dyDescent="0.3">
      <c r="A1391" s="1">
        <v>1390</v>
      </c>
      <c r="B1391" s="2" t="s">
        <v>1090</v>
      </c>
      <c r="C1391" s="2" t="s">
        <v>8</v>
      </c>
      <c r="D1391" s="2" t="s">
        <v>9</v>
      </c>
      <c r="E1391" s="3">
        <v>43539</v>
      </c>
      <c r="F1391" s="3" t="s">
        <v>431</v>
      </c>
      <c r="G1391" s="2">
        <v>2019</v>
      </c>
      <c r="H1391" s="3" t="s">
        <v>73</v>
      </c>
      <c r="I1391" s="3" t="s">
        <v>137</v>
      </c>
      <c r="J1391" s="3" t="s">
        <v>57</v>
      </c>
      <c r="K1391" s="3" t="s">
        <v>57</v>
      </c>
      <c r="L1391" s="3" t="s">
        <v>37</v>
      </c>
      <c r="M1391" s="3" t="s">
        <v>1155</v>
      </c>
      <c r="N1391" s="2">
        <v>484.83</v>
      </c>
      <c r="O1391" s="2">
        <v>126.0558</v>
      </c>
      <c r="P1391" s="2">
        <v>3</v>
      </c>
      <c r="Q1391" s="4">
        <f>Table1[[#This Row],[Amount]]*Table1[[#This Row],[Quantity]]</f>
        <v>1454.49</v>
      </c>
    </row>
    <row r="1392" spans="1:17" x14ac:dyDescent="0.3">
      <c r="A1392" s="1">
        <v>1391</v>
      </c>
      <c r="B1392" s="2" t="s">
        <v>1090</v>
      </c>
      <c r="C1392" s="2" t="s">
        <v>8</v>
      </c>
      <c r="D1392" s="2" t="s">
        <v>9</v>
      </c>
      <c r="E1392" s="3">
        <v>43539</v>
      </c>
      <c r="F1392" s="3" t="s">
        <v>431</v>
      </c>
      <c r="G1392" s="2">
        <v>2019</v>
      </c>
      <c r="H1392" s="3" t="s">
        <v>73</v>
      </c>
      <c r="I1392" s="3" t="s">
        <v>137</v>
      </c>
      <c r="J1392" s="3" t="s">
        <v>57</v>
      </c>
      <c r="K1392" s="3" t="s">
        <v>57</v>
      </c>
      <c r="L1392" s="3" t="s">
        <v>37</v>
      </c>
      <c r="M1392" s="3" t="s">
        <v>1155</v>
      </c>
      <c r="N1392" s="2">
        <v>122.97</v>
      </c>
      <c r="O1392" s="2">
        <v>60.255299999999998</v>
      </c>
      <c r="P1392" s="2">
        <v>2</v>
      </c>
      <c r="Q1392" s="4">
        <f>Table1[[#This Row],[Amount]]*Table1[[#This Row],[Quantity]]</f>
        <v>245.94</v>
      </c>
    </row>
    <row r="1393" spans="1:17" x14ac:dyDescent="0.3">
      <c r="A1393" s="1">
        <v>1392</v>
      </c>
      <c r="B1393" s="2" t="s">
        <v>1090</v>
      </c>
      <c r="C1393" s="2" t="s">
        <v>8</v>
      </c>
      <c r="D1393" s="2" t="s">
        <v>9</v>
      </c>
      <c r="E1393" s="3">
        <v>43539</v>
      </c>
      <c r="F1393" s="3" t="s">
        <v>431</v>
      </c>
      <c r="G1393" s="2">
        <v>2019</v>
      </c>
      <c r="H1393" s="3" t="s">
        <v>73</v>
      </c>
      <c r="I1393" s="3" t="s">
        <v>137</v>
      </c>
      <c r="J1393" s="3" t="s">
        <v>57</v>
      </c>
      <c r="K1393" s="3" t="s">
        <v>57</v>
      </c>
      <c r="L1393" s="3" t="s">
        <v>37</v>
      </c>
      <c r="M1393" s="3" t="s">
        <v>1155</v>
      </c>
      <c r="N1393" s="2">
        <v>154.44</v>
      </c>
      <c r="O1393" s="2">
        <v>1.5444</v>
      </c>
      <c r="P1393" s="2">
        <v>1</v>
      </c>
      <c r="Q1393" s="4">
        <f>Table1[[#This Row],[Amount]]*Table1[[#This Row],[Quantity]]</f>
        <v>154.44</v>
      </c>
    </row>
    <row r="1394" spans="1:17" x14ac:dyDescent="0.3">
      <c r="A1394" s="1">
        <v>1393</v>
      </c>
      <c r="B1394" s="2" t="s">
        <v>1090</v>
      </c>
      <c r="C1394" s="2" t="s">
        <v>11</v>
      </c>
      <c r="D1394" s="2" t="s">
        <v>12</v>
      </c>
      <c r="E1394" s="3">
        <v>43539</v>
      </c>
      <c r="F1394" s="3" t="s">
        <v>431</v>
      </c>
      <c r="G1394" s="2">
        <v>2019</v>
      </c>
      <c r="H1394" s="3" t="s">
        <v>73</v>
      </c>
      <c r="I1394" s="3" t="s">
        <v>138</v>
      </c>
      <c r="J1394" s="3" t="s">
        <v>55</v>
      </c>
      <c r="K1394" s="3" t="s">
        <v>97</v>
      </c>
      <c r="L1394" s="3" t="s">
        <v>40</v>
      </c>
      <c r="M1394" s="3" t="s">
        <v>1155</v>
      </c>
      <c r="N1394" s="2">
        <v>342.37</v>
      </c>
      <c r="O1394" s="2">
        <v>160.91390000000001</v>
      </c>
      <c r="P1394" s="2">
        <v>4</v>
      </c>
      <c r="Q1394" s="4">
        <f>Table1[[#This Row],[Amount]]*Table1[[#This Row],[Quantity]]</f>
        <v>1369.48</v>
      </c>
    </row>
    <row r="1395" spans="1:17" x14ac:dyDescent="0.3">
      <c r="A1395" s="1">
        <v>1394</v>
      </c>
      <c r="B1395" s="2" t="s">
        <v>1091</v>
      </c>
      <c r="C1395" s="2" t="s">
        <v>8</v>
      </c>
      <c r="D1395" s="2" t="s">
        <v>20</v>
      </c>
      <c r="E1395" s="3">
        <v>43540</v>
      </c>
      <c r="F1395" s="3" t="s">
        <v>431</v>
      </c>
      <c r="G1395" s="2">
        <v>2019</v>
      </c>
      <c r="H1395" s="3" t="s">
        <v>125</v>
      </c>
      <c r="I1395" s="3" t="s">
        <v>432</v>
      </c>
      <c r="J1395" s="3" t="s">
        <v>43</v>
      </c>
      <c r="K1395" s="3" t="s">
        <v>108</v>
      </c>
      <c r="L1395" s="3" t="s">
        <v>37</v>
      </c>
      <c r="M1395" s="3" t="s">
        <v>1154</v>
      </c>
      <c r="N1395" s="2">
        <v>9.5519999999999996</v>
      </c>
      <c r="O1395" s="2">
        <v>1.5522</v>
      </c>
      <c r="P1395" s="2">
        <v>5</v>
      </c>
      <c r="Q1395" s="4">
        <f>Table1[[#This Row],[Amount]]*Table1[[#This Row],[Quantity]]</f>
        <v>47.76</v>
      </c>
    </row>
    <row r="1396" spans="1:17" x14ac:dyDescent="0.3">
      <c r="A1396" s="1">
        <v>1395</v>
      </c>
      <c r="B1396" s="2" t="s">
        <v>1092</v>
      </c>
      <c r="C1396" s="2" t="s">
        <v>8</v>
      </c>
      <c r="D1396" s="2" t="s">
        <v>10</v>
      </c>
      <c r="E1396" s="3">
        <v>43540</v>
      </c>
      <c r="F1396" s="3" t="s">
        <v>431</v>
      </c>
      <c r="G1396" s="2">
        <v>2019</v>
      </c>
      <c r="H1396" s="3" t="s">
        <v>125</v>
      </c>
      <c r="I1396" s="3" t="s">
        <v>432</v>
      </c>
      <c r="J1396" s="3" t="s">
        <v>43</v>
      </c>
      <c r="K1396" s="3" t="s">
        <v>108</v>
      </c>
      <c r="L1396" s="3" t="s">
        <v>37</v>
      </c>
      <c r="M1396" s="3" t="s">
        <v>1154</v>
      </c>
      <c r="N1396" s="2">
        <v>652.45000000000005</v>
      </c>
      <c r="O1396" s="2">
        <v>-430.61700000000002</v>
      </c>
      <c r="P1396" s="2">
        <v>4</v>
      </c>
      <c r="Q1396" s="4">
        <f>Table1[[#This Row],[Amount]]*Table1[[#This Row],[Quantity]]</f>
        <v>2609.8000000000002</v>
      </c>
    </row>
    <row r="1397" spans="1:17" x14ac:dyDescent="0.3">
      <c r="A1397" s="1">
        <v>1396</v>
      </c>
      <c r="B1397" s="2" t="s">
        <v>1092</v>
      </c>
      <c r="C1397" s="2" t="s">
        <v>8</v>
      </c>
      <c r="D1397" s="2" t="s">
        <v>18</v>
      </c>
      <c r="E1397" s="3">
        <v>43540</v>
      </c>
      <c r="F1397" s="3" t="s">
        <v>431</v>
      </c>
      <c r="G1397" s="2">
        <v>2019</v>
      </c>
      <c r="H1397" s="3" t="s">
        <v>125</v>
      </c>
      <c r="I1397" s="3" t="s">
        <v>432</v>
      </c>
      <c r="J1397" s="3" t="s">
        <v>43</v>
      </c>
      <c r="K1397" s="3" t="s">
        <v>108</v>
      </c>
      <c r="L1397" s="3" t="s">
        <v>37</v>
      </c>
      <c r="M1397" s="3" t="s">
        <v>1154</v>
      </c>
      <c r="N1397" s="2">
        <v>66.644999999999996</v>
      </c>
      <c r="O1397" s="2">
        <v>-42.652799999999999</v>
      </c>
      <c r="P1397" s="2">
        <v>6</v>
      </c>
      <c r="Q1397" s="4">
        <f>Table1[[#This Row],[Amount]]*Table1[[#This Row],[Quantity]]</f>
        <v>399.87</v>
      </c>
    </row>
    <row r="1398" spans="1:17" x14ac:dyDescent="0.3">
      <c r="A1398" s="1">
        <v>1397</v>
      </c>
      <c r="B1398" s="2" t="s">
        <v>1093</v>
      </c>
      <c r="C1398" s="2" t="s">
        <v>8</v>
      </c>
      <c r="D1398" s="2" t="s">
        <v>14</v>
      </c>
      <c r="E1398" s="3">
        <v>43540</v>
      </c>
      <c r="F1398" s="3" t="s">
        <v>431</v>
      </c>
      <c r="G1398" s="2">
        <v>2019</v>
      </c>
      <c r="H1398" s="3" t="s">
        <v>125</v>
      </c>
      <c r="I1398" s="3" t="s">
        <v>432</v>
      </c>
      <c r="J1398" s="3" t="s">
        <v>43</v>
      </c>
      <c r="K1398" s="3" t="s">
        <v>108</v>
      </c>
      <c r="L1398" s="3" t="s">
        <v>37</v>
      </c>
      <c r="M1398" s="3" t="s">
        <v>1153</v>
      </c>
      <c r="N1398" s="2">
        <v>17.216000000000001</v>
      </c>
      <c r="O1398" s="2">
        <v>6.0255999999999998</v>
      </c>
      <c r="P1398" s="2">
        <v>2</v>
      </c>
      <c r="Q1398" s="4">
        <f>Table1[[#This Row],[Amount]]*Table1[[#This Row],[Quantity]]</f>
        <v>34.432000000000002</v>
      </c>
    </row>
    <row r="1399" spans="1:17" x14ac:dyDescent="0.3">
      <c r="A1399" s="1">
        <v>1398</v>
      </c>
      <c r="B1399" s="2" t="s">
        <v>1093</v>
      </c>
      <c r="C1399" s="2" t="s">
        <v>8</v>
      </c>
      <c r="D1399" s="2" t="s">
        <v>9</v>
      </c>
      <c r="E1399" s="3">
        <v>43540</v>
      </c>
      <c r="F1399" s="3" t="s">
        <v>431</v>
      </c>
      <c r="G1399" s="2">
        <v>2019</v>
      </c>
      <c r="H1399" s="3" t="s">
        <v>125</v>
      </c>
      <c r="I1399" s="3" t="s">
        <v>140</v>
      </c>
      <c r="J1399" s="3" t="s">
        <v>42</v>
      </c>
      <c r="K1399" s="3" t="s">
        <v>110</v>
      </c>
      <c r="L1399" s="3" t="s">
        <v>38</v>
      </c>
      <c r="M1399" s="3" t="s">
        <v>1153</v>
      </c>
      <c r="N1399" s="2">
        <v>11.56</v>
      </c>
      <c r="O1399" s="2">
        <v>5.6643999999999997</v>
      </c>
      <c r="P1399" s="2">
        <v>5</v>
      </c>
      <c r="Q1399" s="4">
        <f>Table1[[#This Row],[Amount]]*Table1[[#This Row],[Quantity]]</f>
        <v>57.800000000000004</v>
      </c>
    </row>
    <row r="1400" spans="1:17" x14ac:dyDescent="0.3">
      <c r="A1400" s="1">
        <v>1399</v>
      </c>
      <c r="B1400" s="2" t="s">
        <v>1093</v>
      </c>
      <c r="C1400" s="2" t="s">
        <v>8</v>
      </c>
      <c r="D1400" s="2" t="s">
        <v>14</v>
      </c>
      <c r="E1400" s="3">
        <v>43540</v>
      </c>
      <c r="F1400" s="3" t="s">
        <v>431</v>
      </c>
      <c r="G1400" s="2">
        <v>2019</v>
      </c>
      <c r="H1400" s="3" t="s">
        <v>125</v>
      </c>
      <c r="I1400" s="3" t="s">
        <v>141</v>
      </c>
      <c r="J1400" s="3" t="s">
        <v>43</v>
      </c>
      <c r="K1400" s="3" t="s">
        <v>64</v>
      </c>
      <c r="L1400" s="3" t="s">
        <v>37</v>
      </c>
      <c r="M1400" s="3" t="s">
        <v>1153</v>
      </c>
      <c r="N1400" s="2">
        <v>88.4</v>
      </c>
      <c r="O1400" s="2">
        <v>11.492000000000001</v>
      </c>
      <c r="P1400" s="2">
        <v>2</v>
      </c>
      <c r="Q1400" s="4">
        <f>Table1[[#This Row],[Amount]]*Table1[[#This Row],[Quantity]]</f>
        <v>176.8</v>
      </c>
    </row>
    <row r="1401" spans="1:17" x14ac:dyDescent="0.3">
      <c r="A1401" s="1">
        <v>1400</v>
      </c>
      <c r="B1401" s="2" t="s">
        <v>1093</v>
      </c>
      <c r="C1401" s="2" t="s">
        <v>6</v>
      </c>
      <c r="D1401" s="2" t="s">
        <v>7</v>
      </c>
      <c r="E1401" s="3">
        <v>43540</v>
      </c>
      <c r="F1401" s="3" t="s">
        <v>431</v>
      </c>
      <c r="G1401" s="2">
        <v>2019</v>
      </c>
      <c r="H1401" s="3" t="s">
        <v>125</v>
      </c>
      <c r="I1401" s="3" t="s">
        <v>142</v>
      </c>
      <c r="J1401" s="3" t="s">
        <v>42</v>
      </c>
      <c r="K1401" s="3" t="s">
        <v>67</v>
      </c>
      <c r="L1401" s="3" t="s">
        <v>38</v>
      </c>
      <c r="M1401" s="3" t="s">
        <v>1153</v>
      </c>
      <c r="N1401" s="2">
        <v>6.48</v>
      </c>
      <c r="O1401" s="2">
        <v>3.1103999999999998</v>
      </c>
      <c r="P1401" s="2">
        <v>4</v>
      </c>
      <c r="Q1401" s="4">
        <f>Table1[[#This Row],[Amount]]*Table1[[#This Row],[Quantity]]</f>
        <v>25.92</v>
      </c>
    </row>
    <row r="1402" spans="1:17" x14ac:dyDescent="0.3">
      <c r="A1402" s="1">
        <v>1401</v>
      </c>
      <c r="B1402" s="2" t="s">
        <v>1094</v>
      </c>
      <c r="C1402" s="2" t="s">
        <v>8</v>
      </c>
      <c r="D1402" s="2" t="s">
        <v>10</v>
      </c>
      <c r="E1402" s="3">
        <v>43540</v>
      </c>
      <c r="F1402" s="3" t="s">
        <v>431</v>
      </c>
      <c r="G1402" s="2">
        <v>2019</v>
      </c>
      <c r="H1402" s="3" t="s">
        <v>125</v>
      </c>
      <c r="I1402" s="3" t="s">
        <v>142</v>
      </c>
      <c r="J1402" s="3" t="s">
        <v>42</v>
      </c>
      <c r="K1402" s="3" t="s">
        <v>67</v>
      </c>
      <c r="L1402" s="3" t="s">
        <v>38</v>
      </c>
      <c r="M1402" s="3" t="s">
        <v>1155</v>
      </c>
      <c r="N1402" s="2">
        <v>21.8</v>
      </c>
      <c r="O1402" s="2">
        <v>6.1040000000000001</v>
      </c>
      <c r="P1402" s="2">
        <v>4</v>
      </c>
      <c r="Q1402" s="4">
        <f>Table1[[#This Row],[Amount]]*Table1[[#This Row],[Quantity]]</f>
        <v>87.2</v>
      </c>
    </row>
    <row r="1403" spans="1:17" x14ac:dyDescent="0.3">
      <c r="A1403" s="1">
        <v>1402</v>
      </c>
      <c r="B1403" s="2" t="s">
        <v>1094</v>
      </c>
      <c r="C1403" s="2" t="s">
        <v>8</v>
      </c>
      <c r="D1403" s="2" t="s">
        <v>14</v>
      </c>
      <c r="E1403" s="3">
        <v>43540</v>
      </c>
      <c r="F1403" s="3" t="s">
        <v>431</v>
      </c>
      <c r="G1403" s="2">
        <v>2019</v>
      </c>
      <c r="H1403" s="3" t="s">
        <v>125</v>
      </c>
      <c r="I1403" s="3" t="s">
        <v>142</v>
      </c>
      <c r="J1403" s="3" t="s">
        <v>42</v>
      </c>
      <c r="K1403" s="3" t="s">
        <v>67</v>
      </c>
      <c r="L1403" s="3" t="s">
        <v>38</v>
      </c>
      <c r="M1403" s="3" t="s">
        <v>1155</v>
      </c>
      <c r="N1403" s="2">
        <v>251.79</v>
      </c>
      <c r="O1403" s="2">
        <v>118.3413</v>
      </c>
      <c r="P1403" s="2">
        <v>6</v>
      </c>
      <c r="Q1403" s="4">
        <f>Table1[[#This Row],[Amount]]*Table1[[#This Row],[Quantity]]</f>
        <v>1510.74</v>
      </c>
    </row>
    <row r="1404" spans="1:17" x14ac:dyDescent="0.3">
      <c r="A1404" s="1">
        <v>1403</v>
      </c>
      <c r="B1404" s="2" t="s">
        <v>1095</v>
      </c>
      <c r="C1404" s="2" t="s">
        <v>11</v>
      </c>
      <c r="D1404" s="2" t="s">
        <v>22</v>
      </c>
      <c r="E1404" s="3">
        <v>43540</v>
      </c>
      <c r="F1404" s="3" t="s">
        <v>431</v>
      </c>
      <c r="G1404" s="2">
        <v>2019</v>
      </c>
      <c r="H1404" s="3" t="s">
        <v>125</v>
      </c>
      <c r="I1404" s="3" t="s">
        <v>142</v>
      </c>
      <c r="J1404" s="3" t="s">
        <v>42</v>
      </c>
      <c r="K1404" s="3" t="s">
        <v>67</v>
      </c>
      <c r="L1404" s="3" t="s">
        <v>38</v>
      </c>
      <c r="M1404" s="3" t="s">
        <v>1155</v>
      </c>
      <c r="N1404" s="2">
        <v>205.17599999999999</v>
      </c>
      <c r="O1404" s="2">
        <v>-58.133200000000002</v>
      </c>
      <c r="P1404" s="2">
        <v>7</v>
      </c>
      <c r="Q1404" s="4">
        <f>Table1[[#This Row],[Amount]]*Table1[[#This Row],[Quantity]]</f>
        <v>1436.232</v>
      </c>
    </row>
    <row r="1405" spans="1:17" x14ac:dyDescent="0.3">
      <c r="A1405" s="1">
        <v>1404</v>
      </c>
      <c r="B1405" s="2" t="s">
        <v>1095</v>
      </c>
      <c r="C1405" s="2" t="s">
        <v>8</v>
      </c>
      <c r="D1405" s="2" t="s">
        <v>18</v>
      </c>
      <c r="E1405" s="3">
        <v>43540</v>
      </c>
      <c r="F1405" s="3" t="s">
        <v>431</v>
      </c>
      <c r="G1405" s="2">
        <v>2019</v>
      </c>
      <c r="H1405" s="3" t="s">
        <v>125</v>
      </c>
      <c r="I1405" s="3" t="s">
        <v>142</v>
      </c>
      <c r="J1405" s="3" t="s">
        <v>42</v>
      </c>
      <c r="K1405" s="3" t="s">
        <v>67</v>
      </c>
      <c r="L1405" s="3" t="s">
        <v>38</v>
      </c>
      <c r="M1405" s="3" t="s">
        <v>1155</v>
      </c>
      <c r="N1405" s="2">
        <v>419.4</v>
      </c>
      <c r="O1405" s="2">
        <v>146.79</v>
      </c>
      <c r="P1405" s="2">
        <v>4</v>
      </c>
      <c r="Q1405" s="4">
        <f>Table1[[#This Row],[Amount]]*Table1[[#This Row],[Quantity]]</f>
        <v>1677.6</v>
      </c>
    </row>
    <row r="1406" spans="1:17" x14ac:dyDescent="0.3">
      <c r="A1406" s="1">
        <v>1405</v>
      </c>
      <c r="B1406" s="2" t="s">
        <v>1096</v>
      </c>
      <c r="C1406" s="2" t="s">
        <v>11</v>
      </c>
      <c r="D1406" s="2" t="s">
        <v>23</v>
      </c>
      <c r="E1406" s="3">
        <v>43540</v>
      </c>
      <c r="F1406" s="3" t="s">
        <v>431</v>
      </c>
      <c r="G1406" s="2">
        <v>2019</v>
      </c>
      <c r="H1406" s="3" t="s">
        <v>125</v>
      </c>
      <c r="I1406" s="3" t="s">
        <v>143</v>
      </c>
      <c r="J1406" s="3" t="s">
        <v>41</v>
      </c>
      <c r="K1406" s="3" t="s">
        <v>69</v>
      </c>
      <c r="L1406" s="3" t="s">
        <v>37</v>
      </c>
      <c r="M1406" s="3" t="s">
        <v>1155</v>
      </c>
      <c r="N1406" s="2">
        <v>10.304</v>
      </c>
      <c r="O1406" s="2">
        <v>-2.1896</v>
      </c>
      <c r="P1406" s="2">
        <v>5</v>
      </c>
      <c r="Q1406" s="4">
        <f>Table1[[#This Row],[Amount]]*Table1[[#This Row],[Quantity]]</f>
        <v>51.52</v>
      </c>
    </row>
    <row r="1407" spans="1:17" x14ac:dyDescent="0.3">
      <c r="A1407" s="1">
        <v>1406</v>
      </c>
      <c r="B1407" s="2" t="s">
        <v>1096</v>
      </c>
      <c r="C1407" s="2" t="s">
        <v>8</v>
      </c>
      <c r="D1407" s="2" t="s">
        <v>17</v>
      </c>
      <c r="E1407" s="3">
        <v>43541</v>
      </c>
      <c r="F1407" s="3" t="s">
        <v>431</v>
      </c>
      <c r="G1407" s="2">
        <v>2019</v>
      </c>
      <c r="H1407" s="3" t="s">
        <v>60</v>
      </c>
      <c r="I1407" s="3" t="s">
        <v>144</v>
      </c>
      <c r="J1407" s="3" t="s">
        <v>50</v>
      </c>
      <c r="K1407" s="3" t="s">
        <v>72</v>
      </c>
      <c r="L1407" s="3" t="s">
        <v>39</v>
      </c>
      <c r="M1407" s="3" t="s">
        <v>1155</v>
      </c>
      <c r="N1407" s="2">
        <v>154.76400000000001</v>
      </c>
      <c r="O1407" s="2">
        <v>-36.111600000000003</v>
      </c>
      <c r="P1407" s="2">
        <v>2</v>
      </c>
      <c r="Q1407" s="4">
        <f>Table1[[#This Row],[Amount]]*Table1[[#This Row],[Quantity]]</f>
        <v>309.52800000000002</v>
      </c>
    </row>
    <row r="1408" spans="1:17" x14ac:dyDescent="0.3">
      <c r="A1408" s="1">
        <v>1407</v>
      </c>
      <c r="B1408" s="2" t="s">
        <v>1096</v>
      </c>
      <c r="C1408" s="2" t="s">
        <v>8</v>
      </c>
      <c r="D1408" s="2" t="s">
        <v>19</v>
      </c>
      <c r="E1408" s="3">
        <v>43542</v>
      </c>
      <c r="F1408" s="3" t="s">
        <v>431</v>
      </c>
      <c r="G1408" s="2">
        <v>2019</v>
      </c>
      <c r="H1408" s="3" t="s">
        <v>80</v>
      </c>
      <c r="I1408" s="3" t="s">
        <v>145</v>
      </c>
      <c r="J1408" s="3" t="s">
        <v>46</v>
      </c>
      <c r="K1408" s="3" t="s">
        <v>75</v>
      </c>
      <c r="L1408" s="3" t="s">
        <v>36</v>
      </c>
      <c r="M1408" s="3" t="s">
        <v>1155</v>
      </c>
      <c r="N1408" s="2">
        <v>116.78400000000001</v>
      </c>
      <c r="O1408" s="2">
        <v>21.896999999999998</v>
      </c>
      <c r="P1408" s="2">
        <v>4</v>
      </c>
      <c r="Q1408" s="4">
        <f>Table1[[#This Row],[Amount]]*Table1[[#This Row],[Quantity]]</f>
        <v>467.13600000000002</v>
      </c>
    </row>
    <row r="1409" spans="1:17" x14ac:dyDescent="0.3">
      <c r="A1409" s="1">
        <v>1408</v>
      </c>
      <c r="B1409" s="2" t="s">
        <v>1097</v>
      </c>
      <c r="C1409" s="2" t="s">
        <v>6</v>
      </c>
      <c r="D1409" s="2" t="s">
        <v>24</v>
      </c>
      <c r="E1409" s="3">
        <v>43542</v>
      </c>
      <c r="F1409" s="3" t="s">
        <v>431</v>
      </c>
      <c r="G1409" s="2">
        <v>2019</v>
      </c>
      <c r="H1409" s="3" t="s">
        <v>80</v>
      </c>
      <c r="I1409" s="3" t="s">
        <v>145</v>
      </c>
      <c r="J1409" s="3" t="s">
        <v>46</v>
      </c>
      <c r="K1409" s="3" t="s">
        <v>75</v>
      </c>
      <c r="L1409" s="3" t="s">
        <v>36</v>
      </c>
      <c r="M1409" s="3" t="s">
        <v>1153</v>
      </c>
      <c r="N1409" s="2">
        <v>75.48</v>
      </c>
      <c r="O1409" s="2">
        <v>19.6248</v>
      </c>
      <c r="P1409" s="2">
        <v>5</v>
      </c>
      <c r="Q1409" s="4">
        <f>Table1[[#This Row],[Amount]]*Table1[[#This Row],[Quantity]]</f>
        <v>377.40000000000003</v>
      </c>
    </row>
    <row r="1410" spans="1:17" x14ac:dyDescent="0.3">
      <c r="A1410" s="1">
        <v>1409</v>
      </c>
      <c r="B1410" s="2" t="s">
        <v>1097</v>
      </c>
      <c r="C1410" s="2" t="s">
        <v>8</v>
      </c>
      <c r="D1410" s="2" t="s">
        <v>15</v>
      </c>
      <c r="E1410" s="3">
        <v>43542</v>
      </c>
      <c r="F1410" s="3" t="s">
        <v>431</v>
      </c>
      <c r="G1410" s="2">
        <v>2019</v>
      </c>
      <c r="H1410" s="3" t="s">
        <v>80</v>
      </c>
      <c r="I1410" s="3" t="s">
        <v>145</v>
      </c>
      <c r="J1410" s="3" t="s">
        <v>46</v>
      </c>
      <c r="K1410" s="3" t="s">
        <v>75</v>
      </c>
      <c r="L1410" s="3" t="s">
        <v>36</v>
      </c>
      <c r="M1410" s="3" t="s">
        <v>1153</v>
      </c>
      <c r="N1410" s="2">
        <v>39.979999999999997</v>
      </c>
      <c r="O1410" s="2">
        <v>9.9949999999999992</v>
      </c>
      <c r="P1410" s="2">
        <v>1</v>
      </c>
      <c r="Q1410" s="4">
        <f>Table1[[#This Row],[Amount]]*Table1[[#This Row],[Quantity]]</f>
        <v>39.979999999999997</v>
      </c>
    </row>
    <row r="1411" spans="1:17" x14ac:dyDescent="0.3">
      <c r="A1411" s="1">
        <v>1410</v>
      </c>
      <c r="B1411" s="2" t="s">
        <v>1098</v>
      </c>
      <c r="C1411" s="2" t="s">
        <v>8</v>
      </c>
      <c r="D1411" s="2" t="s">
        <v>10</v>
      </c>
      <c r="E1411" s="3">
        <v>43542</v>
      </c>
      <c r="F1411" s="3" t="s">
        <v>431</v>
      </c>
      <c r="G1411" s="2">
        <v>2019</v>
      </c>
      <c r="H1411" s="3" t="s">
        <v>80</v>
      </c>
      <c r="I1411" s="3" t="s">
        <v>145</v>
      </c>
      <c r="J1411" s="3" t="s">
        <v>46</v>
      </c>
      <c r="K1411" s="3" t="s">
        <v>75</v>
      </c>
      <c r="L1411" s="3" t="s">
        <v>36</v>
      </c>
      <c r="M1411" s="3" t="s">
        <v>1153</v>
      </c>
      <c r="N1411" s="2">
        <v>393.16500000000002</v>
      </c>
      <c r="O1411" s="2">
        <v>-204.44579999999999</v>
      </c>
      <c r="P1411" s="2">
        <v>2</v>
      </c>
      <c r="Q1411" s="4">
        <f>Table1[[#This Row],[Amount]]*Table1[[#This Row],[Quantity]]</f>
        <v>786.33</v>
      </c>
    </row>
    <row r="1412" spans="1:17" x14ac:dyDescent="0.3">
      <c r="A1412" s="1">
        <v>1411</v>
      </c>
      <c r="B1412" s="2" t="s">
        <v>1099</v>
      </c>
      <c r="C1412" s="2" t="s">
        <v>8</v>
      </c>
      <c r="D1412" s="2" t="s">
        <v>10</v>
      </c>
      <c r="E1412" s="3">
        <v>43543</v>
      </c>
      <c r="F1412" s="3" t="s">
        <v>431</v>
      </c>
      <c r="G1412" s="2">
        <v>2019</v>
      </c>
      <c r="H1412" s="3" t="s">
        <v>65</v>
      </c>
      <c r="I1412" s="3" t="s">
        <v>146</v>
      </c>
      <c r="J1412" s="3" t="s">
        <v>54</v>
      </c>
      <c r="K1412" s="3" t="s">
        <v>77</v>
      </c>
      <c r="L1412" s="3" t="s">
        <v>40</v>
      </c>
      <c r="M1412" s="3" t="s">
        <v>1155</v>
      </c>
      <c r="N1412" s="2">
        <v>23.68</v>
      </c>
      <c r="O1412" s="2">
        <v>8.8800000000000008</v>
      </c>
      <c r="P1412" s="2">
        <v>3</v>
      </c>
      <c r="Q1412" s="4">
        <f>Table1[[#This Row],[Amount]]*Table1[[#This Row],[Quantity]]</f>
        <v>71.039999999999992</v>
      </c>
    </row>
    <row r="1413" spans="1:17" x14ac:dyDescent="0.3">
      <c r="A1413" s="1">
        <v>1412</v>
      </c>
      <c r="B1413" s="2" t="s">
        <v>1100</v>
      </c>
      <c r="C1413" s="2" t="s">
        <v>11</v>
      </c>
      <c r="D1413" s="2" t="s">
        <v>12</v>
      </c>
      <c r="E1413" s="3">
        <v>43544</v>
      </c>
      <c r="F1413" s="3" t="s">
        <v>431</v>
      </c>
      <c r="G1413" s="2">
        <v>2019</v>
      </c>
      <c r="H1413" s="3" t="s">
        <v>85</v>
      </c>
      <c r="I1413" s="3" t="s">
        <v>147</v>
      </c>
      <c r="J1413" s="3" t="s">
        <v>43</v>
      </c>
      <c r="K1413" s="3" t="s">
        <v>108</v>
      </c>
      <c r="L1413" s="3" t="s">
        <v>37</v>
      </c>
      <c r="M1413" s="3" t="s">
        <v>1154</v>
      </c>
      <c r="N1413" s="2">
        <v>408.00599999999997</v>
      </c>
      <c r="O1413" s="2">
        <v>72.534400000000005</v>
      </c>
      <c r="P1413" s="2">
        <v>3</v>
      </c>
      <c r="Q1413" s="4">
        <f>Table1[[#This Row],[Amount]]*Table1[[#This Row],[Quantity]]</f>
        <v>1224.018</v>
      </c>
    </row>
    <row r="1414" spans="1:17" x14ac:dyDescent="0.3">
      <c r="A1414" s="1">
        <v>1413</v>
      </c>
      <c r="B1414" s="2" t="s">
        <v>1100</v>
      </c>
      <c r="C1414" s="2" t="s">
        <v>8</v>
      </c>
      <c r="D1414" s="2" t="s">
        <v>10</v>
      </c>
      <c r="E1414" s="3">
        <v>43545</v>
      </c>
      <c r="F1414" s="3" t="s">
        <v>431</v>
      </c>
      <c r="G1414" s="2">
        <v>2019</v>
      </c>
      <c r="H1414" s="3" t="s">
        <v>70</v>
      </c>
      <c r="I1414" s="3" t="s">
        <v>148</v>
      </c>
      <c r="J1414" s="3" t="s">
        <v>42</v>
      </c>
      <c r="K1414" s="3" t="s">
        <v>110</v>
      </c>
      <c r="L1414" s="3" t="s">
        <v>38</v>
      </c>
      <c r="M1414" s="3" t="s">
        <v>1154</v>
      </c>
      <c r="N1414" s="2">
        <v>165.28</v>
      </c>
      <c r="O1414" s="2">
        <v>14.8752</v>
      </c>
      <c r="P1414" s="2">
        <v>3</v>
      </c>
      <c r="Q1414" s="4">
        <f>Table1[[#This Row],[Amount]]*Table1[[#This Row],[Quantity]]</f>
        <v>495.84000000000003</v>
      </c>
    </row>
    <row r="1415" spans="1:17" x14ac:dyDescent="0.3">
      <c r="A1415" s="1">
        <v>1414</v>
      </c>
      <c r="B1415" s="2" t="s">
        <v>1101</v>
      </c>
      <c r="C1415" s="2" t="s">
        <v>8</v>
      </c>
      <c r="D1415" s="2" t="s">
        <v>9</v>
      </c>
      <c r="E1415" s="3">
        <v>43545</v>
      </c>
      <c r="F1415" s="3" t="s">
        <v>431</v>
      </c>
      <c r="G1415" s="2">
        <v>2019</v>
      </c>
      <c r="H1415" s="3" t="s">
        <v>70</v>
      </c>
      <c r="I1415" s="3" t="s">
        <v>148</v>
      </c>
      <c r="J1415" s="3" t="s">
        <v>42</v>
      </c>
      <c r="K1415" s="3" t="s">
        <v>110</v>
      </c>
      <c r="L1415" s="3" t="s">
        <v>38</v>
      </c>
      <c r="M1415" s="3" t="s">
        <v>1153</v>
      </c>
      <c r="N1415" s="2">
        <v>334.76799999999997</v>
      </c>
      <c r="O1415" s="2">
        <v>108.7996</v>
      </c>
      <c r="P1415" s="2">
        <v>9</v>
      </c>
      <c r="Q1415" s="4">
        <f>Table1[[#This Row],[Amount]]*Table1[[#This Row],[Quantity]]</f>
        <v>3012.9119999999998</v>
      </c>
    </row>
    <row r="1416" spans="1:17" x14ac:dyDescent="0.3">
      <c r="A1416" s="1">
        <v>1415</v>
      </c>
      <c r="B1416" s="2" t="s">
        <v>1102</v>
      </c>
      <c r="C1416" s="2" t="s">
        <v>8</v>
      </c>
      <c r="D1416" s="2" t="s">
        <v>10</v>
      </c>
      <c r="E1416" s="3">
        <v>43545</v>
      </c>
      <c r="F1416" s="3" t="s">
        <v>431</v>
      </c>
      <c r="G1416" s="2">
        <v>2019</v>
      </c>
      <c r="H1416" s="3" t="s">
        <v>70</v>
      </c>
      <c r="I1416" s="3" t="s">
        <v>148</v>
      </c>
      <c r="J1416" s="3" t="s">
        <v>42</v>
      </c>
      <c r="K1416" s="3" t="s">
        <v>110</v>
      </c>
      <c r="L1416" s="3" t="s">
        <v>38</v>
      </c>
      <c r="M1416" s="3" t="s">
        <v>1155</v>
      </c>
      <c r="N1416" s="2">
        <v>239.97</v>
      </c>
      <c r="O1416" s="2">
        <v>26.396699999999999</v>
      </c>
      <c r="P1416" s="2">
        <v>4</v>
      </c>
      <c r="Q1416" s="4">
        <f>Table1[[#This Row],[Amount]]*Table1[[#This Row],[Quantity]]</f>
        <v>959.88</v>
      </c>
    </row>
    <row r="1417" spans="1:17" x14ac:dyDescent="0.3">
      <c r="A1417" s="1">
        <v>1416</v>
      </c>
      <c r="B1417" s="2" t="s">
        <v>1102</v>
      </c>
      <c r="C1417" s="2" t="s">
        <v>8</v>
      </c>
      <c r="D1417" s="2" t="s">
        <v>14</v>
      </c>
      <c r="E1417" s="3">
        <v>43545</v>
      </c>
      <c r="F1417" s="3" t="s">
        <v>431</v>
      </c>
      <c r="G1417" s="2">
        <v>2019</v>
      </c>
      <c r="H1417" s="3" t="s">
        <v>70</v>
      </c>
      <c r="I1417" s="3" t="s">
        <v>148</v>
      </c>
      <c r="J1417" s="3" t="s">
        <v>42</v>
      </c>
      <c r="K1417" s="3" t="s">
        <v>110</v>
      </c>
      <c r="L1417" s="3" t="s">
        <v>38</v>
      </c>
      <c r="M1417" s="3" t="s">
        <v>1155</v>
      </c>
      <c r="N1417" s="2">
        <v>37.74</v>
      </c>
      <c r="O1417" s="2">
        <v>12.8316</v>
      </c>
      <c r="P1417" s="2">
        <v>3</v>
      </c>
      <c r="Q1417" s="4">
        <f>Table1[[#This Row],[Amount]]*Table1[[#This Row],[Quantity]]</f>
        <v>113.22</v>
      </c>
    </row>
    <row r="1418" spans="1:17" x14ac:dyDescent="0.3">
      <c r="A1418" s="1">
        <v>1417</v>
      </c>
      <c r="B1418" s="2" t="s">
        <v>1103</v>
      </c>
      <c r="C1418" s="2" t="s">
        <v>11</v>
      </c>
      <c r="D1418" s="2" t="s">
        <v>22</v>
      </c>
      <c r="E1418" s="3">
        <v>43545</v>
      </c>
      <c r="F1418" s="3" t="s">
        <v>431</v>
      </c>
      <c r="G1418" s="2">
        <v>2019</v>
      </c>
      <c r="H1418" s="3" t="s">
        <v>70</v>
      </c>
      <c r="I1418" s="3" t="s">
        <v>148</v>
      </c>
      <c r="J1418" s="3" t="s">
        <v>42</v>
      </c>
      <c r="K1418" s="3" t="s">
        <v>110</v>
      </c>
      <c r="L1418" s="3" t="s">
        <v>38</v>
      </c>
      <c r="M1418" s="3" t="s">
        <v>1154</v>
      </c>
      <c r="N1418" s="2">
        <v>946.34400000000005</v>
      </c>
      <c r="O1418" s="2">
        <v>118.29300000000001</v>
      </c>
      <c r="P1418" s="2">
        <v>4</v>
      </c>
      <c r="Q1418" s="4">
        <f>Table1[[#This Row],[Amount]]*Table1[[#This Row],[Quantity]]</f>
        <v>3785.3760000000002</v>
      </c>
    </row>
    <row r="1419" spans="1:17" x14ac:dyDescent="0.3">
      <c r="A1419" s="1">
        <v>1418</v>
      </c>
      <c r="B1419" s="2" t="s">
        <v>1103</v>
      </c>
      <c r="C1419" s="2" t="s">
        <v>8</v>
      </c>
      <c r="D1419" s="2" t="s">
        <v>20</v>
      </c>
      <c r="E1419" s="3">
        <v>43545</v>
      </c>
      <c r="F1419" s="3" t="s">
        <v>431</v>
      </c>
      <c r="G1419" s="2">
        <v>2019</v>
      </c>
      <c r="H1419" s="3" t="s">
        <v>70</v>
      </c>
      <c r="I1419" s="3" t="s">
        <v>61</v>
      </c>
      <c r="J1419" s="3" t="s">
        <v>45</v>
      </c>
      <c r="K1419" s="3" t="s">
        <v>62</v>
      </c>
      <c r="L1419" s="3" t="s">
        <v>37</v>
      </c>
      <c r="M1419" s="3" t="s">
        <v>1154</v>
      </c>
      <c r="N1419" s="2">
        <v>151.19999999999999</v>
      </c>
      <c r="O1419" s="2">
        <v>32.130000000000003</v>
      </c>
      <c r="P1419" s="2">
        <v>4</v>
      </c>
      <c r="Q1419" s="4">
        <f>Table1[[#This Row],[Amount]]*Table1[[#This Row],[Quantity]]</f>
        <v>604.79999999999995</v>
      </c>
    </row>
    <row r="1420" spans="1:17" x14ac:dyDescent="0.3">
      <c r="A1420" s="1">
        <v>1419</v>
      </c>
      <c r="B1420" s="2" t="s">
        <v>1103</v>
      </c>
      <c r="C1420" s="2" t="s">
        <v>8</v>
      </c>
      <c r="D1420" s="2" t="s">
        <v>9</v>
      </c>
      <c r="E1420" s="3">
        <v>43545</v>
      </c>
      <c r="F1420" s="3" t="s">
        <v>431</v>
      </c>
      <c r="G1420" s="2">
        <v>2019</v>
      </c>
      <c r="H1420" s="3" t="s">
        <v>70</v>
      </c>
      <c r="I1420" s="3" t="s">
        <v>63</v>
      </c>
      <c r="J1420" s="3" t="s">
        <v>43</v>
      </c>
      <c r="K1420" s="3" t="s">
        <v>64</v>
      </c>
      <c r="L1420" s="3" t="s">
        <v>37</v>
      </c>
      <c r="M1420" s="3" t="s">
        <v>1154</v>
      </c>
      <c r="N1420" s="2">
        <v>4.9279999999999999</v>
      </c>
      <c r="O1420" s="2">
        <v>-1.4783999999999999</v>
      </c>
      <c r="P1420" s="2">
        <v>2</v>
      </c>
      <c r="Q1420" s="4">
        <f>Table1[[#This Row],[Amount]]*Table1[[#This Row],[Quantity]]</f>
        <v>9.8559999999999999</v>
      </c>
    </row>
    <row r="1421" spans="1:17" x14ac:dyDescent="0.3">
      <c r="A1421" s="1">
        <v>1420</v>
      </c>
      <c r="B1421" s="2" t="s">
        <v>1104</v>
      </c>
      <c r="C1421" s="2" t="s">
        <v>8</v>
      </c>
      <c r="D1421" s="2" t="s">
        <v>9</v>
      </c>
      <c r="E1421" s="3">
        <v>43545</v>
      </c>
      <c r="F1421" s="3" t="s">
        <v>431</v>
      </c>
      <c r="G1421" s="2">
        <v>2019</v>
      </c>
      <c r="H1421" s="3" t="s">
        <v>70</v>
      </c>
      <c r="I1421" s="3" t="s">
        <v>66</v>
      </c>
      <c r="J1421" s="3" t="s">
        <v>42</v>
      </c>
      <c r="K1421" s="3" t="s">
        <v>67</v>
      </c>
      <c r="L1421" s="3" t="s">
        <v>38</v>
      </c>
      <c r="M1421" s="3" t="s">
        <v>1154</v>
      </c>
      <c r="N1421" s="2">
        <v>86.272000000000006</v>
      </c>
      <c r="O1421" s="2">
        <v>31.273599999999998</v>
      </c>
      <c r="P1421" s="2">
        <v>2</v>
      </c>
      <c r="Q1421" s="4">
        <f>Table1[[#This Row],[Amount]]*Table1[[#This Row],[Quantity]]</f>
        <v>172.54400000000001</v>
      </c>
    </row>
    <row r="1422" spans="1:17" x14ac:dyDescent="0.3">
      <c r="A1422" s="1">
        <v>1421</v>
      </c>
      <c r="B1422" s="2" t="s">
        <v>1104</v>
      </c>
      <c r="C1422" s="2" t="s">
        <v>8</v>
      </c>
      <c r="D1422" s="2" t="s">
        <v>19</v>
      </c>
      <c r="E1422" s="3">
        <v>43545</v>
      </c>
      <c r="F1422" s="3" t="s">
        <v>431</v>
      </c>
      <c r="G1422" s="2">
        <v>2019</v>
      </c>
      <c r="H1422" s="3" t="s">
        <v>70</v>
      </c>
      <c r="I1422" s="3" t="s">
        <v>66</v>
      </c>
      <c r="J1422" s="3" t="s">
        <v>42</v>
      </c>
      <c r="K1422" s="3" t="s">
        <v>67</v>
      </c>
      <c r="L1422" s="3" t="s">
        <v>38</v>
      </c>
      <c r="M1422" s="3" t="s">
        <v>1154</v>
      </c>
      <c r="N1422" s="2">
        <v>72.587999999999994</v>
      </c>
      <c r="O1422" s="2">
        <v>-48.392000000000003</v>
      </c>
      <c r="P1422" s="2">
        <v>5</v>
      </c>
      <c r="Q1422" s="4">
        <f>Table1[[#This Row],[Amount]]*Table1[[#This Row],[Quantity]]</f>
        <v>362.93999999999994</v>
      </c>
    </row>
    <row r="1423" spans="1:17" x14ac:dyDescent="0.3">
      <c r="A1423" s="1">
        <v>1422</v>
      </c>
      <c r="B1423" s="2" t="s">
        <v>1104</v>
      </c>
      <c r="C1423" s="2" t="s">
        <v>8</v>
      </c>
      <c r="D1423" s="2" t="s">
        <v>18</v>
      </c>
      <c r="E1423" s="3">
        <v>43545</v>
      </c>
      <c r="F1423" s="3" t="s">
        <v>431</v>
      </c>
      <c r="G1423" s="2">
        <v>2019</v>
      </c>
      <c r="H1423" s="3" t="s">
        <v>70</v>
      </c>
      <c r="I1423" s="3" t="s">
        <v>66</v>
      </c>
      <c r="J1423" s="3" t="s">
        <v>42</v>
      </c>
      <c r="K1423" s="3" t="s">
        <v>67</v>
      </c>
      <c r="L1423" s="3" t="s">
        <v>38</v>
      </c>
      <c r="M1423" s="3" t="s">
        <v>1154</v>
      </c>
      <c r="N1423" s="2">
        <v>60.671999999999997</v>
      </c>
      <c r="O1423" s="2">
        <v>14.409599999999999</v>
      </c>
      <c r="P1423" s="2">
        <v>2</v>
      </c>
      <c r="Q1423" s="4">
        <f>Table1[[#This Row],[Amount]]*Table1[[#This Row],[Quantity]]</f>
        <v>121.34399999999999</v>
      </c>
    </row>
    <row r="1424" spans="1:17" x14ac:dyDescent="0.3">
      <c r="A1424" s="1">
        <v>1423</v>
      </c>
      <c r="B1424" s="2" t="s">
        <v>1104</v>
      </c>
      <c r="C1424" s="2" t="s">
        <v>8</v>
      </c>
      <c r="D1424" s="2" t="s">
        <v>14</v>
      </c>
      <c r="E1424" s="3">
        <v>43545</v>
      </c>
      <c r="F1424" s="3" t="s">
        <v>431</v>
      </c>
      <c r="G1424" s="2">
        <v>2019</v>
      </c>
      <c r="H1424" s="3" t="s">
        <v>70</v>
      </c>
      <c r="I1424" s="3" t="s">
        <v>66</v>
      </c>
      <c r="J1424" s="3" t="s">
        <v>42</v>
      </c>
      <c r="K1424" s="3" t="s">
        <v>67</v>
      </c>
      <c r="L1424" s="3" t="s">
        <v>38</v>
      </c>
      <c r="M1424" s="3" t="s">
        <v>1154</v>
      </c>
      <c r="N1424" s="2">
        <v>77.031000000000006</v>
      </c>
      <c r="O1424" s="2">
        <v>-59.057099999999998</v>
      </c>
      <c r="P1424" s="2">
        <v>2</v>
      </c>
      <c r="Q1424" s="4">
        <f>Table1[[#This Row],[Amount]]*Table1[[#This Row],[Quantity]]</f>
        <v>154.06200000000001</v>
      </c>
    </row>
    <row r="1425" spans="1:17" x14ac:dyDescent="0.3">
      <c r="A1425" s="1">
        <v>1424</v>
      </c>
      <c r="B1425" s="2" t="s">
        <v>1104</v>
      </c>
      <c r="C1425" s="2" t="s">
        <v>6</v>
      </c>
      <c r="D1425" s="2" t="s">
        <v>7</v>
      </c>
      <c r="E1425" s="3">
        <v>43545</v>
      </c>
      <c r="F1425" s="3" t="s">
        <v>431</v>
      </c>
      <c r="G1425" s="2">
        <v>2019</v>
      </c>
      <c r="H1425" s="3" t="s">
        <v>70</v>
      </c>
      <c r="I1425" s="3" t="s">
        <v>66</v>
      </c>
      <c r="J1425" s="3" t="s">
        <v>42</v>
      </c>
      <c r="K1425" s="3" t="s">
        <v>67</v>
      </c>
      <c r="L1425" s="3" t="s">
        <v>38</v>
      </c>
      <c r="M1425" s="3" t="s">
        <v>1154</v>
      </c>
      <c r="N1425" s="2">
        <v>119.904</v>
      </c>
      <c r="O1425" s="2">
        <v>-1.4987999999999999</v>
      </c>
      <c r="P1425" s="2">
        <v>4</v>
      </c>
      <c r="Q1425" s="4">
        <f>Table1[[#This Row],[Amount]]*Table1[[#This Row],[Quantity]]</f>
        <v>479.61599999999999</v>
      </c>
    </row>
    <row r="1426" spans="1:17" x14ac:dyDescent="0.3">
      <c r="A1426" s="1">
        <v>1425</v>
      </c>
      <c r="B1426" s="2" t="s">
        <v>1104</v>
      </c>
      <c r="C1426" s="2" t="s">
        <v>8</v>
      </c>
      <c r="D1426" s="2" t="s">
        <v>10</v>
      </c>
      <c r="E1426" s="3">
        <v>43546</v>
      </c>
      <c r="F1426" s="3" t="s">
        <v>431</v>
      </c>
      <c r="G1426" s="2">
        <v>2019</v>
      </c>
      <c r="H1426" s="3" t="s">
        <v>73</v>
      </c>
      <c r="I1426" s="3" t="s">
        <v>68</v>
      </c>
      <c r="J1426" s="3" t="s">
        <v>41</v>
      </c>
      <c r="K1426" s="3" t="s">
        <v>69</v>
      </c>
      <c r="L1426" s="3" t="s">
        <v>37</v>
      </c>
      <c r="M1426" s="3" t="s">
        <v>1154</v>
      </c>
      <c r="N1426" s="2">
        <v>263.95999999999998</v>
      </c>
      <c r="O1426" s="2">
        <v>23.096499999999999</v>
      </c>
      <c r="P1426" s="2">
        <v>7</v>
      </c>
      <c r="Q1426" s="4">
        <f>Table1[[#This Row],[Amount]]*Table1[[#This Row],[Quantity]]</f>
        <v>1847.7199999999998</v>
      </c>
    </row>
    <row r="1427" spans="1:17" x14ac:dyDescent="0.3">
      <c r="A1427" s="1">
        <v>1426</v>
      </c>
      <c r="B1427" s="2" t="s">
        <v>1104</v>
      </c>
      <c r="C1427" s="2" t="s">
        <v>8</v>
      </c>
      <c r="D1427" s="2" t="s">
        <v>25</v>
      </c>
      <c r="E1427" s="3">
        <v>43546</v>
      </c>
      <c r="F1427" s="3" t="s">
        <v>431</v>
      </c>
      <c r="G1427" s="2">
        <v>2019</v>
      </c>
      <c r="H1427" s="3" t="s">
        <v>73</v>
      </c>
      <c r="I1427" s="3" t="s">
        <v>71</v>
      </c>
      <c r="J1427" s="3" t="s">
        <v>50</v>
      </c>
      <c r="K1427" s="3" t="s">
        <v>72</v>
      </c>
      <c r="L1427" s="3" t="s">
        <v>39</v>
      </c>
      <c r="M1427" s="3" t="s">
        <v>1154</v>
      </c>
      <c r="N1427" s="2">
        <v>363.64800000000002</v>
      </c>
      <c r="O1427" s="2">
        <v>-86.366399999999999</v>
      </c>
      <c r="P1427" s="2">
        <v>2</v>
      </c>
      <c r="Q1427" s="4">
        <f>Table1[[#This Row],[Amount]]*Table1[[#This Row],[Quantity]]</f>
        <v>727.29600000000005</v>
      </c>
    </row>
    <row r="1428" spans="1:17" x14ac:dyDescent="0.3">
      <c r="A1428" s="1">
        <v>1427</v>
      </c>
      <c r="B1428" s="2" t="s">
        <v>1105</v>
      </c>
      <c r="C1428" s="2" t="s">
        <v>8</v>
      </c>
      <c r="D1428" s="2" t="s">
        <v>18</v>
      </c>
      <c r="E1428" s="3">
        <v>43546</v>
      </c>
      <c r="F1428" s="3" t="s">
        <v>431</v>
      </c>
      <c r="G1428" s="2">
        <v>2019</v>
      </c>
      <c r="H1428" s="3" t="s">
        <v>73</v>
      </c>
      <c r="I1428" s="3" t="s">
        <v>71</v>
      </c>
      <c r="J1428" s="3" t="s">
        <v>50</v>
      </c>
      <c r="K1428" s="3" t="s">
        <v>72</v>
      </c>
      <c r="L1428" s="3" t="s">
        <v>39</v>
      </c>
      <c r="M1428" s="3" t="s">
        <v>1154</v>
      </c>
      <c r="N1428" s="2">
        <v>9.7279999999999998</v>
      </c>
      <c r="O1428" s="2">
        <v>3.2831999999999999</v>
      </c>
      <c r="P1428" s="2">
        <v>2</v>
      </c>
      <c r="Q1428" s="4">
        <f>Table1[[#This Row],[Amount]]*Table1[[#This Row],[Quantity]]</f>
        <v>19.456</v>
      </c>
    </row>
    <row r="1429" spans="1:17" x14ac:dyDescent="0.3">
      <c r="A1429" s="1">
        <v>1428</v>
      </c>
      <c r="B1429" s="2" t="s">
        <v>1105</v>
      </c>
      <c r="C1429" s="2" t="s">
        <v>11</v>
      </c>
      <c r="D1429" s="2" t="s">
        <v>12</v>
      </c>
      <c r="E1429" s="3">
        <v>43546</v>
      </c>
      <c r="F1429" s="3" t="s">
        <v>431</v>
      </c>
      <c r="G1429" s="2">
        <v>2019</v>
      </c>
      <c r="H1429" s="3" t="s">
        <v>73</v>
      </c>
      <c r="I1429" s="3" t="s">
        <v>71</v>
      </c>
      <c r="J1429" s="3" t="s">
        <v>50</v>
      </c>
      <c r="K1429" s="3" t="s">
        <v>72</v>
      </c>
      <c r="L1429" s="3" t="s">
        <v>39</v>
      </c>
      <c r="M1429" s="3" t="s">
        <v>1154</v>
      </c>
      <c r="N1429" s="2">
        <v>14.75</v>
      </c>
      <c r="O1429" s="2">
        <v>7.08</v>
      </c>
      <c r="P1429" s="2">
        <v>2</v>
      </c>
      <c r="Q1429" s="4">
        <f>Table1[[#This Row],[Amount]]*Table1[[#This Row],[Quantity]]</f>
        <v>29.5</v>
      </c>
    </row>
    <row r="1430" spans="1:17" x14ac:dyDescent="0.3">
      <c r="A1430" s="1">
        <v>1429</v>
      </c>
      <c r="B1430" s="2" t="s">
        <v>1105</v>
      </c>
      <c r="C1430" s="2" t="s">
        <v>8</v>
      </c>
      <c r="D1430" s="2" t="s">
        <v>9</v>
      </c>
      <c r="E1430" s="3">
        <v>43546</v>
      </c>
      <c r="F1430" s="3" t="s">
        <v>431</v>
      </c>
      <c r="G1430" s="2">
        <v>2019</v>
      </c>
      <c r="H1430" s="3" t="s">
        <v>73</v>
      </c>
      <c r="I1430" s="3" t="s">
        <v>71</v>
      </c>
      <c r="J1430" s="3" t="s">
        <v>50</v>
      </c>
      <c r="K1430" s="3" t="s">
        <v>72</v>
      </c>
      <c r="L1430" s="3" t="s">
        <v>39</v>
      </c>
      <c r="M1430" s="3" t="s">
        <v>1154</v>
      </c>
      <c r="N1430" s="2">
        <v>29.8</v>
      </c>
      <c r="O1430" s="2">
        <v>9.3125</v>
      </c>
      <c r="P1430" s="2">
        <v>3</v>
      </c>
      <c r="Q1430" s="4">
        <f>Table1[[#This Row],[Amount]]*Table1[[#This Row],[Quantity]]</f>
        <v>89.4</v>
      </c>
    </row>
    <row r="1431" spans="1:17" x14ac:dyDescent="0.3">
      <c r="A1431" s="1">
        <v>1430</v>
      </c>
      <c r="B1431" s="2" t="s">
        <v>1105</v>
      </c>
      <c r="C1431" s="2" t="s">
        <v>8</v>
      </c>
      <c r="D1431" s="2" t="s">
        <v>10</v>
      </c>
      <c r="E1431" s="3">
        <v>43546</v>
      </c>
      <c r="F1431" s="3" t="s">
        <v>431</v>
      </c>
      <c r="G1431" s="2">
        <v>2019</v>
      </c>
      <c r="H1431" s="3" t="s">
        <v>73</v>
      </c>
      <c r="I1431" s="3" t="s">
        <v>74</v>
      </c>
      <c r="J1431" s="3" t="s">
        <v>46</v>
      </c>
      <c r="K1431" s="3" t="s">
        <v>75</v>
      </c>
      <c r="L1431" s="3" t="s">
        <v>36</v>
      </c>
      <c r="M1431" s="3" t="s">
        <v>1154</v>
      </c>
      <c r="N1431" s="2">
        <v>427.42</v>
      </c>
      <c r="O1431" s="2">
        <v>196.61320000000001</v>
      </c>
      <c r="P1431" s="2">
        <v>2</v>
      </c>
      <c r="Q1431" s="4">
        <f>Table1[[#This Row],[Amount]]*Table1[[#This Row],[Quantity]]</f>
        <v>854.84</v>
      </c>
    </row>
    <row r="1432" spans="1:17" x14ac:dyDescent="0.3">
      <c r="A1432" s="1">
        <v>1431</v>
      </c>
      <c r="B1432" s="2" t="s">
        <v>1106</v>
      </c>
      <c r="C1432" s="2" t="s">
        <v>8</v>
      </c>
      <c r="D1432" s="2" t="s">
        <v>18</v>
      </c>
      <c r="E1432" s="3">
        <v>43546</v>
      </c>
      <c r="F1432" s="3" t="s">
        <v>431</v>
      </c>
      <c r="G1432" s="2">
        <v>2019</v>
      </c>
      <c r="H1432" s="3" t="s">
        <v>73</v>
      </c>
      <c r="I1432" s="3" t="s">
        <v>76</v>
      </c>
      <c r="J1432" s="3" t="s">
        <v>54</v>
      </c>
      <c r="K1432" s="3" t="s">
        <v>77</v>
      </c>
      <c r="L1432" s="3" t="s">
        <v>40</v>
      </c>
      <c r="M1432" s="3" t="s">
        <v>1153</v>
      </c>
      <c r="N1432" s="2">
        <v>220.75200000000001</v>
      </c>
      <c r="O1432" s="2">
        <v>-40.471200000000003</v>
      </c>
      <c r="P1432" s="2">
        <v>6</v>
      </c>
      <c r="Q1432" s="4">
        <f>Table1[[#This Row],[Amount]]*Table1[[#This Row],[Quantity]]</f>
        <v>1324.5120000000002</v>
      </c>
    </row>
    <row r="1433" spans="1:17" x14ac:dyDescent="0.3">
      <c r="A1433" s="1">
        <v>1432</v>
      </c>
      <c r="B1433" s="2" t="s">
        <v>1107</v>
      </c>
      <c r="C1433" s="2" t="s">
        <v>6</v>
      </c>
      <c r="D1433" s="2" t="s">
        <v>7</v>
      </c>
      <c r="E1433" s="3">
        <v>43546</v>
      </c>
      <c r="F1433" s="3" t="s">
        <v>431</v>
      </c>
      <c r="G1433" s="2">
        <v>2019</v>
      </c>
      <c r="H1433" s="3" t="s">
        <v>73</v>
      </c>
      <c r="I1433" s="3" t="s">
        <v>78</v>
      </c>
      <c r="J1433" s="3" t="s">
        <v>48</v>
      </c>
      <c r="K1433" s="3" t="s">
        <v>79</v>
      </c>
      <c r="L1433" s="3" t="s">
        <v>36</v>
      </c>
      <c r="M1433" s="3" t="s">
        <v>1153</v>
      </c>
      <c r="N1433" s="2">
        <v>152.76</v>
      </c>
      <c r="O1433" s="2">
        <v>74.852400000000003</v>
      </c>
      <c r="P1433" s="2">
        <v>5</v>
      </c>
      <c r="Q1433" s="4">
        <f>Table1[[#This Row],[Amount]]*Table1[[#This Row],[Quantity]]</f>
        <v>763.8</v>
      </c>
    </row>
    <row r="1434" spans="1:17" x14ac:dyDescent="0.3">
      <c r="A1434" s="1">
        <v>1433</v>
      </c>
      <c r="B1434" s="2" t="s">
        <v>1107</v>
      </c>
      <c r="C1434" s="2" t="s">
        <v>8</v>
      </c>
      <c r="D1434" s="2" t="s">
        <v>14</v>
      </c>
      <c r="E1434" s="3">
        <v>43546</v>
      </c>
      <c r="F1434" s="3" t="s">
        <v>431</v>
      </c>
      <c r="G1434" s="2">
        <v>2019</v>
      </c>
      <c r="H1434" s="3" t="s">
        <v>73</v>
      </c>
      <c r="I1434" s="3" t="s">
        <v>78</v>
      </c>
      <c r="J1434" s="3" t="s">
        <v>48</v>
      </c>
      <c r="K1434" s="3" t="s">
        <v>79</v>
      </c>
      <c r="L1434" s="3" t="s">
        <v>36</v>
      </c>
      <c r="M1434" s="3" t="s">
        <v>1153</v>
      </c>
      <c r="N1434" s="2">
        <v>7.27</v>
      </c>
      <c r="O1434" s="2">
        <v>1.9629000000000001</v>
      </c>
      <c r="P1434" s="2">
        <v>3</v>
      </c>
      <c r="Q1434" s="4">
        <f>Table1[[#This Row],[Amount]]*Table1[[#This Row],[Quantity]]</f>
        <v>21.81</v>
      </c>
    </row>
    <row r="1435" spans="1:17" x14ac:dyDescent="0.3">
      <c r="A1435" s="1">
        <v>1434</v>
      </c>
      <c r="B1435" s="2" t="s">
        <v>1107</v>
      </c>
      <c r="C1435" s="2" t="s">
        <v>11</v>
      </c>
      <c r="D1435" s="2" t="s">
        <v>23</v>
      </c>
      <c r="E1435" s="3">
        <v>43546</v>
      </c>
      <c r="F1435" s="3" t="s">
        <v>431</v>
      </c>
      <c r="G1435" s="2">
        <v>2019</v>
      </c>
      <c r="H1435" s="3" t="s">
        <v>73</v>
      </c>
      <c r="I1435" s="3" t="s">
        <v>78</v>
      </c>
      <c r="J1435" s="3" t="s">
        <v>48</v>
      </c>
      <c r="K1435" s="3" t="s">
        <v>79</v>
      </c>
      <c r="L1435" s="3" t="s">
        <v>36</v>
      </c>
      <c r="M1435" s="3" t="s">
        <v>1153</v>
      </c>
      <c r="N1435" s="2">
        <v>1819.86</v>
      </c>
      <c r="O1435" s="2">
        <v>163.78739999999999</v>
      </c>
      <c r="P1435" s="2">
        <v>3</v>
      </c>
      <c r="Q1435" s="4">
        <f>Table1[[#This Row],[Amount]]*Table1[[#This Row],[Quantity]]</f>
        <v>5459.58</v>
      </c>
    </row>
    <row r="1436" spans="1:17" x14ac:dyDescent="0.3">
      <c r="A1436" s="1">
        <v>1435</v>
      </c>
      <c r="B1436" s="2" t="s">
        <v>1108</v>
      </c>
      <c r="C1436" s="2" t="s">
        <v>8</v>
      </c>
      <c r="D1436" s="2" t="s">
        <v>9</v>
      </c>
      <c r="E1436" s="3">
        <v>43546</v>
      </c>
      <c r="F1436" s="3" t="s">
        <v>431</v>
      </c>
      <c r="G1436" s="2">
        <v>2019</v>
      </c>
      <c r="H1436" s="3" t="s">
        <v>73</v>
      </c>
      <c r="I1436" s="3" t="s">
        <v>78</v>
      </c>
      <c r="J1436" s="3" t="s">
        <v>48</v>
      </c>
      <c r="K1436" s="3" t="s">
        <v>79</v>
      </c>
      <c r="L1436" s="3" t="s">
        <v>36</v>
      </c>
      <c r="M1436" s="3" t="s">
        <v>1153</v>
      </c>
      <c r="N1436" s="2">
        <v>33.9</v>
      </c>
      <c r="O1436" s="2">
        <v>15.593999999999999</v>
      </c>
      <c r="P1436" s="2">
        <v>4</v>
      </c>
      <c r="Q1436" s="4">
        <f>Table1[[#This Row],[Amount]]*Table1[[#This Row],[Quantity]]</f>
        <v>135.6</v>
      </c>
    </row>
    <row r="1437" spans="1:17" x14ac:dyDescent="0.3">
      <c r="A1437" s="1">
        <v>1436</v>
      </c>
      <c r="B1437" s="2" t="s">
        <v>1109</v>
      </c>
      <c r="C1437" s="2" t="s">
        <v>8</v>
      </c>
      <c r="D1437" s="2" t="s">
        <v>10</v>
      </c>
      <c r="E1437" s="3">
        <v>43546</v>
      </c>
      <c r="F1437" s="3" t="s">
        <v>431</v>
      </c>
      <c r="G1437" s="2">
        <v>2019</v>
      </c>
      <c r="H1437" s="3" t="s">
        <v>73</v>
      </c>
      <c r="I1437" s="3" t="s">
        <v>78</v>
      </c>
      <c r="J1437" s="3" t="s">
        <v>48</v>
      </c>
      <c r="K1437" s="3" t="s">
        <v>79</v>
      </c>
      <c r="L1437" s="3" t="s">
        <v>36</v>
      </c>
      <c r="M1437" s="3" t="s">
        <v>1153</v>
      </c>
      <c r="N1437" s="2">
        <v>31.103999999999999</v>
      </c>
      <c r="O1437" s="2">
        <v>10.8864</v>
      </c>
      <c r="P1437" s="2">
        <v>3</v>
      </c>
      <c r="Q1437" s="4">
        <f>Table1[[#This Row],[Amount]]*Table1[[#This Row],[Quantity]]</f>
        <v>93.311999999999998</v>
      </c>
    </row>
    <row r="1438" spans="1:17" x14ac:dyDescent="0.3">
      <c r="A1438" s="1">
        <v>1437</v>
      </c>
      <c r="B1438" s="2" t="s">
        <v>1109</v>
      </c>
      <c r="C1438" s="2" t="s">
        <v>8</v>
      </c>
      <c r="D1438" s="2" t="s">
        <v>14</v>
      </c>
      <c r="E1438" s="3">
        <v>43546</v>
      </c>
      <c r="F1438" s="3" t="s">
        <v>431</v>
      </c>
      <c r="G1438" s="2">
        <v>2019</v>
      </c>
      <c r="H1438" s="3" t="s">
        <v>73</v>
      </c>
      <c r="I1438" s="3" t="s">
        <v>78</v>
      </c>
      <c r="J1438" s="3" t="s">
        <v>48</v>
      </c>
      <c r="K1438" s="3" t="s">
        <v>79</v>
      </c>
      <c r="L1438" s="3" t="s">
        <v>36</v>
      </c>
      <c r="M1438" s="3" t="s">
        <v>1153</v>
      </c>
      <c r="N1438" s="2">
        <v>5.2480000000000002</v>
      </c>
      <c r="O1438" s="2">
        <v>0.59040000000000004</v>
      </c>
      <c r="P1438" s="2">
        <v>5</v>
      </c>
      <c r="Q1438" s="4">
        <f>Table1[[#This Row],[Amount]]*Table1[[#This Row],[Quantity]]</f>
        <v>26.240000000000002</v>
      </c>
    </row>
    <row r="1439" spans="1:17" x14ac:dyDescent="0.3">
      <c r="A1439" s="1">
        <v>1438</v>
      </c>
      <c r="B1439" s="2" t="s">
        <v>1110</v>
      </c>
      <c r="C1439" s="2" t="s">
        <v>8</v>
      </c>
      <c r="D1439" s="2" t="s">
        <v>9</v>
      </c>
      <c r="E1439" s="3">
        <v>43547</v>
      </c>
      <c r="F1439" s="3" t="s">
        <v>431</v>
      </c>
      <c r="G1439" s="2">
        <v>2019</v>
      </c>
      <c r="H1439" s="3" t="s">
        <v>125</v>
      </c>
      <c r="I1439" s="3" t="s">
        <v>81</v>
      </c>
      <c r="J1439" s="3" t="s">
        <v>44</v>
      </c>
      <c r="K1439" s="3" t="s">
        <v>82</v>
      </c>
      <c r="L1439" s="3" t="s">
        <v>38</v>
      </c>
      <c r="M1439" s="3" t="s">
        <v>1153</v>
      </c>
      <c r="N1439" s="2">
        <v>263.88</v>
      </c>
      <c r="O1439" s="2">
        <v>42.880499999999998</v>
      </c>
      <c r="P1439" s="2">
        <v>2</v>
      </c>
      <c r="Q1439" s="4">
        <f>Table1[[#This Row],[Amount]]*Table1[[#This Row],[Quantity]]</f>
        <v>527.76</v>
      </c>
    </row>
    <row r="1440" spans="1:17" x14ac:dyDescent="0.3">
      <c r="A1440" s="1">
        <v>1439</v>
      </c>
      <c r="B1440" s="2" t="s">
        <v>1110</v>
      </c>
      <c r="C1440" s="2" t="s">
        <v>8</v>
      </c>
      <c r="D1440" s="2" t="s">
        <v>20</v>
      </c>
      <c r="E1440" s="3">
        <v>43548</v>
      </c>
      <c r="F1440" s="3" t="s">
        <v>431</v>
      </c>
      <c r="G1440" s="2">
        <v>2019</v>
      </c>
      <c r="H1440" s="3" t="s">
        <v>60</v>
      </c>
      <c r="I1440" s="3" t="s">
        <v>83</v>
      </c>
      <c r="J1440" s="3" t="s">
        <v>49</v>
      </c>
      <c r="K1440" s="3" t="s">
        <v>84</v>
      </c>
      <c r="L1440" s="3" t="s">
        <v>39</v>
      </c>
      <c r="M1440" s="3" t="s">
        <v>1153</v>
      </c>
      <c r="N1440" s="2">
        <v>2453.4299999999998</v>
      </c>
      <c r="O1440" s="2">
        <v>-350.49</v>
      </c>
      <c r="P1440" s="2">
        <v>3</v>
      </c>
      <c r="Q1440" s="4">
        <f>Table1[[#This Row],[Amount]]*Table1[[#This Row],[Quantity]]</f>
        <v>7360.2899999999991</v>
      </c>
    </row>
    <row r="1441" spans="1:17" x14ac:dyDescent="0.3">
      <c r="A1441" s="1">
        <v>1440</v>
      </c>
      <c r="B1441" s="2" t="s">
        <v>1111</v>
      </c>
      <c r="C1441" s="2" t="s">
        <v>8</v>
      </c>
      <c r="D1441" s="2" t="s">
        <v>18</v>
      </c>
      <c r="E1441" s="3">
        <v>43548</v>
      </c>
      <c r="F1441" s="3" t="s">
        <v>431</v>
      </c>
      <c r="G1441" s="2">
        <v>2019</v>
      </c>
      <c r="H1441" s="3" t="s">
        <v>60</v>
      </c>
      <c r="I1441" s="3" t="s">
        <v>83</v>
      </c>
      <c r="J1441" s="3" t="s">
        <v>49</v>
      </c>
      <c r="K1441" s="3" t="s">
        <v>84</v>
      </c>
      <c r="L1441" s="3" t="s">
        <v>39</v>
      </c>
      <c r="M1441" s="3" t="s">
        <v>1153</v>
      </c>
      <c r="N1441" s="2">
        <v>29.7</v>
      </c>
      <c r="O1441" s="2">
        <v>13.365</v>
      </c>
      <c r="P1441" s="2">
        <v>3</v>
      </c>
      <c r="Q1441" s="4">
        <f>Table1[[#This Row],[Amount]]*Table1[[#This Row],[Quantity]]</f>
        <v>89.1</v>
      </c>
    </row>
    <row r="1442" spans="1:17" x14ac:dyDescent="0.3">
      <c r="A1442" s="1">
        <v>1441</v>
      </c>
      <c r="B1442" s="2" t="s">
        <v>1111</v>
      </c>
      <c r="C1442" s="2" t="s">
        <v>8</v>
      </c>
      <c r="D1442" s="2" t="s">
        <v>14</v>
      </c>
      <c r="E1442" s="3">
        <v>43548</v>
      </c>
      <c r="F1442" s="3" t="s">
        <v>431</v>
      </c>
      <c r="G1442" s="2">
        <v>2019</v>
      </c>
      <c r="H1442" s="3" t="s">
        <v>60</v>
      </c>
      <c r="I1442" s="3" t="s">
        <v>83</v>
      </c>
      <c r="J1442" s="3" t="s">
        <v>49</v>
      </c>
      <c r="K1442" s="3" t="s">
        <v>84</v>
      </c>
      <c r="L1442" s="3" t="s">
        <v>39</v>
      </c>
      <c r="M1442" s="3" t="s">
        <v>1153</v>
      </c>
      <c r="N1442" s="2">
        <v>39.96</v>
      </c>
      <c r="O1442" s="2">
        <v>17.981999999999999</v>
      </c>
      <c r="P1442" s="2">
        <v>3</v>
      </c>
      <c r="Q1442" s="4">
        <f>Table1[[#This Row],[Amount]]*Table1[[#This Row],[Quantity]]</f>
        <v>119.88</v>
      </c>
    </row>
    <row r="1443" spans="1:17" x14ac:dyDescent="0.3">
      <c r="A1443" s="1">
        <v>1442</v>
      </c>
      <c r="B1443" s="2" t="s">
        <v>1112</v>
      </c>
      <c r="C1443" s="2" t="s">
        <v>11</v>
      </c>
      <c r="D1443" s="2" t="s">
        <v>23</v>
      </c>
      <c r="E1443" s="3">
        <v>43548</v>
      </c>
      <c r="F1443" s="3" t="s">
        <v>431</v>
      </c>
      <c r="G1443" s="2">
        <v>2019</v>
      </c>
      <c r="H1443" s="3" t="s">
        <v>60</v>
      </c>
      <c r="I1443" s="3" t="s">
        <v>83</v>
      </c>
      <c r="J1443" s="3" t="s">
        <v>49</v>
      </c>
      <c r="K1443" s="3" t="s">
        <v>84</v>
      </c>
      <c r="L1443" s="3" t="s">
        <v>39</v>
      </c>
      <c r="M1443" s="3" t="s">
        <v>1153</v>
      </c>
      <c r="N1443" s="2">
        <v>36.671999999999997</v>
      </c>
      <c r="O1443" s="2">
        <v>11.46</v>
      </c>
      <c r="P1443" s="2">
        <v>2</v>
      </c>
      <c r="Q1443" s="4">
        <f>Table1[[#This Row],[Amount]]*Table1[[#This Row],[Quantity]]</f>
        <v>73.343999999999994</v>
      </c>
    </row>
    <row r="1444" spans="1:17" x14ac:dyDescent="0.3">
      <c r="A1444" s="1">
        <v>1443</v>
      </c>
      <c r="B1444" s="2" t="s">
        <v>1113</v>
      </c>
      <c r="C1444" s="2" t="s">
        <v>11</v>
      </c>
      <c r="D1444" s="2" t="s">
        <v>23</v>
      </c>
      <c r="E1444" s="3">
        <v>43548</v>
      </c>
      <c r="F1444" s="3" t="s">
        <v>431</v>
      </c>
      <c r="G1444" s="2">
        <v>2019</v>
      </c>
      <c r="H1444" s="3" t="s">
        <v>60</v>
      </c>
      <c r="I1444" s="3" t="s">
        <v>83</v>
      </c>
      <c r="J1444" s="3" t="s">
        <v>49</v>
      </c>
      <c r="K1444" s="3" t="s">
        <v>84</v>
      </c>
      <c r="L1444" s="3" t="s">
        <v>39</v>
      </c>
      <c r="M1444" s="3" t="s">
        <v>1154</v>
      </c>
      <c r="N1444" s="2">
        <v>13.76</v>
      </c>
      <c r="O1444" s="2">
        <v>6.3296000000000001</v>
      </c>
      <c r="P1444" s="2">
        <v>1</v>
      </c>
      <c r="Q1444" s="4">
        <f>Table1[[#This Row],[Amount]]*Table1[[#This Row],[Quantity]]</f>
        <v>13.76</v>
      </c>
    </row>
    <row r="1445" spans="1:17" x14ac:dyDescent="0.3">
      <c r="A1445" s="1">
        <v>1444</v>
      </c>
      <c r="B1445" s="2" t="s">
        <v>1114</v>
      </c>
      <c r="C1445" s="2" t="s">
        <v>11</v>
      </c>
      <c r="D1445" s="2" t="s">
        <v>12</v>
      </c>
      <c r="E1445" s="3">
        <v>43549</v>
      </c>
      <c r="F1445" s="3" t="s">
        <v>431</v>
      </c>
      <c r="G1445" s="2">
        <v>2019</v>
      </c>
      <c r="H1445" s="3" t="s">
        <v>80</v>
      </c>
      <c r="I1445" s="3" t="s">
        <v>86</v>
      </c>
      <c r="J1445" s="3" t="s">
        <v>87</v>
      </c>
      <c r="K1445" s="3" t="s">
        <v>88</v>
      </c>
      <c r="L1445" s="3" t="s">
        <v>36</v>
      </c>
      <c r="M1445" s="3" t="s">
        <v>1154</v>
      </c>
      <c r="N1445" s="2">
        <v>139.42400000000001</v>
      </c>
      <c r="O1445" s="2">
        <v>17.428000000000001</v>
      </c>
      <c r="P1445" s="2">
        <v>4</v>
      </c>
      <c r="Q1445" s="4">
        <f>Table1[[#This Row],[Amount]]*Table1[[#This Row],[Quantity]]</f>
        <v>557.69600000000003</v>
      </c>
    </row>
    <row r="1446" spans="1:17" x14ac:dyDescent="0.3">
      <c r="A1446" s="1">
        <v>1445</v>
      </c>
      <c r="B1446" s="2" t="s">
        <v>1115</v>
      </c>
      <c r="C1446" s="2" t="s">
        <v>8</v>
      </c>
      <c r="D1446" s="2" t="s">
        <v>14</v>
      </c>
      <c r="E1446" s="3">
        <v>43550</v>
      </c>
      <c r="F1446" s="3" t="s">
        <v>431</v>
      </c>
      <c r="G1446" s="2">
        <v>2019</v>
      </c>
      <c r="H1446" s="3" t="s">
        <v>65</v>
      </c>
      <c r="I1446" s="3" t="s">
        <v>89</v>
      </c>
      <c r="J1446" s="3" t="s">
        <v>52</v>
      </c>
      <c r="K1446" s="3" t="s">
        <v>58</v>
      </c>
      <c r="L1446" s="3" t="s">
        <v>40</v>
      </c>
      <c r="M1446" s="3" t="s">
        <v>1153</v>
      </c>
      <c r="N1446" s="2">
        <v>1979.9280000000001</v>
      </c>
      <c r="O1446" s="2">
        <v>148.49459999999999</v>
      </c>
      <c r="P1446" s="2">
        <v>2</v>
      </c>
      <c r="Q1446" s="4">
        <f>Table1[[#This Row],[Amount]]*Table1[[#This Row],[Quantity]]</f>
        <v>3959.8560000000002</v>
      </c>
    </row>
    <row r="1447" spans="1:17" x14ac:dyDescent="0.3">
      <c r="A1447" s="1">
        <v>1446</v>
      </c>
      <c r="B1447" s="2" t="s">
        <v>1116</v>
      </c>
      <c r="C1447" s="2" t="s">
        <v>8</v>
      </c>
      <c r="D1447" s="2" t="s">
        <v>15</v>
      </c>
      <c r="E1447" s="3">
        <v>43550</v>
      </c>
      <c r="F1447" s="3" t="s">
        <v>431</v>
      </c>
      <c r="G1447" s="2">
        <v>2019</v>
      </c>
      <c r="H1447" s="3" t="s">
        <v>65</v>
      </c>
      <c r="I1447" s="3" t="s">
        <v>89</v>
      </c>
      <c r="J1447" s="3" t="s">
        <v>52</v>
      </c>
      <c r="K1447" s="3" t="s">
        <v>58</v>
      </c>
      <c r="L1447" s="3" t="s">
        <v>40</v>
      </c>
      <c r="M1447" s="3" t="s">
        <v>1155</v>
      </c>
      <c r="N1447" s="2">
        <v>164.73599999999999</v>
      </c>
      <c r="O1447" s="2">
        <v>-39.1248</v>
      </c>
      <c r="P1447" s="2">
        <v>3</v>
      </c>
      <c r="Q1447" s="4">
        <f>Table1[[#This Row],[Amount]]*Table1[[#This Row],[Quantity]]</f>
        <v>494.20799999999997</v>
      </c>
    </row>
    <row r="1448" spans="1:17" x14ac:dyDescent="0.3">
      <c r="A1448" s="1">
        <v>1447</v>
      </c>
      <c r="B1448" s="2" t="s">
        <v>1116</v>
      </c>
      <c r="C1448" s="2" t="s">
        <v>8</v>
      </c>
      <c r="D1448" s="2" t="s">
        <v>9</v>
      </c>
      <c r="E1448" s="3">
        <v>43550</v>
      </c>
      <c r="F1448" s="3" t="s">
        <v>431</v>
      </c>
      <c r="G1448" s="2">
        <v>2019</v>
      </c>
      <c r="H1448" s="3" t="s">
        <v>65</v>
      </c>
      <c r="I1448" s="3" t="s">
        <v>89</v>
      </c>
      <c r="J1448" s="3" t="s">
        <v>52</v>
      </c>
      <c r="K1448" s="3" t="s">
        <v>58</v>
      </c>
      <c r="L1448" s="3" t="s">
        <v>40</v>
      </c>
      <c r="M1448" s="3" t="s">
        <v>1155</v>
      </c>
      <c r="N1448" s="2">
        <v>470.30200000000002</v>
      </c>
      <c r="O1448" s="2">
        <v>-87.341800000000006</v>
      </c>
      <c r="P1448" s="2">
        <v>2</v>
      </c>
      <c r="Q1448" s="4">
        <f>Table1[[#This Row],[Amount]]*Table1[[#This Row],[Quantity]]</f>
        <v>940.60400000000004</v>
      </c>
    </row>
    <row r="1449" spans="1:17" x14ac:dyDescent="0.3">
      <c r="A1449" s="1">
        <v>1448</v>
      </c>
      <c r="B1449" s="2" t="s">
        <v>1116</v>
      </c>
      <c r="C1449" s="2" t="s">
        <v>8</v>
      </c>
      <c r="D1449" s="2" t="s">
        <v>14</v>
      </c>
      <c r="E1449" s="3">
        <v>43550</v>
      </c>
      <c r="F1449" s="3" t="s">
        <v>431</v>
      </c>
      <c r="G1449" s="2">
        <v>2019</v>
      </c>
      <c r="H1449" s="3" t="s">
        <v>65</v>
      </c>
      <c r="I1449" s="3" t="s">
        <v>89</v>
      </c>
      <c r="J1449" s="3" t="s">
        <v>52</v>
      </c>
      <c r="K1449" s="3" t="s">
        <v>58</v>
      </c>
      <c r="L1449" s="3" t="s">
        <v>40</v>
      </c>
      <c r="M1449" s="3" t="s">
        <v>1155</v>
      </c>
      <c r="N1449" s="2">
        <v>47.984000000000002</v>
      </c>
      <c r="O1449" s="2">
        <v>5.9980000000000002</v>
      </c>
      <c r="P1449" s="2">
        <v>3</v>
      </c>
      <c r="Q1449" s="4">
        <f>Table1[[#This Row],[Amount]]*Table1[[#This Row],[Quantity]]</f>
        <v>143.952</v>
      </c>
    </row>
    <row r="1450" spans="1:17" x14ac:dyDescent="0.3">
      <c r="A1450" s="1">
        <v>1449</v>
      </c>
      <c r="B1450" s="2" t="s">
        <v>1117</v>
      </c>
      <c r="C1450" s="2" t="s">
        <v>8</v>
      </c>
      <c r="D1450" s="2" t="s">
        <v>18</v>
      </c>
      <c r="E1450" s="3">
        <v>43550</v>
      </c>
      <c r="F1450" s="3" t="s">
        <v>431</v>
      </c>
      <c r="G1450" s="2">
        <v>2019</v>
      </c>
      <c r="H1450" s="3" t="s">
        <v>65</v>
      </c>
      <c r="I1450" s="3" t="s">
        <v>90</v>
      </c>
      <c r="J1450" s="3" t="s">
        <v>53</v>
      </c>
      <c r="K1450" s="3" t="s">
        <v>58</v>
      </c>
      <c r="L1450" s="3" t="s">
        <v>40</v>
      </c>
      <c r="M1450" s="3" t="s">
        <v>1154</v>
      </c>
      <c r="N1450" s="2">
        <v>2.5019999999999998</v>
      </c>
      <c r="O1450" s="2">
        <v>-1.7514000000000001</v>
      </c>
      <c r="P1450" s="2">
        <v>2</v>
      </c>
      <c r="Q1450" s="4">
        <f>Table1[[#This Row],[Amount]]*Table1[[#This Row],[Quantity]]</f>
        <v>5.0039999999999996</v>
      </c>
    </row>
    <row r="1451" spans="1:17" x14ac:dyDescent="0.3">
      <c r="A1451" s="1">
        <v>1450</v>
      </c>
      <c r="B1451" s="2" t="s">
        <v>1118</v>
      </c>
      <c r="C1451" s="2" t="s">
        <v>11</v>
      </c>
      <c r="D1451" s="2" t="s">
        <v>22</v>
      </c>
      <c r="E1451" s="3">
        <v>43550</v>
      </c>
      <c r="F1451" s="3" t="s">
        <v>431</v>
      </c>
      <c r="G1451" s="2">
        <v>2019</v>
      </c>
      <c r="H1451" s="3" t="s">
        <v>65</v>
      </c>
      <c r="I1451" s="3" t="s">
        <v>90</v>
      </c>
      <c r="J1451" s="3" t="s">
        <v>53</v>
      </c>
      <c r="K1451" s="3" t="s">
        <v>58</v>
      </c>
      <c r="L1451" s="3" t="s">
        <v>40</v>
      </c>
      <c r="M1451" s="3" t="s">
        <v>1154</v>
      </c>
      <c r="N1451" s="2">
        <v>88.751999999999995</v>
      </c>
      <c r="O1451" s="2">
        <v>11.093999999999999</v>
      </c>
      <c r="P1451" s="2">
        <v>6</v>
      </c>
      <c r="Q1451" s="4">
        <f>Table1[[#This Row],[Amount]]*Table1[[#This Row],[Quantity]]</f>
        <v>532.51199999999994</v>
      </c>
    </row>
    <row r="1452" spans="1:17" x14ac:dyDescent="0.3">
      <c r="A1452" s="1">
        <v>1451</v>
      </c>
      <c r="B1452" s="2" t="s">
        <v>1119</v>
      </c>
      <c r="C1452" s="2" t="s">
        <v>8</v>
      </c>
      <c r="D1452" s="2" t="s">
        <v>10</v>
      </c>
      <c r="E1452" s="3">
        <v>43550</v>
      </c>
      <c r="F1452" s="3" t="s">
        <v>431</v>
      </c>
      <c r="G1452" s="2">
        <v>2019</v>
      </c>
      <c r="H1452" s="3" t="s">
        <v>65</v>
      </c>
      <c r="I1452" s="3" t="s">
        <v>90</v>
      </c>
      <c r="J1452" s="3" t="s">
        <v>53</v>
      </c>
      <c r="K1452" s="3" t="s">
        <v>58</v>
      </c>
      <c r="L1452" s="3" t="s">
        <v>40</v>
      </c>
      <c r="M1452" s="3" t="s">
        <v>1153</v>
      </c>
      <c r="N1452" s="2">
        <v>2.0249999999999999</v>
      </c>
      <c r="O1452" s="2">
        <v>-1.35</v>
      </c>
      <c r="P1452" s="2">
        <v>2</v>
      </c>
      <c r="Q1452" s="4">
        <f>Table1[[#This Row],[Amount]]*Table1[[#This Row],[Quantity]]</f>
        <v>4.05</v>
      </c>
    </row>
    <row r="1453" spans="1:17" x14ac:dyDescent="0.3">
      <c r="A1453" s="1">
        <v>1452</v>
      </c>
      <c r="B1453" s="2" t="s">
        <v>1120</v>
      </c>
      <c r="C1453" s="2" t="s">
        <v>8</v>
      </c>
      <c r="D1453" s="2" t="s">
        <v>14</v>
      </c>
      <c r="E1453" s="3">
        <v>43550</v>
      </c>
      <c r="F1453" s="3" t="s">
        <v>431</v>
      </c>
      <c r="G1453" s="2">
        <v>2019</v>
      </c>
      <c r="H1453" s="3" t="s">
        <v>65</v>
      </c>
      <c r="I1453" s="3" t="s">
        <v>91</v>
      </c>
      <c r="J1453" s="3" t="s">
        <v>51</v>
      </c>
      <c r="K1453" s="3" t="s">
        <v>92</v>
      </c>
      <c r="L1453" s="3" t="s">
        <v>40</v>
      </c>
      <c r="M1453" s="3" t="s">
        <v>1154</v>
      </c>
      <c r="N1453" s="2">
        <v>70.98</v>
      </c>
      <c r="O1453" s="2">
        <v>34.780200000000001</v>
      </c>
      <c r="P1453" s="2">
        <v>7</v>
      </c>
      <c r="Q1453" s="4">
        <f>Table1[[#This Row],[Amount]]*Table1[[#This Row],[Quantity]]</f>
        <v>496.86</v>
      </c>
    </row>
    <row r="1454" spans="1:17" x14ac:dyDescent="0.3">
      <c r="A1454" s="1">
        <v>1453</v>
      </c>
      <c r="B1454" s="2" t="s">
        <v>1120</v>
      </c>
      <c r="C1454" s="2" t="s">
        <v>8</v>
      </c>
      <c r="D1454" s="2" t="s">
        <v>10</v>
      </c>
      <c r="E1454" s="3">
        <v>43550</v>
      </c>
      <c r="F1454" s="3" t="s">
        <v>431</v>
      </c>
      <c r="G1454" s="2">
        <v>2019</v>
      </c>
      <c r="H1454" s="3" t="s">
        <v>65</v>
      </c>
      <c r="I1454" s="3" t="s">
        <v>91</v>
      </c>
      <c r="J1454" s="3" t="s">
        <v>51</v>
      </c>
      <c r="K1454" s="3" t="s">
        <v>92</v>
      </c>
      <c r="L1454" s="3" t="s">
        <v>40</v>
      </c>
      <c r="M1454" s="3" t="s">
        <v>1154</v>
      </c>
      <c r="N1454" s="2">
        <v>91.68</v>
      </c>
      <c r="O1454" s="2">
        <v>45.84</v>
      </c>
      <c r="P1454" s="2">
        <v>3</v>
      </c>
      <c r="Q1454" s="4">
        <f>Table1[[#This Row],[Amount]]*Table1[[#This Row],[Quantity]]</f>
        <v>275.04000000000002</v>
      </c>
    </row>
    <row r="1455" spans="1:17" x14ac:dyDescent="0.3">
      <c r="A1455" s="1">
        <v>1454</v>
      </c>
      <c r="B1455" s="2" t="s">
        <v>1120</v>
      </c>
      <c r="C1455" s="2" t="s">
        <v>11</v>
      </c>
      <c r="D1455" s="2" t="s">
        <v>12</v>
      </c>
      <c r="E1455" s="3">
        <v>43550</v>
      </c>
      <c r="F1455" s="3" t="s">
        <v>431</v>
      </c>
      <c r="G1455" s="2">
        <v>2019</v>
      </c>
      <c r="H1455" s="3" t="s">
        <v>65</v>
      </c>
      <c r="I1455" s="3" t="s">
        <v>91</v>
      </c>
      <c r="J1455" s="3" t="s">
        <v>51</v>
      </c>
      <c r="K1455" s="3" t="s">
        <v>92</v>
      </c>
      <c r="L1455" s="3" t="s">
        <v>40</v>
      </c>
      <c r="M1455" s="3" t="s">
        <v>1154</v>
      </c>
      <c r="N1455" s="2">
        <v>33.75</v>
      </c>
      <c r="O1455" s="2">
        <v>16.875</v>
      </c>
      <c r="P1455" s="2">
        <v>1</v>
      </c>
      <c r="Q1455" s="4">
        <f>Table1[[#This Row],[Amount]]*Table1[[#This Row],[Quantity]]</f>
        <v>33.75</v>
      </c>
    </row>
    <row r="1456" spans="1:17" x14ac:dyDescent="0.3">
      <c r="A1456" s="1">
        <v>1455</v>
      </c>
      <c r="B1456" s="2" t="s">
        <v>1120</v>
      </c>
      <c r="C1456" s="2" t="s">
        <v>8</v>
      </c>
      <c r="D1456" s="2" t="s">
        <v>9</v>
      </c>
      <c r="E1456" s="3">
        <v>43550</v>
      </c>
      <c r="F1456" s="3" t="s">
        <v>431</v>
      </c>
      <c r="G1456" s="2">
        <v>2019</v>
      </c>
      <c r="H1456" s="3" t="s">
        <v>65</v>
      </c>
      <c r="I1456" s="3" t="s">
        <v>91</v>
      </c>
      <c r="J1456" s="3" t="s">
        <v>51</v>
      </c>
      <c r="K1456" s="3" t="s">
        <v>92</v>
      </c>
      <c r="L1456" s="3" t="s">
        <v>40</v>
      </c>
      <c r="M1456" s="3" t="s">
        <v>1154</v>
      </c>
      <c r="N1456" s="2">
        <v>3040</v>
      </c>
      <c r="O1456" s="2">
        <v>1459.2</v>
      </c>
      <c r="P1456" s="2">
        <v>2</v>
      </c>
      <c r="Q1456" s="4">
        <f>Table1[[#This Row],[Amount]]*Table1[[#This Row],[Quantity]]</f>
        <v>6080</v>
      </c>
    </row>
    <row r="1457" spans="1:17" x14ac:dyDescent="0.3">
      <c r="A1457" s="1">
        <v>1456</v>
      </c>
      <c r="B1457" s="2" t="s">
        <v>1121</v>
      </c>
      <c r="C1457" s="2" t="s">
        <v>8</v>
      </c>
      <c r="D1457" s="2" t="s">
        <v>9</v>
      </c>
      <c r="E1457" s="3">
        <v>43550</v>
      </c>
      <c r="F1457" s="3" t="s">
        <v>431</v>
      </c>
      <c r="G1457" s="2">
        <v>2019</v>
      </c>
      <c r="H1457" s="3" t="s">
        <v>65</v>
      </c>
      <c r="I1457" s="3" t="s">
        <v>91</v>
      </c>
      <c r="J1457" s="3" t="s">
        <v>51</v>
      </c>
      <c r="K1457" s="3" t="s">
        <v>92</v>
      </c>
      <c r="L1457" s="3" t="s">
        <v>40</v>
      </c>
      <c r="M1457" s="3" t="s">
        <v>1155</v>
      </c>
      <c r="N1457" s="2">
        <v>91.2</v>
      </c>
      <c r="O1457" s="2">
        <v>41.951999999999998</v>
      </c>
      <c r="P1457" s="2">
        <v>8</v>
      </c>
      <c r="Q1457" s="4">
        <f>Table1[[#This Row],[Amount]]*Table1[[#This Row],[Quantity]]</f>
        <v>729.6</v>
      </c>
    </row>
    <row r="1458" spans="1:17" x14ac:dyDescent="0.3">
      <c r="A1458" s="1">
        <v>1457</v>
      </c>
      <c r="B1458" s="2" t="s">
        <v>1121</v>
      </c>
      <c r="C1458" s="2" t="s">
        <v>8</v>
      </c>
      <c r="D1458" s="2" t="s">
        <v>10</v>
      </c>
      <c r="E1458" s="3">
        <v>43550</v>
      </c>
      <c r="F1458" s="3" t="s">
        <v>431</v>
      </c>
      <c r="G1458" s="2">
        <v>2019</v>
      </c>
      <c r="H1458" s="3" t="s">
        <v>65</v>
      </c>
      <c r="I1458" s="3" t="s">
        <v>93</v>
      </c>
      <c r="J1458" s="3" t="s">
        <v>56</v>
      </c>
      <c r="K1458" s="3" t="s">
        <v>94</v>
      </c>
      <c r="L1458" s="3" t="s">
        <v>40</v>
      </c>
      <c r="M1458" s="3" t="s">
        <v>1155</v>
      </c>
      <c r="N1458" s="2">
        <v>452.94</v>
      </c>
      <c r="O1458" s="2">
        <v>67.941000000000003</v>
      </c>
      <c r="P1458" s="2">
        <v>2</v>
      </c>
      <c r="Q1458" s="4">
        <f>Table1[[#This Row],[Amount]]*Table1[[#This Row],[Quantity]]</f>
        <v>905.88</v>
      </c>
    </row>
    <row r="1459" spans="1:17" x14ac:dyDescent="0.3">
      <c r="A1459" s="1">
        <v>1458</v>
      </c>
      <c r="B1459" s="2" t="s">
        <v>1122</v>
      </c>
      <c r="C1459" s="2" t="s">
        <v>8</v>
      </c>
      <c r="D1459" s="2" t="s">
        <v>17</v>
      </c>
      <c r="E1459" s="3">
        <v>43550</v>
      </c>
      <c r="F1459" s="3" t="s">
        <v>431</v>
      </c>
      <c r="G1459" s="2">
        <v>2019</v>
      </c>
      <c r="H1459" s="3" t="s">
        <v>65</v>
      </c>
      <c r="I1459" s="3" t="s">
        <v>95</v>
      </c>
      <c r="J1459" s="3" t="s">
        <v>57</v>
      </c>
      <c r="K1459" s="3" t="s">
        <v>57</v>
      </c>
      <c r="L1459" s="3" t="s">
        <v>37</v>
      </c>
      <c r="M1459" s="3" t="s">
        <v>1154</v>
      </c>
      <c r="N1459" s="2">
        <v>52.2</v>
      </c>
      <c r="O1459" s="2">
        <v>23.49</v>
      </c>
      <c r="P1459" s="2">
        <v>6</v>
      </c>
      <c r="Q1459" s="4">
        <f>Table1[[#This Row],[Amount]]*Table1[[#This Row],[Quantity]]</f>
        <v>313.20000000000005</v>
      </c>
    </row>
    <row r="1460" spans="1:17" x14ac:dyDescent="0.3">
      <c r="A1460" s="1">
        <v>1459</v>
      </c>
      <c r="B1460" s="2" t="s">
        <v>1123</v>
      </c>
      <c r="C1460" s="2" t="s">
        <v>8</v>
      </c>
      <c r="D1460" s="2" t="s">
        <v>10</v>
      </c>
      <c r="E1460" s="3">
        <v>43550</v>
      </c>
      <c r="F1460" s="3" t="s">
        <v>431</v>
      </c>
      <c r="G1460" s="2">
        <v>2019</v>
      </c>
      <c r="H1460" s="3" t="s">
        <v>65</v>
      </c>
      <c r="I1460" s="3" t="s">
        <v>95</v>
      </c>
      <c r="J1460" s="3" t="s">
        <v>57</v>
      </c>
      <c r="K1460" s="3" t="s">
        <v>57</v>
      </c>
      <c r="L1460" s="3" t="s">
        <v>37</v>
      </c>
      <c r="M1460" s="3" t="s">
        <v>1154</v>
      </c>
      <c r="N1460" s="2">
        <v>15.936</v>
      </c>
      <c r="O1460" s="2">
        <v>5.1791999999999998</v>
      </c>
      <c r="P1460" s="2">
        <v>1</v>
      </c>
      <c r="Q1460" s="4">
        <f>Table1[[#This Row],[Amount]]*Table1[[#This Row],[Quantity]]</f>
        <v>15.936</v>
      </c>
    </row>
    <row r="1461" spans="1:17" x14ac:dyDescent="0.3">
      <c r="A1461" s="1">
        <v>1460</v>
      </c>
      <c r="B1461" s="2" t="s">
        <v>1124</v>
      </c>
      <c r="C1461" s="2" t="s">
        <v>8</v>
      </c>
      <c r="D1461" s="2" t="s">
        <v>17</v>
      </c>
      <c r="E1461" s="3">
        <v>43550</v>
      </c>
      <c r="F1461" s="3" t="s">
        <v>431</v>
      </c>
      <c r="G1461" s="2">
        <v>2019</v>
      </c>
      <c r="H1461" s="3" t="s">
        <v>65</v>
      </c>
      <c r="I1461" s="3" t="s">
        <v>95</v>
      </c>
      <c r="J1461" s="3" t="s">
        <v>57</v>
      </c>
      <c r="K1461" s="3" t="s">
        <v>57</v>
      </c>
      <c r="L1461" s="3" t="s">
        <v>37</v>
      </c>
      <c r="M1461" s="3" t="s">
        <v>1153</v>
      </c>
      <c r="N1461" s="2">
        <v>27.46</v>
      </c>
      <c r="O1461" s="2">
        <v>9.8856000000000002</v>
      </c>
      <c r="P1461" s="2">
        <v>3</v>
      </c>
      <c r="Q1461" s="4">
        <f>Table1[[#This Row],[Amount]]*Table1[[#This Row],[Quantity]]</f>
        <v>82.38</v>
      </c>
    </row>
    <row r="1462" spans="1:17" x14ac:dyDescent="0.3">
      <c r="A1462" s="1">
        <v>1461</v>
      </c>
      <c r="B1462" s="2" t="s">
        <v>1125</v>
      </c>
      <c r="C1462" s="2" t="s">
        <v>8</v>
      </c>
      <c r="D1462" s="2" t="s">
        <v>9</v>
      </c>
      <c r="E1462" s="3">
        <v>43551</v>
      </c>
      <c r="F1462" s="3" t="s">
        <v>431</v>
      </c>
      <c r="G1462" s="2">
        <v>2019</v>
      </c>
      <c r="H1462" s="3" t="s">
        <v>85</v>
      </c>
      <c r="I1462" s="3" t="s">
        <v>96</v>
      </c>
      <c r="J1462" s="3" t="s">
        <v>55</v>
      </c>
      <c r="K1462" s="3" t="s">
        <v>97</v>
      </c>
      <c r="L1462" s="3" t="s">
        <v>40</v>
      </c>
      <c r="M1462" s="3" t="s">
        <v>1153</v>
      </c>
      <c r="N1462" s="2">
        <v>55.423999999999999</v>
      </c>
      <c r="O1462" s="2">
        <v>19.398399999999999</v>
      </c>
      <c r="P1462" s="2">
        <v>3</v>
      </c>
      <c r="Q1462" s="4">
        <f>Table1[[#This Row],[Amount]]*Table1[[#This Row],[Quantity]]</f>
        <v>166.27199999999999</v>
      </c>
    </row>
    <row r="1463" spans="1:17" x14ac:dyDescent="0.3">
      <c r="A1463" s="1">
        <v>1462</v>
      </c>
      <c r="B1463" s="2" t="s">
        <v>1126</v>
      </c>
      <c r="C1463" s="2" t="s">
        <v>8</v>
      </c>
      <c r="D1463" s="2" t="s">
        <v>9</v>
      </c>
      <c r="E1463" s="3">
        <v>43551</v>
      </c>
      <c r="F1463" s="3" t="s">
        <v>431</v>
      </c>
      <c r="G1463" s="2">
        <v>2019</v>
      </c>
      <c r="H1463" s="3" t="s">
        <v>85</v>
      </c>
      <c r="I1463" s="3" t="s">
        <v>98</v>
      </c>
      <c r="J1463" s="3" t="s">
        <v>47</v>
      </c>
      <c r="K1463" s="3" t="s">
        <v>99</v>
      </c>
      <c r="L1463" s="3" t="s">
        <v>36</v>
      </c>
      <c r="M1463" s="3" t="s">
        <v>1153</v>
      </c>
      <c r="N1463" s="2">
        <v>244.006</v>
      </c>
      <c r="O1463" s="2">
        <v>-31.372199999999999</v>
      </c>
      <c r="P1463" s="2">
        <v>3</v>
      </c>
      <c r="Q1463" s="4">
        <f>Table1[[#This Row],[Amount]]*Table1[[#This Row],[Quantity]]</f>
        <v>732.01800000000003</v>
      </c>
    </row>
    <row r="1464" spans="1:17" x14ac:dyDescent="0.3">
      <c r="A1464" s="1">
        <v>1463</v>
      </c>
      <c r="B1464" s="2" t="s">
        <v>1127</v>
      </c>
      <c r="C1464" s="2" t="s">
        <v>8</v>
      </c>
      <c r="D1464" s="2" t="s">
        <v>10</v>
      </c>
      <c r="E1464" s="3">
        <v>43551</v>
      </c>
      <c r="F1464" s="3" t="s">
        <v>431</v>
      </c>
      <c r="G1464" s="2">
        <v>2019</v>
      </c>
      <c r="H1464" s="3" t="s">
        <v>85</v>
      </c>
      <c r="I1464" s="3" t="s">
        <v>98</v>
      </c>
      <c r="J1464" s="3" t="s">
        <v>47</v>
      </c>
      <c r="K1464" s="3" t="s">
        <v>99</v>
      </c>
      <c r="L1464" s="3" t="s">
        <v>36</v>
      </c>
      <c r="M1464" s="3" t="s">
        <v>1154</v>
      </c>
      <c r="N1464" s="2">
        <v>159.98400000000001</v>
      </c>
      <c r="O1464" s="2">
        <v>43.995600000000003</v>
      </c>
      <c r="P1464" s="2">
        <v>4</v>
      </c>
      <c r="Q1464" s="4">
        <f>Table1[[#This Row],[Amount]]*Table1[[#This Row],[Quantity]]</f>
        <v>639.93600000000004</v>
      </c>
    </row>
    <row r="1465" spans="1:17" x14ac:dyDescent="0.3">
      <c r="A1465" s="1">
        <v>1464</v>
      </c>
      <c r="B1465" s="2" t="s">
        <v>1127</v>
      </c>
      <c r="C1465" s="2" t="s">
        <v>8</v>
      </c>
      <c r="D1465" s="2" t="s">
        <v>20</v>
      </c>
      <c r="E1465" s="3">
        <v>43551</v>
      </c>
      <c r="F1465" s="3" t="s">
        <v>431</v>
      </c>
      <c r="G1465" s="2">
        <v>2019</v>
      </c>
      <c r="H1465" s="3" t="s">
        <v>85</v>
      </c>
      <c r="I1465" s="3" t="s">
        <v>98</v>
      </c>
      <c r="J1465" s="3" t="s">
        <v>47</v>
      </c>
      <c r="K1465" s="3" t="s">
        <v>99</v>
      </c>
      <c r="L1465" s="3" t="s">
        <v>36</v>
      </c>
      <c r="M1465" s="3" t="s">
        <v>1154</v>
      </c>
      <c r="N1465" s="2">
        <v>1024.7159999999999</v>
      </c>
      <c r="O1465" s="2">
        <v>-29.2776</v>
      </c>
      <c r="P1465" s="2">
        <v>4</v>
      </c>
      <c r="Q1465" s="4">
        <f>Table1[[#This Row],[Amount]]*Table1[[#This Row],[Quantity]]</f>
        <v>4098.8639999999996</v>
      </c>
    </row>
    <row r="1466" spans="1:17" x14ac:dyDescent="0.3">
      <c r="A1466" s="1">
        <v>1465</v>
      </c>
      <c r="B1466" s="2" t="s">
        <v>1128</v>
      </c>
      <c r="C1466" s="2" t="s">
        <v>8</v>
      </c>
      <c r="D1466" s="2" t="s">
        <v>18</v>
      </c>
      <c r="E1466" s="3">
        <v>43551</v>
      </c>
      <c r="F1466" s="3" t="s">
        <v>431</v>
      </c>
      <c r="G1466" s="2">
        <v>2019</v>
      </c>
      <c r="H1466" s="3" t="s">
        <v>85</v>
      </c>
      <c r="I1466" s="3" t="s">
        <v>100</v>
      </c>
      <c r="J1466" s="3" t="s">
        <v>45</v>
      </c>
      <c r="K1466" s="3" t="s">
        <v>62</v>
      </c>
      <c r="L1466" s="3" t="s">
        <v>37</v>
      </c>
      <c r="M1466" s="3" t="s">
        <v>1154</v>
      </c>
      <c r="N1466" s="2">
        <v>3.68</v>
      </c>
      <c r="O1466" s="2">
        <v>1.8031999999999999</v>
      </c>
      <c r="P1466" s="2">
        <v>2</v>
      </c>
      <c r="Q1466" s="4">
        <f>Table1[[#This Row],[Amount]]*Table1[[#This Row],[Quantity]]</f>
        <v>7.36</v>
      </c>
    </row>
    <row r="1467" spans="1:17" x14ac:dyDescent="0.3">
      <c r="A1467" s="1">
        <v>1466</v>
      </c>
      <c r="B1467" s="2" t="s">
        <v>1129</v>
      </c>
      <c r="C1467" s="2" t="s">
        <v>8</v>
      </c>
      <c r="D1467" s="2" t="s">
        <v>14</v>
      </c>
      <c r="E1467" s="3">
        <v>43551</v>
      </c>
      <c r="F1467" s="3" t="s">
        <v>431</v>
      </c>
      <c r="G1467" s="2">
        <v>2019</v>
      </c>
      <c r="H1467" s="3" t="s">
        <v>85</v>
      </c>
      <c r="I1467" s="3" t="s">
        <v>101</v>
      </c>
      <c r="J1467" s="3" t="s">
        <v>43</v>
      </c>
      <c r="K1467" s="3" t="s">
        <v>64</v>
      </c>
      <c r="L1467" s="3" t="s">
        <v>37</v>
      </c>
      <c r="M1467" s="3" t="s">
        <v>1153</v>
      </c>
      <c r="N1467" s="2">
        <v>121.376</v>
      </c>
      <c r="O1467" s="2">
        <v>-3.0344000000000002</v>
      </c>
      <c r="P1467" s="2">
        <v>1</v>
      </c>
      <c r="Q1467" s="4">
        <f>Table1[[#This Row],[Amount]]*Table1[[#This Row],[Quantity]]</f>
        <v>121.376</v>
      </c>
    </row>
    <row r="1468" spans="1:17" x14ac:dyDescent="0.3">
      <c r="A1468" s="1">
        <v>1467</v>
      </c>
      <c r="B1468" s="2" t="s">
        <v>1129</v>
      </c>
      <c r="C1468" s="2" t="s">
        <v>11</v>
      </c>
      <c r="D1468" s="2" t="s">
        <v>22</v>
      </c>
      <c r="E1468" s="3">
        <v>43551</v>
      </c>
      <c r="F1468" s="3" t="s">
        <v>431</v>
      </c>
      <c r="G1468" s="2">
        <v>2019</v>
      </c>
      <c r="H1468" s="3" t="s">
        <v>85</v>
      </c>
      <c r="I1468" s="3" t="s">
        <v>101</v>
      </c>
      <c r="J1468" s="3" t="s">
        <v>43</v>
      </c>
      <c r="K1468" s="3" t="s">
        <v>64</v>
      </c>
      <c r="L1468" s="3" t="s">
        <v>37</v>
      </c>
      <c r="M1468" s="3" t="s">
        <v>1153</v>
      </c>
      <c r="N1468" s="2">
        <v>95.975999999999999</v>
      </c>
      <c r="O1468" s="2">
        <v>-10.7973</v>
      </c>
      <c r="P1468" s="2">
        <v>8</v>
      </c>
      <c r="Q1468" s="4">
        <f>Table1[[#This Row],[Amount]]*Table1[[#This Row],[Quantity]]</f>
        <v>767.80799999999999</v>
      </c>
    </row>
    <row r="1469" spans="1:17" x14ac:dyDescent="0.3">
      <c r="A1469" s="1">
        <v>1468</v>
      </c>
      <c r="B1469" s="2" t="s">
        <v>1130</v>
      </c>
      <c r="C1469" s="2" t="s">
        <v>6</v>
      </c>
      <c r="D1469" s="2" t="s">
        <v>7</v>
      </c>
      <c r="E1469" s="3">
        <v>43551</v>
      </c>
      <c r="F1469" s="3" t="s">
        <v>431</v>
      </c>
      <c r="G1469" s="2">
        <v>2019</v>
      </c>
      <c r="H1469" s="3" t="s">
        <v>85</v>
      </c>
      <c r="I1469" s="3" t="s">
        <v>101</v>
      </c>
      <c r="J1469" s="3" t="s">
        <v>43</v>
      </c>
      <c r="K1469" s="3" t="s">
        <v>64</v>
      </c>
      <c r="L1469" s="3" t="s">
        <v>37</v>
      </c>
      <c r="M1469" s="3" t="s">
        <v>1155</v>
      </c>
      <c r="N1469" s="2">
        <v>255.96799999999999</v>
      </c>
      <c r="O1469" s="2">
        <v>31.995999999999999</v>
      </c>
      <c r="P1469" s="2">
        <v>5</v>
      </c>
      <c r="Q1469" s="4">
        <f>Table1[[#This Row],[Amount]]*Table1[[#This Row],[Quantity]]</f>
        <v>1279.8399999999999</v>
      </c>
    </row>
    <row r="1470" spans="1:17" x14ac:dyDescent="0.3">
      <c r="A1470" s="1">
        <v>1469</v>
      </c>
      <c r="B1470" s="2" t="s">
        <v>1131</v>
      </c>
      <c r="C1470" s="2" t="s">
        <v>11</v>
      </c>
      <c r="D1470" s="2" t="s">
        <v>23</v>
      </c>
      <c r="E1470" s="3">
        <v>43551</v>
      </c>
      <c r="F1470" s="3" t="s">
        <v>431</v>
      </c>
      <c r="G1470" s="2">
        <v>2019</v>
      </c>
      <c r="H1470" s="3" t="s">
        <v>85</v>
      </c>
      <c r="I1470" s="3" t="s">
        <v>101</v>
      </c>
      <c r="J1470" s="3" t="s">
        <v>43</v>
      </c>
      <c r="K1470" s="3" t="s">
        <v>64</v>
      </c>
      <c r="L1470" s="3" t="s">
        <v>37</v>
      </c>
      <c r="M1470" s="3" t="s">
        <v>1154</v>
      </c>
      <c r="N1470" s="2">
        <v>872.94</v>
      </c>
      <c r="O1470" s="2">
        <v>226.96440000000001</v>
      </c>
      <c r="P1470" s="2">
        <v>2</v>
      </c>
      <c r="Q1470" s="4">
        <f>Table1[[#This Row],[Amount]]*Table1[[#This Row],[Quantity]]</f>
        <v>1745.88</v>
      </c>
    </row>
    <row r="1471" spans="1:17" x14ac:dyDescent="0.3">
      <c r="A1471" s="1">
        <v>1470</v>
      </c>
      <c r="B1471" s="2" t="s">
        <v>1131</v>
      </c>
      <c r="C1471" s="2" t="s">
        <v>8</v>
      </c>
      <c r="D1471" s="2" t="s">
        <v>20</v>
      </c>
      <c r="E1471" s="3">
        <v>43551</v>
      </c>
      <c r="F1471" s="3" t="s">
        <v>431</v>
      </c>
      <c r="G1471" s="2">
        <v>2019</v>
      </c>
      <c r="H1471" s="3" t="s">
        <v>85</v>
      </c>
      <c r="I1471" s="3" t="s">
        <v>101</v>
      </c>
      <c r="J1471" s="3" t="s">
        <v>43</v>
      </c>
      <c r="K1471" s="3" t="s">
        <v>64</v>
      </c>
      <c r="L1471" s="3" t="s">
        <v>37</v>
      </c>
      <c r="M1471" s="3" t="s">
        <v>1154</v>
      </c>
      <c r="N1471" s="2">
        <v>41.54</v>
      </c>
      <c r="O1471" s="2">
        <v>19.523800000000001</v>
      </c>
      <c r="P1471" s="2">
        <v>5</v>
      </c>
      <c r="Q1471" s="4">
        <f>Table1[[#This Row],[Amount]]*Table1[[#This Row],[Quantity]]</f>
        <v>207.7</v>
      </c>
    </row>
    <row r="1472" spans="1:17" x14ac:dyDescent="0.3">
      <c r="A1472" s="1">
        <v>1471</v>
      </c>
      <c r="B1472" s="2" t="s">
        <v>1131</v>
      </c>
      <c r="C1472" s="2" t="s">
        <v>8</v>
      </c>
      <c r="D1472" s="2" t="s">
        <v>10</v>
      </c>
      <c r="E1472" s="3">
        <v>43551</v>
      </c>
      <c r="F1472" s="3" t="s">
        <v>431</v>
      </c>
      <c r="G1472" s="2">
        <v>2019</v>
      </c>
      <c r="H1472" s="3" t="s">
        <v>85</v>
      </c>
      <c r="I1472" s="3" t="s">
        <v>101</v>
      </c>
      <c r="J1472" s="3" t="s">
        <v>43</v>
      </c>
      <c r="K1472" s="3" t="s">
        <v>64</v>
      </c>
      <c r="L1472" s="3" t="s">
        <v>37</v>
      </c>
      <c r="M1472" s="3" t="s">
        <v>1154</v>
      </c>
      <c r="N1472" s="2">
        <v>12.96</v>
      </c>
      <c r="O1472" s="2">
        <v>6.2207999999999997</v>
      </c>
      <c r="P1472" s="2">
        <v>4</v>
      </c>
      <c r="Q1472" s="4">
        <f>Table1[[#This Row],[Amount]]*Table1[[#This Row],[Quantity]]</f>
        <v>51.84</v>
      </c>
    </row>
    <row r="1473" spans="1:17" x14ac:dyDescent="0.3">
      <c r="A1473" s="1">
        <v>1472</v>
      </c>
      <c r="B1473" s="2" t="s">
        <v>1132</v>
      </c>
      <c r="C1473" s="2" t="s">
        <v>8</v>
      </c>
      <c r="D1473" s="2" t="s">
        <v>14</v>
      </c>
      <c r="E1473" s="3">
        <v>43551</v>
      </c>
      <c r="F1473" s="3" t="s">
        <v>431</v>
      </c>
      <c r="G1473" s="2">
        <v>2019</v>
      </c>
      <c r="H1473" s="3" t="s">
        <v>85</v>
      </c>
      <c r="I1473" s="3" t="s">
        <v>101</v>
      </c>
      <c r="J1473" s="3" t="s">
        <v>43</v>
      </c>
      <c r="K1473" s="3" t="s">
        <v>64</v>
      </c>
      <c r="L1473" s="3" t="s">
        <v>37</v>
      </c>
      <c r="M1473" s="3" t="s">
        <v>1154</v>
      </c>
      <c r="N1473" s="2">
        <v>6.8479999999999999</v>
      </c>
      <c r="O1473" s="2">
        <v>0.59919999999999995</v>
      </c>
      <c r="P1473" s="2">
        <v>3</v>
      </c>
      <c r="Q1473" s="4">
        <f>Table1[[#This Row],[Amount]]*Table1[[#This Row],[Quantity]]</f>
        <v>20.544</v>
      </c>
    </row>
    <row r="1474" spans="1:17" x14ac:dyDescent="0.3">
      <c r="A1474" s="1">
        <v>1473</v>
      </c>
      <c r="B1474" s="2" t="s">
        <v>1133</v>
      </c>
      <c r="C1474" s="2" t="s">
        <v>8</v>
      </c>
      <c r="D1474" s="2" t="s">
        <v>9</v>
      </c>
      <c r="E1474" s="3">
        <v>43551</v>
      </c>
      <c r="F1474" s="3" t="s">
        <v>431</v>
      </c>
      <c r="G1474" s="2">
        <v>2019</v>
      </c>
      <c r="H1474" s="3" t="s">
        <v>85</v>
      </c>
      <c r="I1474" s="3" t="s">
        <v>102</v>
      </c>
      <c r="J1474" s="3" t="s">
        <v>42</v>
      </c>
      <c r="K1474" s="3" t="s">
        <v>67</v>
      </c>
      <c r="L1474" s="3" t="s">
        <v>38</v>
      </c>
      <c r="M1474" s="3" t="s">
        <v>1154</v>
      </c>
      <c r="N1474" s="2">
        <v>8.67</v>
      </c>
      <c r="O1474" s="2">
        <v>4.0749000000000004</v>
      </c>
      <c r="P1474" s="2">
        <v>6</v>
      </c>
      <c r="Q1474" s="4">
        <f>Table1[[#This Row],[Amount]]*Table1[[#This Row],[Quantity]]</f>
        <v>52.019999999999996</v>
      </c>
    </row>
    <row r="1475" spans="1:17" x14ac:dyDescent="0.3">
      <c r="A1475" s="1">
        <v>1474</v>
      </c>
      <c r="B1475" s="2" t="s">
        <v>1134</v>
      </c>
      <c r="C1475" s="2" t="s">
        <v>8</v>
      </c>
      <c r="D1475" s="2" t="s">
        <v>17</v>
      </c>
      <c r="E1475" s="3">
        <v>43552</v>
      </c>
      <c r="F1475" s="3" t="s">
        <v>431</v>
      </c>
      <c r="G1475" s="2">
        <v>2019</v>
      </c>
      <c r="H1475" s="3" t="s">
        <v>70</v>
      </c>
      <c r="I1475" s="3" t="s">
        <v>103</v>
      </c>
      <c r="J1475" s="3" t="s">
        <v>41</v>
      </c>
      <c r="K1475" s="3" t="s">
        <v>69</v>
      </c>
      <c r="L1475" s="3" t="s">
        <v>37</v>
      </c>
      <c r="M1475" s="3" t="s">
        <v>1153</v>
      </c>
      <c r="N1475" s="2">
        <v>6.6879999999999997</v>
      </c>
      <c r="O1475" s="2">
        <v>-4.0128000000000004</v>
      </c>
      <c r="P1475" s="2">
        <v>1</v>
      </c>
      <c r="Q1475" s="4">
        <f>Table1[[#This Row],[Amount]]*Table1[[#This Row],[Quantity]]</f>
        <v>6.6879999999999997</v>
      </c>
    </row>
    <row r="1476" spans="1:17" x14ac:dyDescent="0.3">
      <c r="A1476" s="1">
        <v>1475</v>
      </c>
      <c r="B1476" s="2" t="s">
        <v>1135</v>
      </c>
      <c r="C1476" s="2" t="s">
        <v>8</v>
      </c>
      <c r="D1476" s="2" t="s">
        <v>20</v>
      </c>
      <c r="E1476" s="3">
        <v>43552</v>
      </c>
      <c r="F1476" s="3" t="s">
        <v>431</v>
      </c>
      <c r="G1476" s="2">
        <v>2019</v>
      </c>
      <c r="H1476" s="3" t="s">
        <v>70</v>
      </c>
      <c r="I1476" s="3" t="s">
        <v>104</v>
      </c>
      <c r="J1476" s="3" t="s">
        <v>50</v>
      </c>
      <c r="K1476" s="3" t="s">
        <v>72</v>
      </c>
      <c r="L1476" s="3" t="s">
        <v>39</v>
      </c>
      <c r="M1476" s="3" t="s">
        <v>1155</v>
      </c>
      <c r="N1476" s="2">
        <v>17.28</v>
      </c>
      <c r="O1476" s="2">
        <v>5.0111999999999997</v>
      </c>
      <c r="P1476" s="2">
        <v>3</v>
      </c>
      <c r="Q1476" s="4">
        <f>Table1[[#This Row],[Amount]]*Table1[[#This Row],[Quantity]]</f>
        <v>51.84</v>
      </c>
    </row>
    <row r="1477" spans="1:17" x14ac:dyDescent="0.3">
      <c r="A1477" s="1">
        <v>1476</v>
      </c>
      <c r="B1477" s="2" t="s">
        <v>1135</v>
      </c>
      <c r="C1477" s="2" t="s">
        <v>8</v>
      </c>
      <c r="D1477" s="2" t="s">
        <v>14</v>
      </c>
      <c r="E1477" s="3">
        <v>43552</v>
      </c>
      <c r="F1477" s="3" t="s">
        <v>431</v>
      </c>
      <c r="G1477" s="2">
        <v>2019</v>
      </c>
      <c r="H1477" s="3" t="s">
        <v>70</v>
      </c>
      <c r="I1477" s="3" t="s">
        <v>104</v>
      </c>
      <c r="J1477" s="3" t="s">
        <v>50</v>
      </c>
      <c r="K1477" s="3" t="s">
        <v>72</v>
      </c>
      <c r="L1477" s="3" t="s">
        <v>39</v>
      </c>
      <c r="M1477" s="3" t="s">
        <v>1155</v>
      </c>
      <c r="N1477" s="2">
        <v>17.712</v>
      </c>
      <c r="O1477" s="2">
        <v>6.4206000000000003</v>
      </c>
      <c r="P1477" s="2">
        <v>2</v>
      </c>
      <c r="Q1477" s="4">
        <f>Table1[[#This Row],[Amount]]*Table1[[#This Row],[Quantity]]</f>
        <v>35.423999999999999</v>
      </c>
    </row>
    <row r="1478" spans="1:17" x14ac:dyDescent="0.3">
      <c r="A1478" s="1">
        <v>1477</v>
      </c>
      <c r="B1478" s="2" t="s">
        <v>1136</v>
      </c>
      <c r="C1478" s="2" t="s">
        <v>8</v>
      </c>
      <c r="D1478" s="2" t="s">
        <v>19</v>
      </c>
      <c r="E1478" s="3">
        <v>43552</v>
      </c>
      <c r="F1478" s="3" t="s">
        <v>431</v>
      </c>
      <c r="G1478" s="2">
        <v>2019</v>
      </c>
      <c r="H1478" s="3" t="s">
        <v>70</v>
      </c>
      <c r="I1478" s="3" t="s">
        <v>104</v>
      </c>
      <c r="J1478" s="3" t="s">
        <v>50</v>
      </c>
      <c r="K1478" s="3" t="s">
        <v>72</v>
      </c>
      <c r="L1478" s="3" t="s">
        <v>39</v>
      </c>
      <c r="M1478" s="3" t="s">
        <v>1155</v>
      </c>
      <c r="N1478" s="2">
        <v>28.91</v>
      </c>
      <c r="O1478" s="2">
        <v>13.2986</v>
      </c>
      <c r="P1478" s="2">
        <v>4</v>
      </c>
      <c r="Q1478" s="4">
        <f>Table1[[#This Row],[Amount]]*Table1[[#This Row],[Quantity]]</f>
        <v>115.64</v>
      </c>
    </row>
    <row r="1479" spans="1:17" x14ac:dyDescent="0.3">
      <c r="A1479" s="1">
        <v>1478</v>
      </c>
      <c r="B1479" s="2" t="s">
        <v>1137</v>
      </c>
      <c r="C1479" s="2" t="s">
        <v>11</v>
      </c>
      <c r="D1479" s="2" t="s">
        <v>23</v>
      </c>
      <c r="E1479" s="3">
        <v>43552</v>
      </c>
      <c r="F1479" s="3" t="s">
        <v>431</v>
      </c>
      <c r="G1479" s="2">
        <v>2019</v>
      </c>
      <c r="H1479" s="3" t="s">
        <v>70</v>
      </c>
      <c r="I1479" s="3" t="s">
        <v>104</v>
      </c>
      <c r="J1479" s="3" t="s">
        <v>50</v>
      </c>
      <c r="K1479" s="3" t="s">
        <v>72</v>
      </c>
      <c r="L1479" s="3" t="s">
        <v>39</v>
      </c>
      <c r="M1479" s="3" t="s">
        <v>1153</v>
      </c>
      <c r="N1479" s="2">
        <v>52.136000000000003</v>
      </c>
      <c r="O1479" s="2">
        <v>5.8653000000000004</v>
      </c>
      <c r="P1479" s="2">
        <v>3</v>
      </c>
      <c r="Q1479" s="4">
        <f>Table1[[#This Row],[Amount]]*Table1[[#This Row],[Quantity]]</f>
        <v>156.40800000000002</v>
      </c>
    </row>
    <row r="1480" spans="1:17" x14ac:dyDescent="0.3">
      <c r="A1480" s="1">
        <v>1479</v>
      </c>
      <c r="B1480" s="2" t="s">
        <v>1138</v>
      </c>
      <c r="C1480" s="2" t="s">
        <v>11</v>
      </c>
      <c r="D1480" s="2" t="s">
        <v>13</v>
      </c>
      <c r="E1480" s="3">
        <v>43552</v>
      </c>
      <c r="F1480" s="3" t="s">
        <v>431</v>
      </c>
      <c r="G1480" s="2">
        <v>2019</v>
      </c>
      <c r="H1480" s="3" t="s">
        <v>70</v>
      </c>
      <c r="I1480" s="3" t="s">
        <v>104</v>
      </c>
      <c r="J1480" s="3" t="s">
        <v>50</v>
      </c>
      <c r="K1480" s="3" t="s">
        <v>72</v>
      </c>
      <c r="L1480" s="3" t="s">
        <v>39</v>
      </c>
      <c r="M1480" s="3" t="s">
        <v>1153</v>
      </c>
      <c r="N1480" s="2">
        <v>31.968</v>
      </c>
      <c r="O1480" s="2">
        <v>2.3976000000000002</v>
      </c>
      <c r="P1480" s="2">
        <v>3</v>
      </c>
      <c r="Q1480" s="4">
        <f>Table1[[#This Row],[Amount]]*Table1[[#This Row],[Quantity]]</f>
        <v>95.903999999999996</v>
      </c>
    </row>
    <row r="1481" spans="1:17" x14ac:dyDescent="0.3">
      <c r="A1481" s="1">
        <v>1480</v>
      </c>
      <c r="B1481" s="2" t="s">
        <v>1139</v>
      </c>
      <c r="C1481" s="2" t="s">
        <v>8</v>
      </c>
      <c r="D1481" s="2" t="s">
        <v>15</v>
      </c>
      <c r="E1481" s="3">
        <v>43552</v>
      </c>
      <c r="F1481" s="3" t="s">
        <v>431</v>
      </c>
      <c r="G1481" s="2">
        <v>2019</v>
      </c>
      <c r="H1481" s="3" t="s">
        <v>70</v>
      </c>
      <c r="I1481" s="3" t="s">
        <v>104</v>
      </c>
      <c r="J1481" s="3" t="s">
        <v>50</v>
      </c>
      <c r="K1481" s="3" t="s">
        <v>72</v>
      </c>
      <c r="L1481" s="3" t="s">
        <v>39</v>
      </c>
      <c r="M1481" s="3" t="s">
        <v>1153</v>
      </c>
      <c r="N1481" s="2">
        <v>25.92</v>
      </c>
      <c r="O1481" s="2">
        <v>12.441599999999999</v>
      </c>
      <c r="P1481" s="2">
        <v>3</v>
      </c>
      <c r="Q1481" s="4">
        <f>Table1[[#This Row],[Amount]]*Table1[[#This Row],[Quantity]]</f>
        <v>77.760000000000005</v>
      </c>
    </row>
    <row r="1482" spans="1:17" x14ac:dyDescent="0.3">
      <c r="A1482" s="1">
        <v>1481</v>
      </c>
      <c r="B1482" s="2" t="s">
        <v>1139</v>
      </c>
      <c r="C1482" s="2" t="s">
        <v>8</v>
      </c>
      <c r="D1482" s="2" t="s">
        <v>10</v>
      </c>
      <c r="E1482" s="3">
        <v>43552</v>
      </c>
      <c r="F1482" s="3" t="s">
        <v>431</v>
      </c>
      <c r="G1482" s="2">
        <v>2019</v>
      </c>
      <c r="H1482" s="3" t="s">
        <v>70</v>
      </c>
      <c r="I1482" s="3" t="s">
        <v>105</v>
      </c>
      <c r="J1482" s="3" t="s">
        <v>46</v>
      </c>
      <c r="K1482" s="3" t="s">
        <v>75</v>
      </c>
      <c r="L1482" s="3" t="s">
        <v>36</v>
      </c>
      <c r="M1482" s="3" t="s">
        <v>1153</v>
      </c>
      <c r="N1482" s="2">
        <v>40.46</v>
      </c>
      <c r="O1482" s="2">
        <v>19.825399999999998</v>
      </c>
      <c r="P1482" s="2">
        <v>2</v>
      </c>
      <c r="Q1482" s="4">
        <f>Table1[[#This Row],[Amount]]*Table1[[#This Row],[Quantity]]</f>
        <v>80.92</v>
      </c>
    </row>
    <row r="1483" spans="1:17" x14ac:dyDescent="0.3">
      <c r="A1483" s="1">
        <v>1482</v>
      </c>
      <c r="B1483" s="2" t="s">
        <v>1139</v>
      </c>
      <c r="C1483" s="2" t="s">
        <v>8</v>
      </c>
      <c r="D1483" s="2" t="s">
        <v>10</v>
      </c>
      <c r="E1483" s="3">
        <v>43552</v>
      </c>
      <c r="F1483" s="3" t="s">
        <v>431</v>
      </c>
      <c r="G1483" s="2">
        <v>2019</v>
      </c>
      <c r="H1483" s="3" t="s">
        <v>70</v>
      </c>
      <c r="I1483" s="3" t="s">
        <v>105</v>
      </c>
      <c r="J1483" s="3" t="s">
        <v>46</v>
      </c>
      <c r="K1483" s="3" t="s">
        <v>75</v>
      </c>
      <c r="L1483" s="3" t="s">
        <v>36</v>
      </c>
      <c r="M1483" s="3" t="s">
        <v>1153</v>
      </c>
      <c r="N1483" s="2">
        <v>33.869999999999997</v>
      </c>
      <c r="O1483" s="2">
        <v>8.8062000000000005</v>
      </c>
      <c r="P1483" s="2">
        <v>1</v>
      </c>
      <c r="Q1483" s="4">
        <f>Table1[[#This Row],[Amount]]*Table1[[#This Row],[Quantity]]</f>
        <v>33.869999999999997</v>
      </c>
    </row>
    <row r="1484" spans="1:17" x14ac:dyDescent="0.3">
      <c r="A1484" s="1">
        <v>1483</v>
      </c>
      <c r="B1484" s="2" t="s">
        <v>1140</v>
      </c>
      <c r="C1484" s="2" t="s">
        <v>8</v>
      </c>
      <c r="D1484" s="2" t="s">
        <v>10</v>
      </c>
      <c r="E1484" s="3">
        <v>43552</v>
      </c>
      <c r="F1484" s="3" t="s">
        <v>431</v>
      </c>
      <c r="G1484" s="2">
        <v>2019</v>
      </c>
      <c r="H1484" s="3" t="s">
        <v>70</v>
      </c>
      <c r="I1484" s="3" t="s">
        <v>105</v>
      </c>
      <c r="J1484" s="3" t="s">
        <v>46</v>
      </c>
      <c r="K1484" s="3" t="s">
        <v>75</v>
      </c>
      <c r="L1484" s="3" t="s">
        <v>36</v>
      </c>
      <c r="M1484" s="3" t="s">
        <v>1153</v>
      </c>
      <c r="N1484" s="2">
        <v>9.7279999999999998</v>
      </c>
      <c r="O1484" s="2">
        <v>1.7023999999999999</v>
      </c>
      <c r="P1484" s="2">
        <v>2</v>
      </c>
      <c r="Q1484" s="4">
        <f>Table1[[#This Row],[Amount]]*Table1[[#This Row],[Quantity]]</f>
        <v>19.456</v>
      </c>
    </row>
    <row r="1485" spans="1:17" x14ac:dyDescent="0.3">
      <c r="A1485" s="1">
        <v>1484</v>
      </c>
      <c r="B1485" s="2" t="s">
        <v>1140</v>
      </c>
      <c r="C1485" s="2" t="s">
        <v>8</v>
      </c>
      <c r="D1485" s="2" t="s">
        <v>20</v>
      </c>
      <c r="E1485" s="3">
        <v>43552</v>
      </c>
      <c r="F1485" s="3" t="s">
        <v>431</v>
      </c>
      <c r="G1485" s="2">
        <v>2019</v>
      </c>
      <c r="H1485" s="3" t="s">
        <v>70</v>
      </c>
      <c r="I1485" s="3" t="s">
        <v>105</v>
      </c>
      <c r="J1485" s="3" t="s">
        <v>46</v>
      </c>
      <c r="K1485" s="3" t="s">
        <v>75</v>
      </c>
      <c r="L1485" s="3" t="s">
        <v>36</v>
      </c>
      <c r="M1485" s="3" t="s">
        <v>1153</v>
      </c>
      <c r="N1485" s="2">
        <v>3.4239999999999999</v>
      </c>
      <c r="O1485" s="2">
        <v>1.07</v>
      </c>
      <c r="P1485" s="2">
        <v>2</v>
      </c>
      <c r="Q1485" s="4">
        <f>Table1[[#This Row],[Amount]]*Table1[[#This Row],[Quantity]]</f>
        <v>6.8479999999999999</v>
      </c>
    </row>
    <row r="1486" spans="1:17" x14ac:dyDescent="0.3">
      <c r="A1486" s="1">
        <v>1485</v>
      </c>
      <c r="B1486" s="2" t="s">
        <v>1141</v>
      </c>
      <c r="C1486" s="2" t="s">
        <v>6</v>
      </c>
      <c r="D1486" s="2" t="s">
        <v>16</v>
      </c>
      <c r="E1486" s="3">
        <v>43552</v>
      </c>
      <c r="F1486" s="3" t="s">
        <v>431</v>
      </c>
      <c r="G1486" s="2">
        <v>2019</v>
      </c>
      <c r="H1486" s="3" t="s">
        <v>70</v>
      </c>
      <c r="I1486" s="3" t="s">
        <v>105</v>
      </c>
      <c r="J1486" s="3" t="s">
        <v>46</v>
      </c>
      <c r="K1486" s="3" t="s">
        <v>75</v>
      </c>
      <c r="L1486" s="3" t="s">
        <v>36</v>
      </c>
      <c r="M1486" s="3" t="s">
        <v>1154</v>
      </c>
      <c r="N1486" s="2">
        <v>177</v>
      </c>
      <c r="O1486" s="2">
        <v>30.09</v>
      </c>
      <c r="P1486" s="2">
        <v>6</v>
      </c>
      <c r="Q1486" s="4">
        <f>Table1[[#This Row],[Amount]]*Table1[[#This Row],[Quantity]]</f>
        <v>1062</v>
      </c>
    </row>
    <row r="1487" spans="1:17" x14ac:dyDescent="0.3">
      <c r="A1487" s="1">
        <v>1486</v>
      </c>
      <c r="B1487" s="2" t="s">
        <v>1142</v>
      </c>
      <c r="C1487" s="2" t="s">
        <v>11</v>
      </c>
      <c r="D1487" s="2" t="s">
        <v>22</v>
      </c>
      <c r="E1487" s="3">
        <v>43552</v>
      </c>
      <c r="F1487" s="3" t="s">
        <v>431</v>
      </c>
      <c r="G1487" s="2">
        <v>2019</v>
      </c>
      <c r="H1487" s="3" t="s">
        <v>70</v>
      </c>
      <c r="I1487" s="3" t="s">
        <v>105</v>
      </c>
      <c r="J1487" s="3" t="s">
        <v>46</v>
      </c>
      <c r="K1487" s="3" t="s">
        <v>75</v>
      </c>
      <c r="L1487" s="3" t="s">
        <v>36</v>
      </c>
      <c r="M1487" s="3" t="s">
        <v>1153</v>
      </c>
      <c r="N1487" s="2">
        <v>3.76</v>
      </c>
      <c r="O1487" s="2">
        <v>1.3160000000000001</v>
      </c>
      <c r="P1487" s="2">
        <v>5</v>
      </c>
      <c r="Q1487" s="4">
        <f>Table1[[#This Row],[Amount]]*Table1[[#This Row],[Quantity]]</f>
        <v>18.799999999999997</v>
      </c>
    </row>
    <row r="1488" spans="1:17" x14ac:dyDescent="0.3">
      <c r="A1488" s="1">
        <v>1487</v>
      </c>
      <c r="B1488" s="2" t="s">
        <v>1143</v>
      </c>
      <c r="C1488" s="2" t="s">
        <v>11</v>
      </c>
      <c r="D1488" s="2" t="s">
        <v>12</v>
      </c>
      <c r="E1488" s="3">
        <v>43552</v>
      </c>
      <c r="F1488" s="3" t="s">
        <v>431</v>
      </c>
      <c r="G1488" s="2">
        <v>2019</v>
      </c>
      <c r="H1488" s="3" t="s">
        <v>70</v>
      </c>
      <c r="I1488" s="3" t="s">
        <v>105</v>
      </c>
      <c r="J1488" s="3" t="s">
        <v>46</v>
      </c>
      <c r="K1488" s="3" t="s">
        <v>75</v>
      </c>
      <c r="L1488" s="3" t="s">
        <v>36</v>
      </c>
      <c r="M1488" s="3" t="s">
        <v>1155</v>
      </c>
      <c r="N1488" s="2">
        <v>1212.848</v>
      </c>
      <c r="O1488" s="2">
        <v>106.1242</v>
      </c>
      <c r="P1488" s="2">
        <v>5</v>
      </c>
      <c r="Q1488" s="4">
        <f>Table1[[#This Row],[Amount]]*Table1[[#This Row],[Quantity]]</f>
        <v>6064.24</v>
      </c>
    </row>
    <row r="1489" spans="1:17" x14ac:dyDescent="0.3">
      <c r="A1489" s="1">
        <v>1488</v>
      </c>
      <c r="B1489" s="2" t="s">
        <v>1143</v>
      </c>
      <c r="C1489" s="2" t="s">
        <v>11</v>
      </c>
      <c r="D1489" s="2" t="s">
        <v>23</v>
      </c>
      <c r="E1489" s="3">
        <v>43553</v>
      </c>
      <c r="F1489" s="3" t="s">
        <v>431</v>
      </c>
      <c r="G1489" s="2">
        <v>2019</v>
      </c>
      <c r="H1489" s="3" t="s">
        <v>73</v>
      </c>
      <c r="I1489" s="3" t="s">
        <v>106</v>
      </c>
      <c r="J1489" s="3" t="s">
        <v>54</v>
      </c>
      <c r="K1489" s="3" t="s">
        <v>77</v>
      </c>
      <c r="L1489" s="3" t="s">
        <v>40</v>
      </c>
      <c r="M1489" s="3" t="s">
        <v>1155</v>
      </c>
      <c r="N1489" s="2">
        <v>89.97</v>
      </c>
      <c r="O1489" s="2">
        <v>37.787399999999998</v>
      </c>
      <c r="P1489" s="2">
        <v>3</v>
      </c>
      <c r="Q1489" s="4">
        <f>Table1[[#This Row],[Amount]]*Table1[[#This Row],[Quantity]]</f>
        <v>269.90999999999997</v>
      </c>
    </row>
    <row r="1490" spans="1:17" x14ac:dyDescent="0.3">
      <c r="A1490" s="1">
        <v>1489</v>
      </c>
      <c r="B1490" s="2" t="s">
        <v>1143</v>
      </c>
      <c r="C1490" s="2" t="s">
        <v>6</v>
      </c>
      <c r="D1490" s="2" t="s">
        <v>16</v>
      </c>
      <c r="E1490" s="3">
        <v>43553</v>
      </c>
      <c r="F1490" s="3" t="s">
        <v>431</v>
      </c>
      <c r="G1490" s="2">
        <v>2019</v>
      </c>
      <c r="H1490" s="3" t="s">
        <v>73</v>
      </c>
      <c r="I1490" s="3" t="s">
        <v>106</v>
      </c>
      <c r="J1490" s="3" t="s">
        <v>54</v>
      </c>
      <c r="K1490" s="3" t="s">
        <v>77</v>
      </c>
      <c r="L1490" s="3" t="s">
        <v>40</v>
      </c>
      <c r="M1490" s="3" t="s">
        <v>1155</v>
      </c>
      <c r="N1490" s="2">
        <v>42.6</v>
      </c>
      <c r="O1490" s="2">
        <v>16.614000000000001</v>
      </c>
      <c r="P1490" s="2">
        <v>3</v>
      </c>
      <c r="Q1490" s="4">
        <f>Table1[[#This Row],[Amount]]*Table1[[#This Row],[Quantity]]</f>
        <v>127.80000000000001</v>
      </c>
    </row>
    <row r="1491" spans="1:17" x14ac:dyDescent="0.3">
      <c r="A1491" s="1">
        <v>1490</v>
      </c>
      <c r="B1491" s="2" t="s">
        <v>1144</v>
      </c>
      <c r="C1491" s="2" t="s">
        <v>8</v>
      </c>
      <c r="D1491" s="2" t="s">
        <v>20</v>
      </c>
      <c r="E1491" s="3">
        <v>43553</v>
      </c>
      <c r="F1491" s="3" t="s">
        <v>431</v>
      </c>
      <c r="G1491" s="2">
        <v>2019</v>
      </c>
      <c r="H1491" s="3" t="s">
        <v>73</v>
      </c>
      <c r="I1491" s="3" t="s">
        <v>106</v>
      </c>
      <c r="J1491" s="3" t="s">
        <v>54</v>
      </c>
      <c r="K1491" s="3" t="s">
        <v>77</v>
      </c>
      <c r="L1491" s="3" t="s">
        <v>40</v>
      </c>
      <c r="M1491" s="3" t="s">
        <v>1153</v>
      </c>
      <c r="N1491" s="2">
        <v>5.04</v>
      </c>
      <c r="O1491" s="2">
        <v>1.764</v>
      </c>
      <c r="P1491" s="2">
        <v>5</v>
      </c>
      <c r="Q1491" s="4">
        <f>Table1[[#This Row],[Amount]]*Table1[[#This Row],[Quantity]]</f>
        <v>25.2</v>
      </c>
    </row>
    <row r="1492" spans="1:17" x14ac:dyDescent="0.3">
      <c r="A1492" s="1">
        <v>1491</v>
      </c>
      <c r="B1492" s="2" t="s">
        <v>1145</v>
      </c>
      <c r="C1492" s="2" t="s">
        <v>8</v>
      </c>
      <c r="D1492" s="2" t="s">
        <v>14</v>
      </c>
      <c r="E1492" s="3">
        <v>43553</v>
      </c>
      <c r="F1492" s="3" t="s">
        <v>431</v>
      </c>
      <c r="G1492" s="2">
        <v>2019</v>
      </c>
      <c r="H1492" s="3" t="s">
        <v>73</v>
      </c>
      <c r="I1492" s="3" t="s">
        <v>106</v>
      </c>
      <c r="J1492" s="3" t="s">
        <v>54</v>
      </c>
      <c r="K1492" s="3" t="s">
        <v>77</v>
      </c>
      <c r="L1492" s="3" t="s">
        <v>40</v>
      </c>
      <c r="M1492" s="3" t="s">
        <v>1154</v>
      </c>
      <c r="N1492" s="2">
        <v>62.96</v>
      </c>
      <c r="O1492" s="2">
        <v>28.332000000000001</v>
      </c>
      <c r="P1492" s="2">
        <v>3</v>
      </c>
      <c r="Q1492" s="4">
        <f>Table1[[#This Row],[Amount]]*Table1[[#This Row],[Quantity]]</f>
        <v>188.88</v>
      </c>
    </row>
    <row r="1493" spans="1:17" x14ac:dyDescent="0.3">
      <c r="A1493" s="1">
        <v>1492</v>
      </c>
      <c r="B1493" s="2" t="s">
        <v>1146</v>
      </c>
      <c r="C1493" s="2" t="s">
        <v>8</v>
      </c>
      <c r="D1493" s="2" t="s">
        <v>18</v>
      </c>
      <c r="E1493" s="3">
        <v>43553</v>
      </c>
      <c r="F1493" s="3" t="s">
        <v>431</v>
      </c>
      <c r="G1493" s="2">
        <v>2019</v>
      </c>
      <c r="H1493" s="3" t="s">
        <v>73</v>
      </c>
      <c r="I1493" s="3" t="s">
        <v>106</v>
      </c>
      <c r="J1493" s="3" t="s">
        <v>54</v>
      </c>
      <c r="K1493" s="3" t="s">
        <v>77</v>
      </c>
      <c r="L1493" s="3" t="s">
        <v>40</v>
      </c>
      <c r="M1493" s="3" t="s">
        <v>1154</v>
      </c>
      <c r="N1493" s="2">
        <v>5.88</v>
      </c>
      <c r="O1493" s="2">
        <v>2.8812000000000002</v>
      </c>
      <c r="P1493" s="2">
        <v>2</v>
      </c>
      <c r="Q1493" s="4">
        <f>Table1[[#This Row],[Amount]]*Table1[[#This Row],[Quantity]]</f>
        <v>11.76</v>
      </c>
    </row>
    <row r="1494" spans="1:17" x14ac:dyDescent="0.3">
      <c r="A1494" s="1">
        <v>1493</v>
      </c>
      <c r="B1494" s="2" t="s">
        <v>1146</v>
      </c>
      <c r="C1494" s="2" t="s">
        <v>8</v>
      </c>
      <c r="D1494" s="2" t="s">
        <v>25</v>
      </c>
      <c r="E1494" s="3">
        <v>43553</v>
      </c>
      <c r="F1494" s="3" t="s">
        <v>431</v>
      </c>
      <c r="G1494" s="2">
        <v>2019</v>
      </c>
      <c r="H1494" s="3" t="s">
        <v>73</v>
      </c>
      <c r="I1494" s="3" t="s">
        <v>106</v>
      </c>
      <c r="J1494" s="3" t="s">
        <v>54</v>
      </c>
      <c r="K1494" s="3" t="s">
        <v>77</v>
      </c>
      <c r="L1494" s="3" t="s">
        <v>40</v>
      </c>
      <c r="M1494" s="3" t="s">
        <v>1154</v>
      </c>
      <c r="N1494" s="2">
        <v>977.29200000000003</v>
      </c>
      <c r="O1494" s="2">
        <v>173.74080000000001</v>
      </c>
      <c r="P1494" s="2">
        <v>5</v>
      </c>
      <c r="Q1494" s="4">
        <f>Table1[[#This Row],[Amount]]*Table1[[#This Row],[Quantity]]</f>
        <v>4886.46</v>
      </c>
    </row>
    <row r="1495" spans="1:17" x14ac:dyDescent="0.3">
      <c r="A1495" s="1">
        <v>1494</v>
      </c>
      <c r="B1495" s="2" t="s">
        <v>1147</v>
      </c>
      <c r="C1495" s="2" t="s">
        <v>8</v>
      </c>
      <c r="D1495" s="2" t="s">
        <v>25</v>
      </c>
      <c r="E1495" s="3">
        <v>43554</v>
      </c>
      <c r="F1495" s="3" t="s">
        <v>431</v>
      </c>
      <c r="G1495" s="2">
        <v>2019</v>
      </c>
      <c r="H1495" s="3" t="s">
        <v>125</v>
      </c>
      <c r="I1495" s="3" t="s">
        <v>107</v>
      </c>
      <c r="J1495" s="3" t="s">
        <v>43</v>
      </c>
      <c r="K1495" s="3" t="s">
        <v>108</v>
      </c>
      <c r="L1495" s="3" t="s">
        <v>37</v>
      </c>
      <c r="M1495" s="3" t="s">
        <v>1154</v>
      </c>
      <c r="N1495" s="2">
        <v>9.64</v>
      </c>
      <c r="O1495" s="2">
        <v>3.6631999999999998</v>
      </c>
      <c r="P1495" s="2">
        <v>1</v>
      </c>
      <c r="Q1495" s="4">
        <f>Table1[[#This Row],[Amount]]*Table1[[#This Row],[Quantity]]</f>
        <v>9.64</v>
      </c>
    </row>
    <row r="1496" spans="1:17" x14ac:dyDescent="0.3">
      <c r="A1496" s="1">
        <v>1495</v>
      </c>
      <c r="B1496" s="2" t="s">
        <v>1148</v>
      </c>
      <c r="C1496" s="2" t="s">
        <v>8</v>
      </c>
      <c r="D1496" s="2" t="s">
        <v>10</v>
      </c>
      <c r="E1496" s="3">
        <v>43554</v>
      </c>
      <c r="F1496" s="3" t="s">
        <v>431</v>
      </c>
      <c r="G1496" s="2">
        <v>2019</v>
      </c>
      <c r="H1496" s="3" t="s">
        <v>125</v>
      </c>
      <c r="I1496" s="3" t="s">
        <v>107</v>
      </c>
      <c r="J1496" s="3" t="s">
        <v>43</v>
      </c>
      <c r="K1496" s="3" t="s">
        <v>108</v>
      </c>
      <c r="L1496" s="3" t="s">
        <v>37</v>
      </c>
      <c r="M1496" s="3" t="s">
        <v>1153</v>
      </c>
      <c r="N1496" s="2">
        <v>40.049999999999997</v>
      </c>
      <c r="O1496" s="2">
        <v>11.214</v>
      </c>
      <c r="P1496" s="2">
        <v>4</v>
      </c>
      <c r="Q1496" s="4">
        <f>Table1[[#This Row],[Amount]]*Table1[[#This Row],[Quantity]]</f>
        <v>160.19999999999999</v>
      </c>
    </row>
    <row r="1497" spans="1:17" x14ac:dyDescent="0.3">
      <c r="A1497" s="1">
        <v>1496</v>
      </c>
      <c r="B1497" s="2" t="s">
        <v>1149</v>
      </c>
      <c r="C1497" s="2" t="s">
        <v>11</v>
      </c>
      <c r="D1497" s="2" t="s">
        <v>13</v>
      </c>
      <c r="E1497" s="3">
        <v>43554</v>
      </c>
      <c r="F1497" s="3" t="s">
        <v>431</v>
      </c>
      <c r="G1497" s="2">
        <v>2019</v>
      </c>
      <c r="H1497" s="3" t="s">
        <v>125</v>
      </c>
      <c r="I1497" s="3" t="s">
        <v>107</v>
      </c>
      <c r="J1497" s="3" t="s">
        <v>43</v>
      </c>
      <c r="K1497" s="3" t="s">
        <v>108</v>
      </c>
      <c r="L1497" s="3" t="s">
        <v>37</v>
      </c>
      <c r="M1497" s="3" t="s">
        <v>1153</v>
      </c>
      <c r="N1497" s="2">
        <v>10.192</v>
      </c>
      <c r="O1497" s="2">
        <v>3.1850000000000001</v>
      </c>
      <c r="P1497" s="2">
        <v>5</v>
      </c>
      <c r="Q1497" s="4">
        <f>Table1[[#This Row],[Amount]]*Table1[[#This Row],[Quantity]]</f>
        <v>50.96</v>
      </c>
    </row>
    <row r="1498" spans="1:17" x14ac:dyDescent="0.3">
      <c r="A1498" s="1">
        <v>1497</v>
      </c>
      <c r="B1498" s="2" t="s">
        <v>1149</v>
      </c>
      <c r="C1498" s="2" t="s">
        <v>8</v>
      </c>
      <c r="D1498" s="2" t="s">
        <v>15</v>
      </c>
      <c r="E1498" s="3">
        <v>43554</v>
      </c>
      <c r="F1498" s="3" t="s">
        <v>431</v>
      </c>
      <c r="G1498" s="2">
        <v>2019</v>
      </c>
      <c r="H1498" s="3" t="s">
        <v>125</v>
      </c>
      <c r="I1498" s="3" t="s">
        <v>107</v>
      </c>
      <c r="J1498" s="3" t="s">
        <v>43</v>
      </c>
      <c r="K1498" s="3" t="s">
        <v>108</v>
      </c>
      <c r="L1498" s="3" t="s">
        <v>37</v>
      </c>
      <c r="M1498" s="3" t="s">
        <v>1153</v>
      </c>
      <c r="N1498" s="2">
        <v>16.783999999999999</v>
      </c>
      <c r="O1498" s="2">
        <v>-0.20979999999999999</v>
      </c>
      <c r="P1498" s="2">
        <v>5</v>
      </c>
      <c r="Q1498" s="4">
        <f>Table1[[#This Row],[Amount]]*Table1[[#This Row],[Quantity]]</f>
        <v>83.919999999999987</v>
      </c>
    </row>
    <row r="1499" spans="1:17" x14ac:dyDescent="0.3">
      <c r="A1499" s="1">
        <v>1498</v>
      </c>
      <c r="B1499" s="2" t="s">
        <v>1149</v>
      </c>
      <c r="C1499" s="2" t="s">
        <v>6</v>
      </c>
      <c r="D1499" s="2" t="s">
        <v>16</v>
      </c>
      <c r="E1499" s="3">
        <v>43555</v>
      </c>
      <c r="F1499" s="3" t="s">
        <v>431</v>
      </c>
      <c r="G1499" s="2">
        <v>2019</v>
      </c>
      <c r="H1499" s="3" t="s">
        <v>60</v>
      </c>
      <c r="I1499" s="3" t="s">
        <v>109</v>
      </c>
      <c r="J1499" s="3" t="s">
        <v>42</v>
      </c>
      <c r="K1499" s="3" t="s">
        <v>110</v>
      </c>
      <c r="L1499" s="3" t="s">
        <v>38</v>
      </c>
      <c r="M1499" s="3" t="s">
        <v>1153</v>
      </c>
      <c r="N1499" s="2">
        <v>13.12</v>
      </c>
      <c r="O1499" s="2">
        <v>3.7719999999999998</v>
      </c>
      <c r="P1499" s="2">
        <v>2</v>
      </c>
      <c r="Q1499" s="4">
        <f>Table1[[#This Row],[Amount]]*Table1[[#This Row],[Quantity]]</f>
        <v>26.24</v>
      </c>
    </row>
    <row r="1500" spans="1:17" x14ac:dyDescent="0.3">
      <c r="A1500" s="1">
        <v>1499</v>
      </c>
      <c r="B1500" s="2" t="s">
        <v>1150</v>
      </c>
      <c r="C1500" s="2" t="s">
        <v>8</v>
      </c>
      <c r="D1500" s="2" t="s">
        <v>18</v>
      </c>
      <c r="E1500" s="3">
        <v>43555</v>
      </c>
      <c r="F1500" s="3" t="s">
        <v>431</v>
      </c>
      <c r="G1500" s="2">
        <v>2019</v>
      </c>
      <c r="H1500" s="3" t="s">
        <v>60</v>
      </c>
      <c r="I1500" s="3" t="s">
        <v>109</v>
      </c>
      <c r="J1500" s="3" t="s">
        <v>42</v>
      </c>
      <c r="K1500" s="3" t="s">
        <v>110</v>
      </c>
      <c r="L1500" s="3" t="s">
        <v>38</v>
      </c>
      <c r="M1500" s="3" t="s">
        <v>1155</v>
      </c>
      <c r="N1500" s="2">
        <v>18.16</v>
      </c>
      <c r="O1500" s="2">
        <v>6.5830000000000002</v>
      </c>
      <c r="P1500" s="2">
        <v>2</v>
      </c>
      <c r="Q1500" s="4">
        <f>Table1[[#This Row],[Amount]]*Table1[[#This Row],[Quantity]]</f>
        <v>36.32</v>
      </c>
    </row>
    <row r="1501" spans="1:17" x14ac:dyDescent="0.3">
      <c r="A1501" s="5">
        <v>1500</v>
      </c>
      <c r="B1501" s="6" t="s">
        <v>1151</v>
      </c>
      <c r="C1501" s="6" t="s">
        <v>8</v>
      </c>
      <c r="D1501" s="6" t="s">
        <v>19</v>
      </c>
      <c r="E1501" s="7">
        <v>43555</v>
      </c>
      <c r="F1501" s="7" t="s">
        <v>431</v>
      </c>
      <c r="G1501" s="6">
        <v>2019</v>
      </c>
      <c r="H1501" s="7" t="s">
        <v>60</v>
      </c>
      <c r="I1501" s="7" t="s">
        <v>109</v>
      </c>
      <c r="J1501" s="7" t="s">
        <v>42</v>
      </c>
      <c r="K1501" s="7" t="s">
        <v>110</v>
      </c>
      <c r="L1501" s="7" t="s">
        <v>38</v>
      </c>
      <c r="M1501" s="7" t="s">
        <v>1153</v>
      </c>
      <c r="N1501" s="6">
        <v>16.056000000000001</v>
      </c>
      <c r="O1501" s="6">
        <v>5.8202999999999996</v>
      </c>
      <c r="P1501" s="6">
        <v>2</v>
      </c>
      <c r="Q1501" s="4">
        <f>Table1[[#This Row],[Amount]]*Table1[[#This Row],[Quantity]]</f>
        <v>32.112000000000002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Analysis</vt:lpstr>
      <vt:lpstr>KpI</vt:lpstr>
      <vt:lpstr>Charts</vt:lpstr>
      <vt:lpstr>RawData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 Dholakia</dc:creator>
  <cp:lastModifiedBy>Raj Dholakia</cp:lastModifiedBy>
  <dcterms:created xsi:type="dcterms:W3CDTF">2024-12-27T15:21:22Z</dcterms:created>
  <dcterms:modified xsi:type="dcterms:W3CDTF">2024-12-27T16:50:17Z</dcterms:modified>
</cp:coreProperties>
</file>