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y Documents\610\NUEN_610_Project\mcn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11" i="1" s="1"/>
  <c r="I12" i="1" s="1"/>
  <c r="I10" i="1"/>
  <c r="I9" i="1"/>
  <c r="I8" i="1"/>
  <c r="I7" i="1"/>
  <c r="F10" i="1"/>
  <c r="F9" i="1"/>
  <c r="F7" i="1"/>
  <c r="F8" i="1" s="1"/>
  <c r="F5" i="1"/>
  <c r="F6" i="1" s="1"/>
  <c r="F11" i="1" s="1"/>
  <c r="F12" i="1" s="1"/>
  <c r="C9" i="1"/>
  <c r="C10" i="1" s="1"/>
  <c r="C7" i="1"/>
  <c r="C8" i="1" s="1"/>
  <c r="C5" i="1"/>
  <c r="C6" i="1" s="1"/>
  <c r="C11" i="1" s="1"/>
  <c r="C12" i="1" l="1"/>
</calcChain>
</file>

<file path=xl/sharedStrings.xml><?xml version="1.0" encoding="utf-8"?>
<sst xmlns="http://schemas.openxmlformats.org/spreadsheetml/2006/main" count="28" uniqueCount="15">
  <si>
    <t>pitch (cm)</t>
  </si>
  <si>
    <t>A_tot (cm^2)</t>
  </si>
  <si>
    <t>fuel radius (cm)</t>
  </si>
  <si>
    <t>fuel area (cm^2)</t>
  </si>
  <si>
    <t>pin radius (cm)</t>
  </si>
  <si>
    <t>pin area (cm^2)</t>
  </si>
  <si>
    <t>Hexagonal Lattice (XY)</t>
  </si>
  <si>
    <t>coolant area (cm^2)</t>
  </si>
  <si>
    <t>fuel : coolant</t>
  </si>
  <si>
    <t>Square Lattice (XY)</t>
  </si>
  <si>
    <t>Plate Lattice (XY)</t>
  </si>
  <si>
    <t>fuel width (cm)</t>
  </si>
  <si>
    <t>plate width (cm)</t>
  </si>
  <si>
    <t>plate area (cm^2)</t>
  </si>
  <si>
    <t>Using PWR fuel dimensions as approximate guesses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</si>
</sst>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workbookViewId="0">
      <selection activeCell="I5" sqref="I5"/>
    </sheetView>
  </sheetViews>
  <sheetFormatPr defaultRowHeight="15" x14ac:dyDescent="0.25"/>
  <cols>
    <col min="2" max="2" width="21" bestFit="1" customWidth="1"/>
    <col min="5" max="5" width="21" bestFit="1" customWidth="1"/>
    <col min="6" max="6" width="12" bestFit="1" customWidth="1"/>
    <col min="8" max="8" width="18.5703125" bestFit="1" customWidth="1"/>
    <col min="9" max="9" width="12" bestFit="1" customWidth="1"/>
  </cols>
  <sheetData>
    <row r="1" spans="2:9" x14ac:dyDescent="0.25">
      <c r="B1" t="s">
        <v>14</v>
      </c>
    </row>
    <row r="4" spans="2:9" x14ac:dyDescent="0.25">
      <c r="B4" s="1" t="s">
        <v>6</v>
      </c>
      <c r="E4" s="1" t="s">
        <v>9</v>
      </c>
      <c r="H4" s="1" t="s">
        <v>10</v>
      </c>
    </row>
    <row r="5" spans="2:9" x14ac:dyDescent="0.25">
      <c r="B5" t="s">
        <v>0</v>
      </c>
      <c r="C5">
        <f>0.5888888835907*2</f>
        <v>1.1777777671814</v>
      </c>
      <c r="E5" t="s">
        <v>0</v>
      </c>
      <c r="F5">
        <f>0.5888888835907*2</f>
        <v>1.1777777671814</v>
      </c>
      <c r="H5" t="s">
        <v>0</v>
      </c>
      <c r="I5">
        <f>0.73*2</f>
        <v>1.46</v>
      </c>
    </row>
    <row r="6" spans="2:9" x14ac:dyDescent="0.25">
      <c r="B6" t="s">
        <v>1</v>
      </c>
      <c r="C6">
        <f xml:space="preserve"> (SQRT(3) * C5^2)/2</f>
        <v>1.2013162051641852</v>
      </c>
      <c r="E6" t="s">
        <v>1</v>
      </c>
      <c r="F6">
        <f>F5^2</f>
        <v>1.3871604688668042</v>
      </c>
      <c r="H6" t="s">
        <v>1</v>
      </c>
      <c r="I6">
        <f>I5*42.4</f>
        <v>61.903999999999996</v>
      </c>
    </row>
    <row r="7" spans="2:9" x14ac:dyDescent="0.25">
      <c r="B7" t="s">
        <v>2</v>
      </c>
      <c r="C7">
        <f>0.47</f>
        <v>0.47</v>
      </c>
      <c r="E7" t="s">
        <v>2</v>
      </c>
      <c r="F7">
        <f>0.47</f>
        <v>0.47</v>
      </c>
      <c r="H7" t="s">
        <v>11</v>
      </c>
      <c r="I7">
        <f>0.47*2</f>
        <v>0.94</v>
      </c>
    </row>
    <row r="8" spans="2:9" x14ac:dyDescent="0.25">
      <c r="B8" t="s">
        <v>3</v>
      </c>
      <c r="C8">
        <f>PI()*C7^2</f>
        <v>0.69397781717798523</v>
      </c>
      <c r="E8" t="s">
        <v>3</v>
      </c>
      <c r="F8">
        <f>PI()*F7^2</f>
        <v>0.69397781717798523</v>
      </c>
      <c r="H8" t="s">
        <v>3</v>
      </c>
      <c r="I8">
        <f>I7*20.943*2</f>
        <v>39.372840000000004</v>
      </c>
    </row>
    <row r="9" spans="2:9" x14ac:dyDescent="0.25">
      <c r="B9" t="s">
        <v>4</v>
      </c>
      <c r="C9">
        <f>0.537</f>
        <v>0.53700000000000003</v>
      </c>
      <c r="E9" t="s">
        <v>4</v>
      </c>
      <c r="F9">
        <f>0.537</f>
        <v>0.53700000000000003</v>
      </c>
      <c r="H9" t="s">
        <v>12</v>
      </c>
      <c r="I9">
        <f>0.537*2</f>
        <v>1.0740000000000001</v>
      </c>
    </row>
    <row r="10" spans="2:9" x14ac:dyDescent="0.25">
      <c r="B10" t="s">
        <v>5</v>
      </c>
      <c r="C10">
        <f>PI()*C9^2</f>
        <v>0.90593793192303518</v>
      </c>
      <c r="E10" t="s">
        <v>5</v>
      </c>
      <c r="F10">
        <f>PI()*F9^2</f>
        <v>0.90593793192303518</v>
      </c>
      <c r="H10" t="s">
        <v>13</v>
      </c>
      <c r="I10">
        <f>I9*42.4</f>
        <v>45.537600000000005</v>
      </c>
    </row>
    <row r="11" spans="2:9" x14ac:dyDescent="0.25">
      <c r="B11" t="s">
        <v>7</v>
      </c>
      <c r="C11">
        <f>C6-C10</f>
        <v>0.29537827324115007</v>
      </c>
      <c r="E11" t="s">
        <v>7</v>
      </c>
      <c r="F11">
        <f>F6-F10</f>
        <v>0.48122253694376904</v>
      </c>
      <c r="H11" t="s">
        <v>7</v>
      </c>
      <c r="I11">
        <f>I6-I10</f>
        <v>16.366399999999992</v>
      </c>
    </row>
    <row r="12" spans="2:9" x14ac:dyDescent="0.25">
      <c r="B12" s="1" t="s">
        <v>8</v>
      </c>
      <c r="C12" s="1">
        <f>C8/C11</f>
        <v>2.3494545132350142</v>
      </c>
      <c r="D12" s="1"/>
      <c r="E12" s="1" t="s">
        <v>8</v>
      </c>
      <c r="F12" s="1">
        <f>F8/F11</f>
        <v>1.4421141237179353</v>
      </c>
      <c r="G12" s="1"/>
      <c r="H12" s="1" t="s">
        <v>8</v>
      </c>
      <c r="I12" s="1">
        <f>I8/I11</f>
        <v>2.4057117020236598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P. Childs</dc:creator>
  <cp:lastModifiedBy>Mason P. Childs</cp:lastModifiedBy>
  <dcterms:created xsi:type="dcterms:W3CDTF">2015-10-22T14:58:44Z</dcterms:created>
  <dcterms:modified xsi:type="dcterms:W3CDTF">2015-10-22T21:48:32Z</dcterms:modified>
</cp:coreProperties>
</file>