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9179ee4278778621/Documents/AI Sales Cross Selling and UpSelling/data/"/>
    </mc:Choice>
  </mc:AlternateContent>
  <xr:revisionPtr revIDLastSave="714" documentId="8_{6C9FB7C9-7B19-4546-941A-1DAA0B1A9FBD}" xr6:coauthVersionLast="47" xr6:coauthVersionMax="47" xr10:uidLastSave="{4DFE60F4-1C4B-4CF0-BFBD-86E11EDAE8FA}"/>
  <bookViews>
    <workbookView xWindow="-120" yWindow="-120" windowWidth="20730" windowHeight="11040" xr2:uid="{6967C1C2-F82A-4A36-A041-8468916C939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270" i="1"/>
  <c r="N267" i="1"/>
  <c r="N266" i="1"/>
  <c r="N265" i="1"/>
  <c r="N264" i="1"/>
  <c r="N258" i="1"/>
  <c r="N252" i="1"/>
  <c r="N245" i="1"/>
  <c r="N240" i="1"/>
  <c r="N239" i="1"/>
  <c r="N236" i="1"/>
  <c r="N235" i="1"/>
  <c r="N234" i="1"/>
  <c r="N233" i="1"/>
  <c r="N232" i="1"/>
  <c r="N231" i="1"/>
  <c r="N230" i="1"/>
  <c r="N229" i="1"/>
  <c r="N226" i="1"/>
  <c r="N225" i="1"/>
  <c r="L220" i="1"/>
  <c r="N200" i="1"/>
  <c r="N197" i="1"/>
  <c r="N196" i="1"/>
  <c r="N195" i="1"/>
  <c r="N194" i="1"/>
  <c r="N188" i="1"/>
  <c r="N182" i="1"/>
  <c r="N175" i="1"/>
  <c r="N170" i="1"/>
  <c r="N169" i="1"/>
  <c r="N166" i="1"/>
  <c r="N165" i="1"/>
  <c r="N164" i="1"/>
  <c r="N163" i="1"/>
  <c r="N162" i="1"/>
  <c r="N161" i="1"/>
  <c r="N160" i="1"/>
  <c r="N159" i="1"/>
  <c r="N156" i="1"/>
  <c r="N155" i="1"/>
  <c r="L150" i="1"/>
  <c r="N131" i="1"/>
  <c r="N128" i="1"/>
  <c r="N127" i="1"/>
  <c r="N126" i="1"/>
  <c r="N125" i="1"/>
  <c r="N119" i="1"/>
  <c r="N113" i="1"/>
  <c r="N106" i="1"/>
  <c r="N101" i="1"/>
  <c r="N100" i="1"/>
  <c r="N97" i="1"/>
  <c r="N96" i="1"/>
  <c r="N95" i="1"/>
  <c r="N94" i="1"/>
  <c r="N93" i="1"/>
  <c r="N92" i="1"/>
  <c r="N91" i="1"/>
  <c r="N90" i="1"/>
  <c r="N87" i="1"/>
  <c r="N86" i="1"/>
  <c r="N58" i="1"/>
  <c r="N55" i="1"/>
  <c r="N54" i="1"/>
  <c r="N53" i="1"/>
  <c r="N52" i="1"/>
  <c r="N46" i="1"/>
  <c r="N40" i="1"/>
  <c r="N33" i="1"/>
  <c r="N28" i="1"/>
  <c r="N27" i="1"/>
  <c r="N24" i="1"/>
  <c r="N23" i="1"/>
  <c r="N22" i="1"/>
  <c r="N21" i="1"/>
  <c r="N20" i="1"/>
  <c r="N19" i="1"/>
  <c r="N18" i="1"/>
  <c r="N17" i="1"/>
  <c r="N14" i="1"/>
  <c r="N13" i="1"/>
  <c r="L8" i="1"/>
  <c r="N4" i="1"/>
  <c r="N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Tri</author>
  </authors>
  <commentList>
    <comment ref="N81" authorId="0" shapeId="0" xr:uid="{33735F37-3D3D-45EB-A920-5131A19A8A32}">
      <text>
        <r>
          <rPr>
            <b/>
            <sz val="9"/>
            <color indexed="81"/>
            <rFont val="Tahoma"/>
            <charset val="1"/>
          </rPr>
          <t>Tri:</t>
        </r>
        <r>
          <rPr>
            <sz val="9"/>
            <color indexed="81"/>
            <rFont val="Tahoma"/>
            <charset val="1"/>
          </rPr>
          <t xml:space="preserve">
Feb
Bank Mega 230.500
BPRS HIKS 48,5
SK Consulting 8jt 
</t>
        </r>
        <r>
          <rPr>
            <b/>
            <sz val="9"/>
            <color indexed="81"/>
            <rFont val="Tahoma"/>
            <family val="2"/>
          </rPr>
          <t>Total 287jt</t>
        </r>
      </text>
    </comment>
  </commentList>
</comments>
</file>

<file path=xl/sharedStrings.xml><?xml version="1.0" encoding="utf-8"?>
<sst xmlns="http://schemas.openxmlformats.org/spreadsheetml/2006/main" count="1726" uniqueCount="249">
  <si>
    <t>perusahaan</t>
  </si>
  <si>
    <t>topik</t>
  </si>
  <si>
    <t>status</t>
  </si>
  <si>
    <t>presentase</t>
  </si>
  <si>
    <t>group/retail</t>
  </si>
  <si>
    <t>estimasi bulan</t>
  </si>
  <si>
    <t>trainer</t>
  </si>
  <si>
    <t>total pertemuan</t>
  </si>
  <si>
    <t>jumlah peserta</t>
  </si>
  <si>
    <t>pembayaran</t>
  </si>
  <si>
    <t>Tribakti Inspektama</t>
  </si>
  <si>
    <t xml:space="preserve">How to Recruit, interview, select&amp;place the right employee </t>
  </si>
  <si>
    <t>Closing</t>
  </si>
  <si>
    <t>Retail</t>
  </si>
  <si>
    <t>IM</t>
  </si>
  <si>
    <t>Bank Bukopin Syariah</t>
  </si>
  <si>
    <t>Powerful Database Analysis &amp; Dashboard Reporting With Excel</t>
  </si>
  <si>
    <t>External</t>
  </si>
  <si>
    <t>Kementrian Agama</t>
  </si>
  <si>
    <t>M3kom</t>
  </si>
  <si>
    <t>Artha Asia Finance</t>
  </si>
  <si>
    <t>Januari</t>
  </si>
  <si>
    <t>Bank Mega</t>
  </si>
  <si>
    <t>Negotiation Skills For Credit Card Collector</t>
  </si>
  <si>
    <t>Group</t>
  </si>
  <si>
    <t>Februari 2021</t>
  </si>
  <si>
    <t>DP/BN</t>
  </si>
  <si>
    <t>BPRS HIK Cibitung</t>
  </si>
  <si>
    <t>Selling Skills With NLP &amp; Outbond</t>
  </si>
  <si>
    <t>26-27 Februari 2021</t>
  </si>
  <si>
    <t>Ext</t>
  </si>
  <si>
    <t>SK Consulting</t>
  </si>
  <si>
    <t>PPP</t>
  </si>
  <si>
    <t>6 Februari 2021</t>
  </si>
  <si>
    <t>AL</t>
  </si>
  <si>
    <t>TACO</t>
  </si>
  <si>
    <t>Manager &amp; Webinar</t>
  </si>
  <si>
    <t>Januari/ Februari 2021</t>
  </si>
  <si>
    <t>AL &amp; BN</t>
  </si>
  <si>
    <t>Jasaraharja Lampung</t>
  </si>
  <si>
    <t>Kesekertariatan</t>
  </si>
  <si>
    <t>Q 1 - 2021</t>
  </si>
  <si>
    <t>AL/BN</t>
  </si>
  <si>
    <t>MPM Finance</t>
  </si>
  <si>
    <t>Purchasing Procurement</t>
  </si>
  <si>
    <t>Bank Of China</t>
  </si>
  <si>
    <t>Digital  Presentation , Public Speaking &amp; Training Delivery Skill</t>
  </si>
  <si>
    <t>Kereta Cepat Indonesia China (KCIC)</t>
  </si>
  <si>
    <t>Securitas Asset</t>
  </si>
  <si>
    <t>CSUL</t>
  </si>
  <si>
    <t>Administration Management</t>
  </si>
  <si>
    <t>Januari 2021</t>
  </si>
  <si>
    <t>BPRS Dhinar Asri</t>
  </si>
  <si>
    <t>Digital Selling</t>
  </si>
  <si>
    <t>Ext/AL</t>
  </si>
  <si>
    <t>Indonesia  Teijin Dupont</t>
  </si>
  <si>
    <t>Supplay chain Management</t>
  </si>
  <si>
    <t>Semester 1 2021</t>
  </si>
  <si>
    <t>Hyundai Motors Indonesia</t>
  </si>
  <si>
    <t>compherensive Training</t>
  </si>
  <si>
    <t>BN/AL/IM</t>
  </si>
  <si>
    <t>Indowire Prima Industrindo</t>
  </si>
  <si>
    <t>SEO</t>
  </si>
  <si>
    <t>Digital Marketing untuk B2B</t>
  </si>
  <si>
    <t>Hutama Karya Infrastruktur</t>
  </si>
  <si>
    <t xml:space="preserve"> Valuation on merger &amp; acquisition,
 Financial projection &amp; valuation,
Financial statement analysis,
Feasibility study,
Financial aspect on feasibility study (financial management),
How to become professional quantity surveyor for construction,
Developing &amp; improving quality control procedures for business success sustainability</t>
  </si>
  <si>
    <t>Bank Of CHina</t>
  </si>
  <si>
    <t>Purchasing &amp; procurement era digital industry 4.0</t>
  </si>
  <si>
    <t>23 Februari 2021</t>
  </si>
  <si>
    <t>Content E-Learning (3 content)</t>
  </si>
  <si>
    <t>Q1 - 2021</t>
  </si>
  <si>
    <t>xx</t>
  </si>
  <si>
    <t>Bank Sumut</t>
  </si>
  <si>
    <t>Creating Positive Working</t>
  </si>
  <si>
    <t>Frisan Flag Indonesia</t>
  </si>
  <si>
    <t>Presentation Skills</t>
  </si>
  <si>
    <t>HH</t>
  </si>
  <si>
    <t>BI Institute</t>
  </si>
  <si>
    <t>Self development, Digital Mindset,
Neuroscience</t>
  </si>
  <si>
    <t>Maret 2021</t>
  </si>
  <si>
    <t>Ext &amp; BN</t>
  </si>
  <si>
    <t xml:space="preserve">BPRS HIK Cibitung </t>
  </si>
  <si>
    <t>Compherensive proposal (Leadership 40jt, legal drafting, Internal Control &amp; Fraud prevention 20Jt,Analisa pembiayaan 20Jt, Pelatihan sindikasi 20Jt, Basic Accounting &amp; Finance for Non Finnace Staff 30jt)</t>
  </si>
  <si>
    <t>Q1-Q3 2021</t>
  </si>
  <si>
    <t>AL, Ext, BN/IM</t>
  </si>
  <si>
    <t>Bank Fama International</t>
  </si>
  <si>
    <t>Analisa credit Berbasis laporan Keuangan</t>
  </si>
  <si>
    <t>BN/DP</t>
  </si>
  <si>
    <t>ACA</t>
  </si>
  <si>
    <t>Comherensive proposal</t>
  </si>
  <si>
    <t>AL/BN/IM</t>
  </si>
  <si>
    <t>Kobexindo</t>
  </si>
  <si>
    <t>Sales &amp; Leadership</t>
  </si>
  <si>
    <t>Medion</t>
  </si>
  <si>
    <t>Graphology for Recruitment</t>
  </si>
  <si>
    <t>NT</t>
  </si>
  <si>
    <t>HK Metals Utama</t>
  </si>
  <si>
    <t xml:space="preserve">5R </t>
  </si>
  <si>
    <t>Sharp Electronics</t>
  </si>
  <si>
    <t>Leadership</t>
  </si>
  <si>
    <t xml:space="preserve">Bank BTN </t>
  </si>
  <si>
    <t>Event Organizer</t>
  </si>
  <si>
    <t>Campina Ice Cream</t>
  </si>
  <si>
    <t>Control &amp; Monitoring For Sales</t>
  </si>
  <si>
    <t xml:space="preserve">Akhir Semester 1 atau Semester 2 </t>
  </si>
  <si>
    <t>Collection Strategy for Commercial</t>
  </si>
  <si>
    <t>Semester 1</t>
  </si>
  <si>
    <t>Penjualan Aset Kredit Macet Di Era Vaksinasi Covid 19</t>
  </si>
  <si>
    <t xml:space="preserve">Indospring </t>
  </si>
  <si>
    <t>Shopfloor leadership</t>
  </si>
  <si>
    <t>Keb Hana</t>
  </si>
  <si>
    <t xml:space="preserve"> Handling Difficult Conversation for Collection</t>
  </si>
  <si>
    <t>Akhir Feb</t>
  </si>
  <si>
    <t>FD/DP</t>
  </si>
  <si>
    <t>Syncrum Logistic</t>
  </si>
  <si>
    <t>TTT</t>
  </si>
  <si>
    <t>Feb/Maret</t>
  </si>
  <si>
    <t>BI Babel</t>
  </si>
  <si>
    <t>Digital Mindset</t>
  </si>
  <si>
    <t>BI Purwokerto</t>
  </si>
  <si>
    <t>Negotion skills 4.0</t>
  </si>
  <si>
    <t>Artha Prima Finance</t>
  </si>
  <si>
    <t>Credit Analyst</t>
  </si>
  <si>
    <t>Asuransi Raksa Pratikara</t>
  </si>
  <si>
    <t>Internal Audit</t>
  </si>
  <si>
    <t>Pro Car International Finance</t>
  </si>
  <si>
    <t>4 Topik (Leadership,money laundry, sales marketing &amp; Collection)</t>
  </si>
  <si>
    <t>Ext, BN, AL</t>
  </si>
  <si>
    <t>Motivasi</t>
  </si>
  <si>
    <t>BTM Muhammadiyah</t>
  </si>
  <si>
    <t>3 Topik (Motivasi , Leadership, Risk Management)</t>
  </si>
  <si>
    <t>Palyja</t>
  </si>
  <si>
    <t>Business Management</t>
  </si>
  <si>
    <t>BPRS Amanah Ummah</t>
  </si>
  <si>
    <t>BPD Papua</t>
  </si>
  <si>
    <t>Advance Tecnical Skill For Bank Credit Analys,
Teknik Analisa Kredit Investasi (Advance),
Manajemen Asset dan Optimalisasi Idle Asset
Hapus Buku Kredit Bermasalah,
Marketing Strategy in Digita
Analisa Laporan Keuangan dengan teknik Financing Waterfall cashflow,
Basic Treasury and Investmen Service Management,
Sales leadership,
Managing Consumer Lending Business,
Pemahaman Bentuk Perizinan Perusahaaan,
Legal Audit dan Legal Opinion,
Riset pemasaran,
Teknik pembuatan video animasi utk promosi,
Manajemen pengelolaan cleaning service, office boy/girl (tenaga outsourching),</t>
  </si>
  <si>
    <t>Semester 1 &amp; 2- 2021</t>
  </si>
  <si>
    <t>BN/AL/IM/ ext</t>
  </si>
  <si>
    <t>Basic ALMA</t>
  </si>
  <si>
    <t>BPD SULUT GO</t>
  </si>
  <si>
    <t xml:space="preserve">Februari minggu ke 3 </t>
  </si>
  <si>
    <t>Negotiation Skills, Interpersonal skills, Leadership</t>
  </si>
  <si>
    <t>Feb Minggu ke 4</t>
  </si>
  <si>
    <t>Hino Motor Sales Indonesia</t>
  </si>
  <si>
    <t>Leadership For Dept Head</t>
  </si>
  <si>
    <t>63 (3 batch)</t>
  </si>
  <si>
    <t>Mitsubishi Chemica Indonesia</t>
  </si>
  <si>
    <t>11-15 Februari</t>
  </si>
  <si>
    <t>Futaba</t>
  </si>
  <si>
    <t>Assesment Kenaikan Jabatan</t>
  </si>
  <si>
    <t>BN//AL/IM</t>
  </si>
  <si>
    <t>Sarana  Multi Infrastruktur (SMI)</t>
  </si>
  <si>
    <t xml:space="preserve">Business Comunication </t>
  </si>
  <si>
    <t>Asuransi Cigna</t>
  </si>
  <si>
    <t>Service Excellent For Security</t>
  </si>
  <si>
    <t>Q1 2021</t>
  </si>
  <si>
    <t>Pama Persada</t>
  </si>
  <si>
    <t>Compherensive proposal</t>
  </si>
  <si>
    <t>Mizuho Balimore Finance</t>
  </si>
  <si>
    <t>Collection Skills</t>
  </si>
  <si>
    <t>DP,BN</t>
  </si>
  <si>
    <t>Assa Rent</t>
  </si>
  <si>
    <t>Content Digital E learning</t>
  </si>
  <si>
    <t>BPD Kaltim</t>
  </si>
  <si>
    <t>Content &amp; Platform</t>
  </si>
  <si>
    <t>BPRS Buana Mitra Perwira – Purbalingga</t>
  </si>
  <si>
    <t>Risk Management, Marketing</t>
  </si>
  <si>
    <t>BN/AL</t>
  </si>
  <si>
    <t>ODP</t>
  </si>
  <si>
    <t>BN/AL/ External</t>
  </si>
  <si>
    <t>Bank Syariah Patriot</t>
  </si>
  <si>
    <t>Collection &amp; Money Laundring</t>
  </si>
  <si>
    <t>Kospin Jasa</t>
  </si>
  <si>
    <t xml:space="preserve">Safety Driving </t>
  </si>
  <si>
    <t>Akhir januari</t>
  </si>
  <si>
    <t>Surveyor Indonesia</t>
  </si>
  <si>
    <t>BPRS Rahma Syariah</t>
  </si>
  <si>
    <t>Graphology &amp; Graphonomi</t>
  </si>
  <si>
    <t>DP</t>
  </si>
  <si>
    <t>Februari</t>
  </si>
  <si>
    <t xml:space="preserve">Manager &amp; Webinar ( semua level ) </t>
  </si>
  <si>
    <t>BN</t>
  </si>
  <si>
    <t>Financial Statement Analysis</t>
  </si>
  <si>
    <t>9-10 Feb 21</t>
  </si>
  <si>
    <t>Extrnal (Martoyo)</t>
  </si>
  <si>
    <t>Financial Aspect On Feasibility Study (Financial Management)</t>
  </si>
  <si>
    <t>16-17 Feb 21</t>
  </si>
  <si>
    <t>Extrnal (Martoyo &amp; Nanang)</t>
  </si>
  <si>
    <t>23 Februari 21</t>
  </si>
  <si>
    <t>Bank Mestika Dharma (Tim Procurement)</t>
  </si>
  <si>
    <t>PP (Persero) Tbk</t>
  </si>
  <si>
    <t>Jasaraharja DKI Jakarta</t>
  </si>
  <si>
    <t>How To make great Flyer in photoshop</t>
  </si>
  <si>
    <t>BW</t>
  </si>
  <si>
    <t>09-10 April 2021 (2Batch),16-17 April 2021 (1Batch),23-24 April 2021 (2 batch)</t>
  </si>
  <si>
    <t>DP,BN &amp; AL</t>
  </si>
  <si>
    <t>5 batch</t>
  </si>
  <si>
    <t xml:space="preserve">Kementrian Agama </t>
  </si>
  <si>
    <t>Public Speaking</t>
  </si>
  <si>
    <t>06-07 April</t>
  </si>
  <si>
    <t>BPRS HIK</t>
  </si>
  <si>
    <t>How To Conduct TNA</t>
  </si>
  <si>
    <t>28-30 April 21</t>
  </si>
  <si>
    <t>RL,SH</t>
  </si>
  <si>
    <t>Mitsui Leasing Capital Indonesia</t>
  </si>
  <si>
    <t>Sarana Multi Infrastruktur</t>
  </si>
  <si>
    <t>Latihan Bagimana Coaching &amp; Mentoring</t>
  </si>
  <si>
    <t>07 Mei 21</t>
  </si>
  <si>
    <t>AA</t>
  </si>
  <si>
    <t>Samsung Indonesia</t>
  </si>
  <si>
    <t>Convicing others using psikological story telling</t>
  </si>
  <si>
    <t>28 Mei 21</t>
  </si>
  <si>
    <t>Life Coach: achieving Work Life Balance</t>
  </si>
  <si>
    <t>Effective Time &amp; Activity With Good Communication Skills</t>
  </si>
  <si>
    <t>6 Mei 2021</t>
  </si>
  <si>
    <t>KPP</t>
  </si>
  <si>
    <t>Effective Negotiation Skills</t>
  </si>
  <si>
    <t>24-25 Mei</t>
  </si>
  <si>
    <t>Great Estern Life</t>
  </si>
  <si>
    <t>29-30 April &amp; 3-4 Mei</t>
  </si>
  <si>
    <t>Fosfroc</t>
  </si>
  <si>
    <t>Maret</t>
  </si>
  <si>
    <t>alamat</t>
  </si>
  <si>
    <t>telepon</t>
  </si>
  <si>
    <t>email</t>
  </si>
  <si>
    <t>sektor_usaha</t>
  </si>
  <si>
    <t>Jl. Pantai Indah Selatan
Ruko Elang Laut Boulevard Blok F No. 31-33
Kel. Kamal Muara, Jakarta Utara, 14470</t>
  </si>
  <si>
    <t>(+6221) 2251 0022</t>
  </si>
  <si>
    <t>marketing@tribhakti.com</t>
  </si>
  <si>
    <t>pertambangan</t>
  </si>
  <si>
    <t>Jl. Salemba Raya No. 55 Jakarta Pusat 10440</t>
  </si>
  <si>
    <t>+6221 2300912</t>
  </si>
  <si>
    <t>corsec@kbbukopinsyariah.com</t>
  </si>
  <si>
    <t>perbankan</t>
  </si>
  <si>
    <t>Jalan Lapangan Banteng Barat No. 3-4 Jakarta Pusat 10710</t>
  </si>
  <si>
    <t>agama</t>
  </si>
  <si>
    <t>Jl. Perintis Kemerdekaan, Perkantoran Pulomas Blok VI No. 7-8, Jakarta 13260, Indonesia</t>
  </si>
  <si>
    <t>+62 21 4786 7933</t>
  </si>
  <si>
    <t>marketing communication</t>
  </si>
  <si>
    <t>Pembiayaan Investasi, Pembiayaan Modal Kerja dan Pembiayaan Multiguna.</t>
  </si>
  <si>
    <t>Kencana Tower 5 &amp; 6 Floor, Business Park Kebon Jeruk Jl. Raya Meruya Ilir No.88. Jakarta 11620. Indonesia</t>
  </si>
  <si>
    <t>+62-21 58908189</t>
  </si>
  <si>
    <t>ccu@asiaf.co.id</t>
  </si>
  <si>
    <t>Menara Bank Mega Lt. 15
Jl. Kapten P. Tendean No.12-14A
Jakarta 12790</t>
  </si>
  <si>
    <t>021 7917-5000</t>
  </si>
  <si>
    <t>corsec@bankmega.com</t>
  </si>
  <si>
    <t>Jl. Ahmad Yani Blok B3 No. 6-8, Ruko Sentra Niaga Kalimalang, 
Kayuringin, Bekasi Selatan Kota Bekasi, 17144</t>
  </si>
  <si>
    <t>021-89466666</t>
  </si>
  <si>
    <t>cibitung@hikcibitung.co.id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</si>
</sst>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8" x14ac:knownFonts="1">
    <font>
      <sz val="11"/>
      <color theme="1"/>
      <name val="Calibri"/>
      <family val="2"/>
      <scheme val="minor"/>
    </font>
    <font>
      <sz val="11"/>
      <color theme="1"/>
      <name val="Calibri"/>
      <family val="2"/>
      <scheme val="minor"/>
    </font>
    <font>
      <sz val="11"/>
      <name val="Calibri"/>
      <family val="2"/>
      <scheme val="minor"/>
    </font>
    <font>
      <b/>
      <sz val="9"/>
      <color indexed="81"/>
      <name val="Tahoma"/>
      <charset val="1"/>
    </font>
    <font>
      <sz val="9"/>
      <color indexed="81"/>
      <name val="Tahoma"/>
      <charset val="1"/>
    </font>
    <font>
      <b/>
      <sz val="9"/>
      <color indexed="81"/>
      <name val="Tahoma"/>
      <family val="2"/>
    </font>
    <font>
      <u/>
      <sz val="11"/>
      <color theme="10"/>
      <name val="Calibri"/>
      <family val="2"/>
      <scheme val="minor"/>
    </font>
    <font>
      <sz val="11"/>
      <color rgb="FF000000"/>
      <name val="Arial"/>
      <family val="2"/>
    </font>
  </fonts>
  <fills count="3">
    <fill>
      <patternFill patternType="none"/>
    </fill>
    <fill>
      <patternFill patternType="gray125"/>
    </fill>
    <fill>
      <patternFill patternType="solid">
        <fgColor indexed="65"/>
        <bgColor indexed="64"/>
      </patternFill>
    </fill>
  </fills>
  <borders count="1">
    <border>
      <left/>
      <right/>
      <top/>
      <bottom/>
      <diagonal/>
    </border>
  </borders>
  <cellStyleXfs count="4">
    <xf numFmtId="0" fontId="0" fillId="0" borderId="0"/>
    <xf numFmtId="41" fontId="1" fillId="0" borderId="0" applyFont="0" applyFill="0" applyBorder="0" applyAlignment="0" applyProtection="0"/>
    <xf numFmtId="41" fontId="1" fillId="0" borderId="0" applyFont="0" applyFill="0" applyBorder="0" applyAlignment="0" applyProtection="0"/>
    <xf numFmtId="0" fontId="6" fillId="0" borderId="0" applyNumberFormat="0" applyFill="0" applyBorder="0" applyAlignment="0" applyProtection="0"/>
  </cellStyleXfs>
  <cellXfs count="48">
    <xf numFmtId="0" fontId="0" fillId="0" borderId="0" xfId="0"/>
    <xf numFmtId="0" fontId="2" fillId="0" borderId="0" xfId="0" applyFont="1" applyAlignment="1">
      <alignment horizontal="left" vertical="center" wrapText="1"/>
    </xf>
    <xf numFmtId="0" fontId="0" fillId="0" borderId="0" xfId="0" applyAlignment="1">
      <alignment horizontal="center" vertical="center" wrapText="1"/>
    </xf>
    <xf numFmtId="9" fontId="0" fillId="0" borderId="0" xfId="0" applyNumberFormat="1" applyAlignment="1">
      <alignment horizontal="center" vertical="center" wrapText="1"/>
    </xf>
    <xf numFmtId="9" fontId="2" fillId="0" borderId="0" xfId="0" applyNumberFormat="1" applyFont="1" applyAlignment="1">
      <alignment horizontal="center" vertical="center" wrapText="1"/>
    </xf>
    <xf numFmtId="41" fontId="2" fillId="0" borderId="0" xfId="1" applyFont="1" applyFill="1" applyBorder="1" applyAlignment="1">
      <alignment horizontal="center" vertical="center" wrapText="1"/>
    </xf>
    <xf numFmtId="41" fontId="2" fillId="0" borderId="0" xfId="0" applyNumberFormat="1" applyFont="1" applyAlignment="1">
      <alignment vertical="center" wrapText="1"/>
    </xf>
    <xf numFmtId="41" fontId="2" fillId="0" borderId="0" xfId="1" applyFont="1" applyFill="1" applyBorder="1" applyAlignment="1">
      <alignment vertical="center" wrapText="1"/>
    </xf>
    <xf numFmtId="16" fontId="2" fillId="0" borderId="0" xfId="1" applyNumberFormat="1"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41" fontId="0" fillId="0" borderId="0" xfId="1"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41" fontId="0" fillId="0" borderId="0" xfId="1" quotePrefix="1" applyFont="1" applyFill="1" applyBorder="1" applyAlignment="1">
      <alignment horizontal="center" vertical="center" wrapText="1"/>
    </xf>
    <xf numFmtId="17" fontId="0" fillId="0" borderId="0" xfId="1" applyNumberFormat="1" applyFont="1" applyFill="1" applyBorder="1" applyAlignment="1">
      <alignment horizontal="center" vertical="center" wrapText="1"/>
    </xf>
    <xf numFmtId="41" fontId="1" fillId="0" borderId="0" xfId="1" applyFont="1" applyFill="1" applyBorder="1" applyAlignment="1">
      <alignment horizontal="center" vertical="center" wrapText="1"/>
    </xf>
    <xf numFmtId="17" fontId="1" fillId="0" borderId="0" xfId="1" applyNumberFormat="1" applyFont="1" applyFill="1" applyBorder="1" applyAlignment="1">
      <alignment horizontal="center" vertical="center" wrapText="1"/>
    </xf>
    <xf numFmtId="17" fontId="0" fillId="0" borderId="0" xfId="1" quotePrefix="1" applyNumberFormat="1" applyFont="1" applyFill="1" applyBorder="1" applyAlignment="1">
      <alignment horizontal="center" vertical="center" wrapText="1"/>
    </xf>
    <xf numFmtId="41" fontId="2" fillId="0" borderId="0" xfId="2" applyFont="1" applyFill="1" applyBorder="1" applyAlignment="1">
      <alignment horizontal="center" vertical="center" wrapText="1"/>
    </xf>
    <xf numFmtId="41" fontId="2" fillId="0" borderId="0" xfId="2" applyFont="1" applyFill="1" applyBorder="1" applyAlignment="1">
      <alignment vertical="center" wrapText="1"/>
    </xf>
    <xf numFmtId="16" fontId="2" fillId="0" borderId="0" xfId="2" applyNumberFormat="1" applyFont="1" applyFill="1" applyBorder="1" applyAlignment="1">
      <alignment horizontal="center" vertical="center" wrapText="1"/>
    </xf>
    <xf numFmtId="15" fontId="2" fillId="0" borderId="0" xfId="2" applyNumberFormat="1" applyFont="1" applyFill="1" applyBorder="1" applyAlignment="1">
      <alignment horizontal="center" vertical="center" wrapText="1"/>
    </xf>
    <xf numFmtId="41" fontId="0" fillId="0" borderId="0" xfId="2" applyFont="1" applyFill="1" applyBorder="1" applyAlignment="1">
      <alignment horizontal="center" vertical="center" wrapText="1"/>
    </xf>
    <xf numFmtId="41" fontId="0" fillId="0" borderId="0" xfId="2" quotePrefix="1" applyFont="1" applyFill="1" applyBorder="1" applyAlignment="1">
      <alignment horizontal="center" vertical="center" wrapText="1"/>
    </xf>
    <xf numFmtId="17" fontId="0" fillId="0" borderId="0" xfId="2" applyNumberFormat="1" applyFont="1" applyFill="1" applyBorder="1" applyAlignment="1">
      <alignment horizontal="center" vertical="center" wrapText="1"/>
    </xf>
    <xf numFmtId="41" fontId="1" fillId="0" borderId="0" xfId="2" applyFont="1" applyFill="1" applyBorder="1" applyAlignment="1">
      <alignment horizontal="center" vertical="center" wrapText="1"/>
    </xf>
    <xf numFmtId="17" fontId="1" fillId="0" borderId="0" xfId="2" applyNumberFormat="1" applyFont="1" applyFill="1" applyBorder="1" applyAlignment="1">
      <alignment horizontal="center" vertical="center" wrapText="1"/>
    </xf>
    <xf numFmtId="17" fontId="0" fillId="0" borderId="0" xfId="2" quotePrefix="1" applyNumberFormat="1" applyFont="1" applyFill="1" applyBorder="1" applyAlignment="1">
      <alignment horizontal="center" vertical="center" wrapText="1"/>
    </xf>
    <xf numFmtId="15" fontId="0" fillId="0" borderId="0" xfId="2" quotePrefix="1" applyNumberFormat="1" applyFont="1" applyFill="1" applyBorder="1" applyAlignment="1">
      <alignment horizontal="center" vertical="center" wrapText="1"/>
    </xf>
    <xf numFmtId="0" fontId="2" fillId="2" borderId="0" xfId="0" applyFont="1" applyFill="1" applyAlignment="1">
      <alignment vertical="center" wrapText="1"/>
    </xf>
    <xf numFmtId="0" fontId="2" fillId="2" borderId="0" xfId="0" applyFont="1" applyFill="1" applyAlignment="1">
      <alignment horizontal="left" vertical="center" wrapText="1"/>
    </xf>
    <xf numFmtId="9" fontId="2" fillId="2" borderId="0" xfId="0" applyNumberFormat="1" applyFont="1" applyFill="1" applyAlignment="1">
      <alignment horizontal="center" vertical="center" wrapText="1"/>
    </xf>
    <xf numFmtId="41" fontId="2" fillId="2" borderId="0" xfId="2" applyFont="1" applyFill="1" applyBorder="1" applyAlignment="1">
      <alignment horizontal="center" vertical="center" wrapText="1"/>
    </xf>
    <xf numFmtId="0" fontId="2" fillId="2" borderId="0" xfId="0" applyFont="1" applyFill="1" applyAlignment="1">
      <alignment horizontal="center" vertical="center" wrapText="1"/>
    </xf>
    <xf numFmtId="41" fontId="2" fillId="2" borderId="0" xfId="0" applyNumberFormat="1" applyFont="1" applyFill="1" applyAlignment="1">
      <alignment horizontal="left" vertical="center" wrapText="1"/>
    </xf>
    <xf numFmtId="1" fontId="2" fillId="0" borderId="0" xfId="1" applyNumberFormat="1" applyFont="1" applyFill="1" applyBorder="1" applyAlignment="1">
      <alignment vertical="center" wrapText="1"/>
    </xf>
    <xf numFmtId="1" fontId="0" fillId="0" borderId="0" xfId="1" applyNumberFormat="1" applyFont="1" applyFill="1" applyBorder="1" applyAlignment="1">
      <alignment vertical="center" wrapText="1"/>
    </xf>
    <xf numFmtId="1" fontId="1" fillId="0" borderId="0" xfId="1" applyNumberFormat="1" applyFont="1" applyFill="1" applyBorder="1" applyAlignment="1">
      <alignment vertical="center" wrapText="1"/>
    </xf>
    <xf numFmtId="1" fontId="2" fillId="0" borderId="0" xfId="2" applyNumberFormat="1" applyFont="1" applyFill="1" applyBorder="1" applyAlignment="1">
      <alignment vertical="center" wrapText="1"/>
    </xf>
    <xf numFmtId="1" fontId="0" fillId="0" borderId="0" xfId="2" applyNumberFormat="1" applyFont="1" applyFill="1" applyBorder="1" applyAlignment="1">
      <alignment vertical="center" wrapText="1"/>
    </xf>
    <xf numFmtId="1" fontId="1" fillId="0" borderId="0" xfId="2" applyNumberFormat="1" applyFont="1" applyFill="1" applyBorder="1" applyAlignment="1">
      <alignment vertical="center" wrapText="1"/>
    </xf>
    <xf numFmtId="1" fontId="2" fillId="2" borderId="0" xfId="2" applyNumberFormat="1" applyFont="1" applyFill="1" applyBorder="1" applyAlignment="1">
      <alignment vertical="center" wrapText="1"/>
    </xf>
    <xf numFmtId="1" fontId="1" fillId="0" borderId="0" xfId="2" applyNumberFormat="1" applyFont="1" applyFill="1" applyBorder="1" applyAlignment="1">
      <alignment horizontal="center" vertical="center" wrapText="1"/>
    </xf>
    <xf numFmtId="0" fontId="0" fillId="0" borderId="0" xfId="0" applyAlignment="1">
      <alignment wrapText="1"/>
    </xf>
    <xf numFmtId="0" fontId="2" fillId="0" borderId="0" xfId="0" applyFont="1" applyAlignment="1">
      <alignment horizontal="right" vertical="center" wrapText="1"/>
    </xf>
    <xf numFmtId="0" fontId="2" fillId="0" borderId="0" xfId="3" applyFont="1" applyAlignment="1">
      <alignment wrapText="1"/>
    </xf>
    <xf numFmtId="0" fontId="7" fillId="0" borderId="0" xfId="0" applyFont="1"/>
  </cellXfs>
  <cellStyles count="4">
    <cellStyle name="Comma [0]" xfId="1" builtinId="6"/>
    <cellStyle name="Comma [0] 2" xfId="2" xr:uid="{4750F506-E062-45DA-B6E4-964D032B85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ccu@asiaf.co.i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E086B-F916-4FFD-A84B-7EC1E68E5FE1}">
  <dimension ref="A1:N282"/>
  <sheetViews>
    <sheetView tabSelected="1" topLeftCell="A8" workbookViewId="0">
      <selection activeCell="A10" sqref="A10"/>
    </sheetView>
  </sheetViews>
  <sheetFormatPr defaultRowHeight="15" x14ac:dyDescent="0.25"/>
  <cols>
    <col min="1" max="1" width="22.140625" style="44" customWidth="1"/>
    <col min="2" max="2" width="24.28515625" style="44" customWidth="1"/>
    <col min="3" max="5" width="22.140625" style="44" customWidth="1"/>
    <col min="6" max="6" width="49.85546875" style="44" customWidth="1"/>
    <col min="7" max="7" width="9.140625" style="44"/>
    <col min="8" max="8" width="12.140625" style="44" customWidth="1"/>
    <col min="9" max="9" width="11.28515625" style="44" customWidth="1"/>
    <col min="10" max="10" width="14.7109375" style="44" customWidth="1"/>
    <col min="11" max="11" width="9.140625" style="44"/>
    <col min="12" max="13" width="15.5703125" style="44" customWidth="1"/>
    <col min="14" max="14" width="17.140625" style="44" customWidth="1"/>
    <col min="15" max="16384" width="9.140625" style="44"/>
  </cols>
  <sheetData>
    <row r="1" spans="1:14" ht="30" x14ac:dyDescent="0.25">
      <c r="A1" s="44" t="s">
        <v>0</v>
      </c>
      <c r="B1" s="44" t="s">
        <v>222</v>
      </c>
      <c r="C1" s="44" t="s">
        <v>223</v>
      </c>
      <c r="D1" s="44" t="s">
        <v>224</v>
      </c>
      <c r="E1" s="44" t="s">
        <v>225</v>
      </c>
      <c r="F1" s="44" t="s">
        <v>1</v>
      </c>
      <c r="G1" s="44" t="s">
        <v>2</v>
      </c>
      <c r="H1" s="44" t="s">
        <v>3</v>
      </c>
      <c r="I1" s="44" t="s">
        <v>4</v>
      </c>
      <c r="J1" s="44" t="s">
        <v>5</v>
      </c>
      <c r="K1" s="44" t="s">
        <v>6</v>
      </c>
      <c r="L1" s="44" t="s">
        <v>7</v>
      </c>
      <c r="M1" s="44" t="s">
        <v>8</v>
      </c>
      <c r="N1" s="44" t="s">
        <v>9</v>
      </c>
    </row>
    <row r="2" spans="1:14" ht="47.25" customHeight="1" x14ac:dyDescent="0.25">
      <c r="A2" s="10" t="s">
        <v>10</v>
      </c>
      <c r="B2" s="44" t="s">
        <v>226</v>
      </c>
      <c r="C2" s="44" t="s">
        <v>227</v>
      </c>
      <c r="D2" s="44" t="s">
        <v>228</v>
      </c>
      <c r="E2" s="44" t="s">
        <v>229</v>
      </c>
      <c r="F2" s="1" t="s">
        <v>11</v>
      </c>
      <c r="G2" s="2" t="s">
        <v>12</v>
      </c>
      <c r="H2" s="44">
        <v>100</v>
      </c>
      <c r="I2" s="4" t="s">
        <v>13</v>
      </c>
      <c r="J2" s="5" t="s">
        <v>21</v>
      </c>
      <c r="K2" s="2" t="s">
        <v>14</v>
      </c>
      <c r="L2" s="10">
        <v>7</v>
      </c>
      <c r="M2" s="10">
        <v>1</v>
      </c>
      <c r="N2" s="36">
        <f>350000*7</f>
        <v>2450000</v>
      </c>
    </row>
    <row r="3" spans="1:14" ht="41.25" customHeight="1" x14ac:dyDescent="0.25">
      <c r="A3" s="10" t="s">
        <v>15</v>
      </c>
      <c r="B3" s="44" t="s">
        <v>230</v>
      </c>
      <c r="C3" s="44" t="s">
        <v>231</v>
      </c>
      <c r="D3" s="44" t="s">
        <v>232</v>
      </c>
      <c r="E3" s="44" t="s">
        <v>233</v>
      </c>
      <c r="F3" s="1" t="s">
        <v>16</v>
      </c>
      <c r="G3" s="2" t="s">
        <v>12</v>
      </c>
      <c r="H3" s="44">
        <v>100</v>
      </c>
      <c r="I3" s="4" t="s">
        <v>13</v>
      </c>
      <c r="J3" s="5" t="s">
        <v>21</v>
      </c>
      <c r="K3" s="9" t="s">
        <v>17</v>
      </c>
      <c r="L3" s="6">
        <v>8</v>
      </c>
      <c r="M3" s="7">
        <v>6</v>
      </c>
      <c r="N3" s="36">
        <f>2800000*6</f>
        <v>16800000</v>
      </c>
    </row>
    <row r="4" spans="1:14" ht="31.5" customHeight="1" x14ac:dyDescent="0.25">
      <c r="A4" s="10" t="s">
        <v>15</v>
      </c>
      <c r="B4" s="44" t="s">
        <v>230</v>
      </c>
      <c r="C4" s="44" t="s">
        <v>231</v>
      </c>
      <c r="D4" s="44" t="s">
        <v>232</v>
      </c>
      <c r="E4" s="44" t="s">
        <v>233</v>
      </c>
      <c r="F4" s="1" t="s">
        <v>11</v>
      </c>
      <c r="G4" s="2" t="s">
        <v>12</v>
      </c>
      <c r="H4" s="44">
        <v>100</v>
      </c>
      <c r="I4" s="4" t="s">
        <v>13</v>
      </c>
      <c r="J4" s="5" t="s">
        <v>21</v>
      </c>
      <c r="K4" s="2" t="s">
        <v>14</v>
      </c>
      <c r="L4" s="10">
        <v>7</v>
      </c>
      <c r="M4" s="7">
        <v>1</v>
      </c>
      <c r="N4" s="36">
        <f>350000*7</f>
        <v>2450000</v>
      </c>
    </row>
    <row r="5" spans="1:14" ht="30.75" customHeight="1" x14ac:dyDescent="0.25">
      <c r="A5" s="10" t="s">
        <v>18</v>
      </c>
      <c r="B5" s="44" t="s">
        <v>234</v>
      </c>
      <c r="E5" s="44" t="s">
        <v>235</v>
      </c>
      <c r="F5" s="1" t="s">
        <v>11</v>
      </c>
      <c r="G5" s="2" t="s">
        <v>12</v>
      </c>
      <c r="H5" s="44">
        <v>100</v>
      </c>
      <c r="I5" s="4" t="s">
        <v>13</v>
      </c>
      <c r="J5" s="5" t="s">
        <v>21</v>
      </c>
      <c r="K5" s="2" t="s">
        <v>14</v>
      </c>
      <c r="L5" s="10">
        <v>7</v>
      </c>
      <c r="M5" s="7">
        <v>3</v>
      </c>
      <c r="N5" s="36">
        <v>5250000</v>
      </c>
    </row>
    <row r="6" spans="1:14" ht="30.75" customHeight="1" x14ac:dyDescent="0.25">
      <c r="A6" s="10" t="s">
        <v>19</v>
      </c>
      <c r="B6" s="44" t="s">
        <v>236</v>
      </c>
      <c r="C6" s="44" t="s">
        <v>237</v>
      </c>
      <c r="E6" s="44" t="s">
        <v>238</v>
      </c>
      <c r="F6" s="1" t="s">
        <v>11</v>
      </c>
      <c r="G6" s="2" t="s">
        <v>12</v>
      </c>
      <c r="H6" s="44">
        <v>100</v>
      </c>
      <c r="I6" s="4" t="s">
        <v>13</v>
      </c>
      <c r="J6" s="5" t="s">
        <v>21</v>
      </c>
      <c r="K6" s="2" t="s">
        <v>14</v>
      </c>
      <c r="L6" s="10">
        <v>7</v>
      </c>
      <c r="M6" s="7">
        <v>1</v>
      </c>
      <c r="N6" s="36">
        <v>1000000</v>
      </c>
    </row>
    <row r="7" spans="1:14" ht="44.25" customHeight="1" x14ac:dyDescent="0.25">
      <c r="A7" s="10" t="s">
        <v>20</v>
      </c>
      <c r="B7" s="44" t="s">
        <v>240</v>
      </c>
      <c r="C7" s="44" t="s">
        <v>241</v>
      </c>
      <c r="D7" s="46" t="s">
        <v>242</v>
      </c>
      <c r="E7" s="44" t="s">
        <v>239</v>
      </c>
      <c r="F7" s="1" t="s">
        <v>11</v>
      </c>
      <c r="G7" s="2" t="s">
        <v>12</v>
      </c>
      <c r="H7" s="44">
        <v>100</v>
      </c>
      <c r="I7" s="4" t="s">
        <v>13</v>
      </c>
      <c r="J7" s="5" t="s">
        <v>21</v>
      </c>
      <c r="K7" s="2" t="s">
        <v>14</v>
      </c>
      <c r="L7" s="10">
        <v>7</v>
      </c>
      <c r="M7" s="7">
        <v>2</v>
      </c>
      <c r="N7" s="36">
        <v>1400000</v>
      </c>
    </row>
    <row r="8" spans="1:14" ht="60" x14ac:dyDescent="0.25">
      <c r="A8" s="10" t="s">
        <v>22</v>
      </c>
      <c r="B8" s="44" t="s">
        <v>243</v>
      </c>
      <c r="C8" s="44" t="s">
        <v>244</v>
      </c>
      <c r="D8" s="44" t="s">
        <v>245</v>
      </c>
      <c r="E8" s="44" t="s">
        <v>233</v>
      </c>
      <c r="F8" s="1" t="s">
        <v>23</v>
      </c>
      <c r="G8" s="2" t="s">
        <v>12</v>
      </c>
      <c r="H8" s="44">
        <v>100</v>
      </c>
      <c r="I8" s="4" t="s">
        <v>24</v>
      </c>
      <c r="J8" s="5" t="s">
        <v>179</v>
      </c>
      <c r="K8" s="9" t="s">
        <v>26</v>
      </c>
      <c r="L8" s="6">
        <f>M8/30</f>
        <v>10</v>
      </c>
      <c r="M8" s="5">
        <v>300</v>
      </c>
      <c r="N8" s="36">
        <v>230500000</v>
      </c>
    </row>
    <row r="9" spans="1:14" ht="90" x14ac:dyDescent="0.25">
      <c r="A9" s="10" t="s">
        <v>27</v>
      </c>
      <c r="B9" s="44" t="s">
        <v>246</v>
      </c>
      <c r="C9" s="47" t="s">
        <v>247</v>
      </c>
      <c r="D9" s="44" t="s">
        <v>248</v>
      </c>
      <c r="E9" s="44" t="s">
        <v>233</v>
      </c>
      <c r="F9" s="1" t="s">
        <v>28</v>
      </c>
      <c r="G9" s="2" t="s">
        <v>12</v>
      </c>
      <c r="H9" s="44">
        <v>100</v>
      </c>
      <c r="I9" s="3" t="s">
        <v>24</v>
      </c>
      <c r="J9" s="8" t="s">
        <v>179</v>
      </c>
      <c r="K9" s="9" t="s">
        <v>30</v>
      </c>
      <c r="L9" s="6">
        <v>4</v>
      </c>
      <c r="M9" s="10">
        <v>50</v>
      </c>
      <c r="N9" s="36">
        <v>48500000</v>
      </c>
    </row>
    <row r="10" spans="1:14" x14ac:dyDescent="0.25">
      <c r="A10" s="10" t="s">
        <v>31</v>
      </c>
      <c r="F10" s="1" t="s">
        <v>32</v>
      </c>
      <c r="G10" s="2" t="s">
        <v>12</v>
      </c>
      <c r="H10" s="44">
        <v>100</v>
      </c>
      <c r="I10" s="3" t="s">
        <v>24</v>
      </c>
      <c r="J10" s="5" t="s">
        <v>179</v>
      </c>
      <c r="K10" s="9" t="s">
        <v>34</v>
      </c>
      <c r="L10" s="6">
        <v>3</v>
      </c>
      <c r="M10" s="5">
        <v>20</v>
      </c>
      <c r="N10" s="36">
        <v>8000000</v>
      </c>
    </row>
    <row r="11" spans="1:14" x14ac:dyDescent="0.25">
      <c r="A11" s="10" t="s">
        <v>35</v>
      </c>
      <c r="F11" s="1" t="s">
        <v>36</v>
      </c>
      <c r="G11" s="2" t="s">
        <v>12</v>
      </c>
      <c r="H11" s="44">
        <v>100</v>
      </c>
      <c r="I11" s="4" t="s">
        <v>24</v>
      </c>
      <c r="J11" s="5" t="s">
        <v>21</v>
      </c>
      <c r="K11" s="9" t="s">
        <v>38</v>
      </c>
      <c r="L11" s="6">
        <v>8</v>
      </c>
      <c r="M11" s="5">
        <v>25</v>
      </c>
      <c r="N11" s="36">
        <v>45000000</v>
      </c>
    </row>
    <row r="12" spans="1:14" x14ac:dyDescent="0.25">
      <c r="A12" s="12" t="s">
        <v>39</v>
      </c>
      <c r="F12" s="13" t="s">
        <v>40</v>
      </c>
      <c r="G12" s="2" t="s">
        <v>12</v>
      </c>
      <c r="H12" s="44">
        <v>100</v>
      </c>
      <c r="I12" s="3" t="s">
        <v>13</v>
      </c>
      <c r="J12" s="5" t="s">
        <v>21</v>
      </c>
      <c r="K12" s="2" t="s">
        <v>42</v>
      </c>
      <c r="L12" s="12">
        <v>1</v>
      </c>
      <c r="M12" s="12">
        <v>1</v>
      </c>
      <c r="N12" s="37">
        <v>350000</v>
      </c>
    </row>
    <row r="13" spans="1:14" x14ac:dyDescent="0.25">
      <c r="A13" s="10" t="s">
        <v>43</v>
      </c>
      <c r="F13" s="10" t="s">
        <v>44</v>
      </c>
      <c r="G13" s="2" t="s">
        <v>12</v>
      </c>
      <c r="H13" s="44">
        <v>100</v>
      </c>
      <c r="I13" s="4" t="s">
        <v>13</v>
      </c>
      <c r="J13" s="5" t="s">
        <v>21</v>
      </c>
      <c r="K13" s="2" t="s">
        <v>30</v>
      </c>
      <c r="L13" s="10">
        <v>4</v>
      </c>
      <c r="M13" s="10">
        <v>1</v>
      </c>
      <c r="N13" s="36">
        <f>350000*4</f>
        <v>1400000</v>
      </c>
    </row>
    <row r="14" spans="1:14" ht="30" x14ac:dyDescent="0.25">
      <c r="A14" s="10" t="s">
        <v>45</v>
      </c>
      <c r="F14" s="10" t="s">
        <v>46</v>
      </c>
      <c r="G14" s="2" t="s">
        <v>12</v>
      </c>
      <c r="H14" s="44">
        <v>100</v>
      </c>
      <c r="I14" s="4" t="s">
        <v>13</v>
      </c>
      <c r="J14" s="5" t="s">
        <v>21</v>
      </c>
      <c r="K14" s="2" t="s">
        <v>34</v>
      </c>
      <c r="L14" s="10">
        <v>8</v>
      </c>
      <c r="M14" s="10">
        <v>2</v>
      </c>
      <c r="N14" s="36">
        <f>350000*M14</f>
        <v>700000</v>
      </c>
    </row>
    <row r="15" spans="1:14" ht="30" x14ac:dyDescent="0.25">
      <c r="A15" s="10" t="s">
        <v>47</v>
      </c>
      <c r="F15" s="10" t="s">
        <v>48</v>
      </c>
      <c r="G15" s="2" t="s">
        <v>12</v>
      </c>
      <c r="H15" s="44">
        <v>100</v>
      </c>
      <c r="I15" s="4" t="s">
        <v>13</v>
      </c>
      <c r="J15" s="5" t="s">
        <v>179</v>
      </c>
      <c r="K15" s="9" t="s">
        <v>30</v>
      </c>
      <c r="L15" s="10">
        <v>8</v>
      </c>
      <c r="M15" s="7">
        <v>3</v>
      </c>
      <c r="N15" s="36">
        <v>7000000</v>
      </c>
    </row>
    <row r="16" spans="1:14" x14ac:dyDescent="0.25">
      <c r="A16" s="10" t="s">
        <v>49</v>
      </c>
      <c r="F16" s="1" t="s">
        <v>50</v>
      </c>
      <c r="G16" s="2" t="s">
        <v>12</v>
      </c>
      <c r="H16" s="44">
        <v>100</v>
      </c>
      <c r="I16" s="4" t="s">
        <v>13</v>
      </c>
      <c r="J16" s="5" t="s">
        <v>179</v>
      </c>
      <c r="K16" s="9" t="s">
        <v>30</v>
      </c>
      <c r="L16" s="6">
        <v>1</v>
      </c>
      <c r="M16" s="5">
        <v>1</v>
      </c>
      <c r="N16" s="36">
        <v>350000</v>
      </c>
    </row>
    <row r="17" spans="1:14" x14ac:dyDescent="0.25">
      <c r="A17" s="10" t="s">
        <v>52</v>
      </c>
      <c r="F17" s="1" t="s">
        <v>53</v>
      </c>
      <c r="G17" s="2" t="s">
        <v>12</v>
      </c>
      <c r="H17" s="44">
        <v>100</v>
      </c>
      <c r="I17" s="4" t="s">
        <v>13</v>
      </c>
      <c r="J17" s="5" t="s">
        <v>179</v>
      </c>
      <c r="K17" s="9" t="s">
        <v>54</v>
      </c>
      <c r="L17" s="6">
        <v>1</v>
      </c>
      <c r="M17" s="5">
        <v>3</v>
      </c>
      <c r="N17" s="36">
        <f>350000*3</f>
        <v>1050000</v>
      </c>
    </row>
    <row r="18" spans="1:14" ht="30" x14ac:dyDescent="0.25">
      <c r="A18" s="10" t="s">
        <v>55</v>
      </c>
      <c r="F18" s="1" t="s">
        <v>56</v>
      </c>
      <c r="G18" s="2" t="s">
        <v>12</v>
      </c>
      <c r="H18" s="44">
        <v>100</v>
      </c>
      <c r="I18" s="4" t="s">
        <v>13</v>
      </c>
      <c r="J18" s="5" t="s">
        <v>179</v>
      </c>
      <c r="K18" s="9" t="s">
        <v>30</v>
      </c>
      <c r="L18" s="6">
        <v>4</v>
      </c>
      <c r="M18" s="5">
        <v>2</v>
      </c>
      <c r="N18" s="36">
        <f>(350000*4)*2</f>
        <v>2800000</v>
      </c>
    </row>
    <row r="19" spans="1:14" ht="30" x14ac:dyDescent="0.25">
      <c r="A19" s="10" t="s">
        <v>58</v>
      </c>
      <c r="F19" s="1" t="s">
        <v>59</v>
      </c>
      <c r="G19" s="2" t="s">
        <v>12</v>
      </c>
      <c r="H19" s="44">
        <v>100</v>
      </c>
      <c r="I19" s="4" t="s">
        <v>13</v>
      </c>
      <c r="J19" s="5" t="s">
        <v>179</v>
      </c>
      <c r="K19" s="9" t="s">
        <v>60</v>
      </c>
      <c r="L19" s="6">
        <v>1</v>
      </c>
      <c r="M19" s="5">
        <v>3</v>
      </c>
      <c r="N19" s="36">
        <f>350000*3</f>
        <v>1050000</v>
      </c>
    </row>
    <row r="20" spans="1:14" ht="30" x14ac:dyDescent="0.25">
      <c r="A20" s="10" t="s">
        <v>61</v>
      </c>
      <c r="F20" s="1" t="s">
        <v>62</v>
      </c>
      <c r="G20" s="2" t="s">
        <v>12</v>
      </c>
      <c r="H20" s="44">
        <v>100</v>
      </c>
      <c r="I20" s="4" t="s">
        <v>13</v>
      </c>
      <c r="J20" s="5" t="s">
        <v>179</v>
      </c>
      <c r="K20" s="9" t="s">
        <v>30</v>
      </c>
      <c r="L20" s="6">
        <v>4</v>
      </c>
      <c r="M20" s="5">
        <v>15</v>
      </c>
      <c r="N20" s="36">
        <f>(500000*15)*4</f>
        <v>30000000</v>
      </c>
    </row>
    <row r="21" spans="1:14" ht="30" x14ac:dyDescent="0.25">
      <c r="A21" s="10" t="s">
        <v>61</v>
      </c>
      <c r="F21" s="1" t="s">
        <v>63</v>
      </c>
      <c r="G21" s="2" t="s">
        <v>12</v>
      </c>
      <c r="H21" s="44">
        <v>100</v>
      </c>
      <c r="I21" s="4" t="s">
        <v>13</v>
      </c>
      <c r="J21" s="5" t="s">
        <v>179</v>
      </c>
      <c r="K21" s="9" t="s">
        <v>30</v>
      </c>
      <c r="L21" s="6">
        <v>4</v>
      </c>
      <c r="M21" s="5">
        <v>15</v>
      </c>
      <c r="N21" s="36">
        <f>(500000*15)*4</f>
        <v>30000000</v>
      </c>
    </row>
    <row r="22" spans="1:14" ht="150" x14ac:dyDescent="0.25">
      <c r="A22" s="10" t="s">
        <v>64</v>
      </c>
      <c r="F22" s="1" t="s">
        <v>65</v>
      </c>
      <c r="G22" s="2" t="s">
        <v>12</v>
      </c>
      <c r="H22" s="44">
        <v>100</v>
      </c>
      <c r="I22" s="4" t="s">
        <v>13</v>
      </c>
      <c r="J22" s="5" t="s">
        <v>179</v>
      </c>
      <c r="K22" s="9" t="s">
        <v>30</v>
      </c>
      <c r="L22" s="6">
        <v>4</v>
      </c>
      <c r="M22" s="5">
        <v>10</v>
      </c>
      <c r="N22" s="36">
        <f>(350000*4)*10</f>
        <v>14000000</v>
      </c>
    </row>
    <row r="23" spans="1:14" x14ac:dyDescent="0.25">
      <c r="A23" s="10" t="s">
        <v>66</v>
      </c>
      <c r="F23" s="1" t="s">
        <v>67</v>
      </c>
      <c r="G23" s="2" t="s">
        <v>12</v>
      </c>
      <c r="H23" s="44">
        <v>100</v>
      </c>
      <c r="I23" s="4" t="s">
        <v>13</v>
      </c>
      <c r="J23" s="5" t="s">
        <v>179</v>
      </c>
      <c r="K23" s="9" t="s">
        <v>30</v>
      </c>
      <c r="L23" s="6">
        <v>4</v>
      </c>
      <c r="M23" s="5">
        <v>2</v>
      </c>
      <c r="N23" s="36">
        <f>1400000*M23</f>
        <v>2800000</v>
      </c>
    </row>
    <row r="24" spans="1:14" x14ac:dyDescent="0.25">
      <c r="A24" s="10" t="s">
        <v>43</v>
      </c>
      <c r="F24" s="1" t="s">
        <v>69</v>
      </c>
      <c r="G24" s="2" t="s">
        <v>12</v>
      </c>
      <c r="H24" s="44">
        <v>100</v>
      </c>
      <c r="I24" s="4" t="s">
        <v>24</v>
      </c>
      <c r="J24" s="5" t="s">
        <v>179</v>
      </c>
      <c r="K24" s="9" t="s">
        <v>30</v>
      </c>
      <c r="L24" s="10">
        <v>3</v>
      </c>
      <c r="M24" s="9" t="s">
        <v>71</v>
      </c>
      <c r="N24" s="36">
        <f>10000000*3</f>
        <v>30000000</v>
      </c>
    </row>
    <row r="25" spans="1:14" ht="30" x14ac:dyDescent="0.25">
      <c r="A25" s="10" t="s">
        <v>72</v>
      </c>
      <c r="F25" s="1" t="s">
        <v>73</v>
      </c>
      <c r="G25" s="2" t="s">
        <v>12</v>
      </c>
      <c r="H25" s="44">
        <v>100</v>
      </c>
      <c r="I25" s="4" t="s">
        <v>24</v>
      </c>
      <c r="J25" s="5" t="s">
        <v>179</v>
      </c>
      <c r="K25" s="9" t="s">
        <v>60</v>
      </c>
      <c r="L25" s="10">
        <v>2</v>
      </c>
      <c r="M25" s="9">
        <v>25</v>
      </c>
      <c r="N25" s="36">
        <v>38200000</v>
      </c>
    </row>
    <row r="26" spans="1:14" x14ac:dyDescent="0.25">
      <c r="A26" s="10" t="s">
        <v>74</v>
      </c>
      <c r="F26" s="1" t="s">
        <v>75</v>
      </c>
      <c r="G26" s="2" t="s">
        <v>12</v>
      </c>
      <c r="H26" s="44">
        <v>100</v>
      </c>
      <c r="I26" s="4" t="s">
        <v>24</v>
      </c>
      <c r="J26" s="5" t="s">
        <v>179</v>
      </c>
      <c r="K26" s="9" t="s">
        <v>76</v>
      </c>
      <c r="L26" s="6">
        <v>4</v>
      </c>
      <c r="M26" s="5">
        <v>25</v>
      </c>
      <c r="N26" s="36">
        <v>20000000</v>
      </c>
    </row>
    <row r="27" spans="1:14" ht="30" x14ac:dyDescent="0.25">
      <c r="A27" s="10" t="s">
        <v>77</v>
      </c>
      <c r="F27" s="1" t="s">
        <v>78</v>
      </c>
      <c r="G27" s="2" t="s">
        <v>12</v>
      </c>
      <c r="H27" s="44">
        <v>100</v>
      </c>
      <c r="I27" s="4" t="s">
        <v>24</v>
      </c>
      <c r="J27" s="5" t="s">
        <v>179</v>
      </c>
      <c r="K27" s="9" t="s">
        <v>80</v>
      </c>
      <c r="L27" s="6">
        <v>8</v>
      </c>
      <c r="M27" s="5">
        <v>25</v>
      </c>
      <c r="N27" s="36">
        <f>40000000*3</f>
        <v>120000000</v>
      </c>
    </row>
    <row r="28" spans="1:14" ht="60" x14ac:dyDescent="0.25">
      <c r="A28" s="12" t="s">
        <v>81</v>
      </c>
      <c r="F28" s="13" t="s">
        <v>82</v>
      </c>
      <c r="G28" s="2" t="s">
        <v>12</v>
      </c>
      <c r="H28" s="44">
        <v>100</v>
      </c>
      <c r="I28" s="4" t="s">
        <v>24</v>
      </c>
      <c r="J28" s="5" t="s">
        <v>179</v>
      </c>
      <c r="K28" s="2" t="s">
        <v>84</v>
      </c>
      <c r="L28" s="12">
        <v>4</v>
      </c>
      <c r="M28" s="2">
        <v>25</v>
      </c>
      <c r="N28" s="37">
        <f>40000000+(20000000*5)</f>
        <v>140000000</v>
      </c>
    </row>
    <row r="29" spans="1:14" ht="30" x14ac:dyDescent="0.25">
      <c r="A29" s="12" t="s">
        <v>85</v>
      </c>
      <c r="F29" s="13" t="s">
        <v>86</v>
      </c>
      <c r="G29" s="2" t="s">
        <v>12</v>
      </c>
      <c r="H29" s="44">
        <v>100</v>
      </c>
      <c r="I29" s="4" t="s">
        <v>24</v>
      </c>
      <c r="J29" s="5" t="s">
        <v>179</v>
      </c>
      <c r="K29" s="2" t="s">
        <v>87</v>
      </c>
      <c r="L29" s="12">
        <v>8</v>
      </c>
      <c r="M29" s="11">
        <v>30</v>
      </c>
      <c r="N29" s="37">
        <v>50000000</v>
      </c>
    </row>
    <row r="30" spans="1:14" ht="30" x14ac:dyDescent="0.25">
      <c r="A30" s="10" t="s">
        <v>88</v>
      </c>
      <c r="F30" s="1" t="s">
        <v>89</v>
      </c>
      <c r="G30" s="2" t="s">
        <v>12</v>
      </c>
      <c r="H30" s="44">
        <v>100</v>
      </c>
      <c r="I30" s="4" t="s">
        <v>24</v>
      </c>
      <c r="J30" s="5" t="s">
        <v>179</v>
      </c>
      <c r="K30" s="9" t="s">
        <v>90</v>
      </c>
      <c r="L30" s="10">
        <v>1</v>
      </c>
      <c r="M30" s="5">
        <v>15</v>
      </c>
      <c r="N30" s="36">
        <v>10000000</v>
      </c>
    </row>
    <row r="31" spans="1:14" x14ac:dyDescent="0.25">
      <c r="A31" s="10" t="s">
        <v>91</v>
      </c>
      <c r="F31" s="1" t="s">
        <v>92</v>
      </c>
      <c r="G31" s="2" t="s">
        <v>12</v>
      </c>
      <c r="H31" s="44">
        <v>100</v>
      </c>
      <c r="I31" s="4" t="s">
        <v>24</v>
      </c>
      <c r="J31" s="5" t="s">
        <v>179</v>
      </c>
      <c r="K31" s="9" t="s">
        <v>34</v>
      </c>
      <c r="L31" s="10">
        <v>4</v>
      </c>
      <c r="M31" s="5">
        <v>25</v>
      </c>
      <c r="N31" s="36">
        <v>25000000</v>
      </c>
    </row>
    <row r="32" spans="1:14" x14ac:dyDescent="0.25">
      <c r="A32" s="10" t="s">
        <v>93</v>
      </c>
      <c r="F32" s="1" t="s">
        <v>94</v>
      </c>
      <c r="G32" s="2" t="s">
        <v>12</v>
      </c>
      <c r="H32" s="44">
        <v>100</v>
      </c>
      <c r="I32" s="4" t="s">
        <v>24</v>
      </c>
      <c r="J32" s="5" t="s">
        <v>179</v>
      </c>
      <c r="K32" s="9" t="s">
        <v>95</v>
      </c>
      <c r="L32" s="10">
        <v>4</v>
      </c>
      <c r="M32" s="45">
        <v>20</v>
      </c>
      <c r="N32" s="36">
        <v>25000000</v>
      </c>
    </row>
    <row r="33" spans="1:14" ht="30" x14ac:dyDescent="0.25">
      <c r="A33" s="10" t="s">
        <v>96</v>
      </c>
      <c r="F33" s="1" t="s">
        <v>97</v>
      </c>
      <c r="G33" s="2" t="s">
        <v>12</v>
      </c>
      <c r="H33" s="44">
        <v>100</v>
      </c>
      <c r="I33" s="4" t="s">
        <v>24</v>
      </c>
      <c r="J33" s="5" t="s">
        <v>179</v>
      </c>
      <c r="K33" s="9" t="s">
        <v>60</v>
      </c>
      <c r="L33" s="6">
        <v>8</v>
      </c>
      <c r="M33" s="5">
        <v>10</v>
      </c>
      <c r="N33" s="36">
        <f xml:space="preserve"> 6500000*8</f>
        <v>52000000</v>
      </c>
    </row>
    <row r="34" spans="1:14" ht="30" x14ac:dyDescent="0.25">
      <c r="A34" s="10" t="s">
        <v>98</v>
      </c>
      <c r="F34" s="1" t="s">
        <v>99</v>
      </c>
      <c r="G34" s="2" t="s">
        <v>12</v>
      </c>
      <c r="H34" s="44">
        <v>100</v>
      </c>
      <c r="I34" s="4" t="s">
        <v>24</v>
      </c>
      <c r="J34" s="5" t="s">
        <v>21</v>
      </c>
      <c r="K34" s="9" t="s">
        <v>60</v>
      </c>
      <c r="L34" s="6">
        <v>8</v>
      </c>
      <c r="M34" s="5">
        <v>25</v>
      </c>
      <c r="N34" s="36">
        <v>50000000</v>
      </c>
    </row>
    <row r="35" spans="1:14" ht="30" x14ac:dyDescent="0.25">
      <c r="A35" s="10" t="s">
        <v>100</v>
      </c>
      <c r="F35" s="1" t="s">
        <v>101</v>
      </c>
      <c r="G35" s="2" t="s">
        <v>12</v>
      </c>
      <c r="H35" s="44">
        <v>100</v>
      </c>
      <c r="I35" s="4" t="s">
        <v>24</v>
      </c>
      <c r="J35" s="5" t="s">
        <v>179</v>
      </c>
      <c r="K35" s="9" t="s">
        <v>90</v>
      </c>
      <c r="L35" s="6">
        <v>4</v>
      </c>
      <c r="M35" s="5">
        <v>25</v>
      </c>
      <c r="N35" s="36">
        <v>25000000</v>
      </c>
    </row>
    <row r="36" spans="1:14" ht="60" x14ac:dyDescent="0.25">
      <c r="A36" s="10" t="s">
        <v>102</v>
      </c>
      <c r="F36" s="1" t="s">
        <v>103</v>
      </c>
      <c r="G36" s="2" t="s">
        <v>12</v>
      </c>
      <c r="H36" s="44">
        <v>100</v>
      </c>
      <c r="I36" s="4" t="s">
        <v>24</v>
      </c>
      <c r="J36" s="5" t="s">
        <v>104</v>
      </c>
      <c r="K36" s="9" t="s">
        <v>90</v>
      </c>
      <c r="L36" s="6">
        <v>4</v>
      </c>
      <c r="M36" s="5">
        <v>30</v>
      </c>
      <c r="N36" s="36">
        <v>25000000</v>
      </c>
    </row>
    <row r="37" spans="1:14" x14ac:dyDescent="0.25">
      <c r="A37" s="10" t="s">
        <v>100</v>
      </c>
      <c r="F37" s="1" t="s">
        <v>105</v>
      </c>
      <c r="G37" s="2" t="s">
        <v>12</v>
      </c>
      <c r="H37" s="44">
        <v>100</v>
      </c>
      <c r="I37" s="4" t="s">
        <v>24</v>
      </c>
      <c r="J37" s="5" t="s">
        <v>106</v>
      </c>
      <c r="K37" s="9" t="s">
        <v>87</v>
      </c>
      <c r="L37" s="6">
        <v>12</v>
      </c>
      <c r="M37" s="5">
        <v>30</v>
      </c>
      <c r="N37" s="36">
        <v>25000000</v>
      </c>
    </row>
    <row r="38" spans="1:14" x14ac:dyDescent="0.25">
      <c r="A38" s="10" t="s">
        <v>100</v>
      </c>
      <c r="F38" s="1" t="s">
        <v>107</v>
      </c>
      <c r="G38" s="2" t="s">
        <v>12</v>
      </c>
      <c r="H38" s="44">
        <v>100</v>
      </c>
      <c r="I38" s="4" t="s">
        <v>24</v>
      </c>
      <c r="J38" s="5" t="s">
        <v>106</v>
      </c>
      <c r="K38" s="9" t="s">
        <v>87</v>
      </c>
      <c r="L38" s="6">
        <v>12</v>
      </c>
      <c r="M38" s="5">
        <v>30</v>
      </c>
      <c r="N38" s="36">
        <v>25000000</v>
      </c>
    </row>
    <row r="39" spans="1:14" x14ac:dyDescent="0.25">
      <c r="A39" s="10" t="s">
        <v>108</v>
      </c>
      <c r="F39" s="1" t="s">
        <v>109</v>
      </c>
      <c r="G39" s="2" t="s">
        <v>12</v>
      </c>
      <c r="H39" s="44">
        <v>100</v>
      </c>
      <c r="I39" s="4" t="s">
        <v>24</v>
      </c>
      <c r="J39" s="15">
        <v>44228</v>
      </c>
      <c r="K39" s="9" t="s">
        <v>34</v>
      </c>
      <c r="L39" s="10">
        <v>8</v>
      </c>
      <c r="M39" s="9">
        <v>25</v>
      </c>
      <c r="N39" s="36">
        <v>50000000</v>
      </c>
    </row>
    <row r="40" spans="1:14" x14ac:dyDescent="0.25">
      <c r="A40" s="10" t="s">
        <v>110</v>
      </c>
      <c r="F40" s="1" t="s">
        <v>111</v>
      </c>
      <c r="G40" s="2" t="s">
        <v>12</v>
      </c>
      <c r="H40" s="44">
        <v>100</v>
      </c>
      <c r="I40" s="4" t="s">
        <v>24</v>
      </c>
      <c r="J40" s="15" t="s">
        <v>112</v>
      </c>
      <c r="K40" s="9" t="s">
        <v>113</v>
      </c>
      <c r="L40" s="10">
        <v>8</v>
      </c>
      <c r="M40" s="9">
        <v>20</v>
      </c>
      <c r="N40" s="36">
        <f>26500000*2</f>
        <v>53000000</v>
      </c>
    </row>
    <row r="41" spans="1:14" x14ac:dyDescent="0.25">
      <c r="A41" s="10" t="s">
        <v>114</v>
      </c>
      <c r="F41" s="1" t="s">
        <v>115</v>
      </c>
      <c r="G41" s="2" t="s">
        <v>12</v>
      </c>
      <c r="H41" s="44">
        <v>100</v>
      </c>
      <c r="I41" s="4" t="s">
        <v>24</v>
      </c>
      <c r="J41" s="15" t="s">
        <v>116</v>
      </c>
      <c r="K41" s="9" t="s">
        <v>113</v>
      </c>
      <c r="L41" s="10">
        <v>4</v>
      </c>
      <c r="M41" s="9">
        <v>25</v>
      </c>
      <c r="N41" s="36">
        <v>25000000</v>
      </c>
    </row>
    <row r="42" spans="1:14" x14ac:dyDescent="0.25">
      <c r="A42" s="10" t="s">
        <v>117</v>
      </c>
      <c r="F42" s="1" t="s">
        <v>118</v>
      </c>
      <c r="G42" s="2" t="s">
        <v>12</v>
      </c>
      <c r="H42" s="44">
        <v>100</v>
      </c>
      <c r="I42" s="4" t="s">
        <v>24</v>
      </c>
      <c r="J42" s="11" t="s">
        <v>41</v>
      </c>
      <c r="K42" s="9" t="s">
        <v>95</v>
      </c>
      <c r="L42" s="10">
        <v>2</v>
      </c>
      <c r="M42" s="5">
        <v>30</v>
      </c>
      <c r="N42" s="36">
        <v>20000000</v>
      </c>
    </row>
    <row r="43" spans="1:14" x14ac:dyDescent="0.25">
      <c r="A43" s="10" t="s">
        <v>119</v>
      </c>
      <c r="F43" s="1" t="s">
        <v>120</v>
      </c>
      <c r="G43" s="2" t="s">
        <v>12</v>
      </c>
      <c r="H43" s="44">
        <v>100</v>
      </c>
      <c r="I43" s="4" t="s">
        <v>24</v>
      </c>
      <c r="J43" s="11" t="s">
        <v>41</v>
      </c>
      <c r="K43" s="9" t="s">
        <v>76</v>
      </c>
      <c r="L43" s="10">
        <v>2</v>
      </c>
      <c r="M43" s="5">
        <v>30</v>
      </c>
      <c r="N43" s="36">
        <v>20000000</v>
      </c>
    </row>
    <row r="44" spans="1:14" x14ac:dyDescent="0.25">
      <c r="A44" s="10" t="s">
        <v>121</v>
      </c>
      <c r="F44" s="1" t="s">
        <v>122</v>
      </c>
      <c r="G44" s="2" t="s">
        <v>12</v>
      </c>
      <c r="H44" s="44">
        <v>100</v>
      </c>
      <c r="I44" s="4" t="s">
        <v>24</v>
      </c>
      <c r="J44" s="11" t="s">
        <v>41</v>
      </c>
      <c r="K44" s="9" t="s">
        <v>30</v>
      </c>
      <c r="L44" s="6">
        <v>2</v>
      </c>
      <c r="M44" s="5">
        <v>25</v>
      </c>
      <c r="N44" s="36">
        <v>50000000</v>
      </c>
    </row>
    <row r="45" spans="1:14" ht="30" x14ac:dyDescent="0.25">
      <c r="A45" s="10" t="s">
        <v>123</v>
      </c>
      <c r="F45" s="1" t="s">
        <v>124</v>
      </c>
      <c r="G45" s="2" t="s">
        <v>12</v>
      </c>
      <c r="H45" s="44">
        <v>100</v>
      </c>
      <c r="I45" s="4" t="s">
        <v>24</v>
      </c>
      <c r="J45" s="11" t="s">
        <v>41</v>
      </c>
      <c r="K45" s="9" t="s">
        <v>30</v>
      </c>
      <c r="L45" s="6">
        <v>2</v>
      </c>
      <c r="M45" s="5">
        <v>15</v>
      </c>
      <c r="N45" s="36">
        <v>42000000</v>
      </c>
    </row>
    <row r="46" spans="1:14" ht="30" x14ac:dyDescent="0.25">
      <c r="A46" s="10" t="s">
        <v>125</v>
      </c>
      <c r="F46" s="1" t="s">
        <v>126</v>
      </c>
      <c r="G46" s="2" t="s">
        <v>12</v>
      </c>
      <c r="H46" s="44">
        <v>100</v>
      </c>
      <c r="I46" s="4" t="s">
        <v>24</v>
      </c>
      <c r="J46" s="11" t="s">
        <v>41</v>
      </c>
      <c r="K46" s="9" t="s">
        <v>127</v>
      </c>
      <c r="L46" s="10">
        <v>4</v>
      </c>
      <c r="M46" s="9">
        <v>25</v>
      </c>
      <c r="N46" s="36">
        <f>8500000*4</f>
        <v>34000000</v>
      </c>
    </row>
    <row r="47" spans="1:14" ht="30" x14ac:dyDescent="0.25">
      <c r="A47" s="10" t="s">
        <v>52</v>
      </c>
      <c r="F47" s="1" t="s">
        <v>128</v>
      </c>
      <c r="G47" s="2" t="s">
        <v>12</v>
      </c>
      <c r="H47" s="44">
        <v>100</v>
      </c>
      <c r="I47" s="4" t="s">
        <v>24</v>
      </c>
      <c r="J47" s="5" t="s">
        <v>25</v>
      </c>
      <c r="K47" s="9" t="s">
        <v>60</v>
      </c>
      <c r="L47" s="6">
        <v>2</v>
      </c>
      <c r="M47" s="5">
        <v>50</v>
      </c>
      <c r="N47" s="36">
        <v>20000000</v>
      </c>
    </row>
    <row r="48" spans="1:14" ht="30" x14ac:dyDescent="0.25">
      <c r="A48" s="10" t="s">
        <v>129</v>
      </c>
      <c r="F48" s="1" t="s">
        <v>130</v>
      </c>
      <c r="G48" s="2" t="s">
        <v>12</v>
      </c>
      <c r="H48" s="44">
        <v>100</v>
      </c>
      <c r="I48" s="4" t="s">
        <v>24</v>
      </c>
      <c r="J48" s="11" t="s">
        <v>41</v>
      </c>
      <c r="K48" s="9" t="s">
        <v>60</v>
      </c>
      <c r="L48" s="10">
        <v>1</v>
      </c>
      <c r="M48" s="9">
        <v>25</v>
      </c>
      <c r="N48" s="36">
        <v>10000000</v>
      </c>
    </row>
    <row r="49" spans="1:14" ht="30" x14ac:dyDescent="0.25">
      <c r="A49" s="10" t="s">
        <v>131</v>
      </c>
      <c r="F49" s="1" t="s">
        <v>132</v>
      </c>
      <c r="G49" s="2" t="s">
        <v>12</v>
      </c>
      <c r="H49" s="44">
        <v>100</v>
      </c>
      <c r="I49" s="4" t="s">
        <v>24</v>
      </c>
      <c r="J49" s="11" t="s">
        <v>41</v>
      </c>
      <c r="K49" s="9" t="s">
        <v>60</v>
      </c>
      <c r="L49" s="10">
        <v>8</v>
      </c>
      <c r="M49" s="9">
        <v>25</v>
      </c>
      <c r="N49" s="36">
        <v>50000000</v>
      </c>
    </row>
    <row r="50" spans="1:14" ht="30" x14ac:dyDescent="0.25">
      <c r="A50" s="10" t="s">
        <v>133</v>
      </c>
      <c r="F50" s="1" t="s">
        <v>128</v>
      </c>
      <c r="G50" s="2" t="s">
        <v>12</v>
      </c>
      <c r="H50" s="44">
        <v>100</v>
      </c>
      <c r="I50" s="4" t="s">
        <v>24</v>
      </c>
      <c r="J50" s="11" t="s">
        <v>41</v>
      </c>
      <c r="K50" s="9" t="s">
        <v>60</v>
      </c>
      <c r="L50" s="10">
        <v>4</v>
      </c>
      <c r="M50" s="9">
        <v>25</v>
      </c>
      <c r="N50" s="36">
        <v>25000000</v>
      </c>
    </row>
    <row r="51" spans="1:14" ht="240" x14ac:dyDescent="0.25">
      <c r="A51" s="10" t="s">
        <v>134</v>
      </c>
      <c r="F51" s="1" t="s">
        <v>135</v>
      </c>
      <c r="G51" s="2" t="s">
        <v>12</v>
      </c>
      <c r="H51" s="44">
        <v>100</v>
      </c>
      <c r="I51" s="4" t="s">
        <v>24</v>
      </c>
      <c r="J51" s="11" t="s">
        <v>136</v>
      </c>
      <c r="K51" s="9" t="s">
        <v>137</v>
      </c>
      <c r="L51" s="10">
        <v>4</v>
      </c>
      <c r="M51" s="9">
        <v>25</v>
      </c>
      <c r="N51" s="36">
        <v>25000000</v>
      </c>
    </row>
    <row r="52" spans="1:14" ht="30" x14ac:dyDescent="0.25">
      <c r="A52" s="10" t="s">
        <v>134</v>
      </c>
      <c r="F52" s="1" t="s">
        <v>138</v>
      </c>
      <c r="G52" s="2" t="s">
        <v>12</v>
      </c>
      <c r="H52" s="44">
        <v>100</v>
      </c>
      <c r="I52" s="4" t="s">
        <v>24</v>
      </c>
      <c r="J52" s="11" t="s">
        <v>136</v>
      </c>
      <c r="K52" s="9" t="s">
        <v>30</v>
      </c>
      <c r="L52" s="10">
        <v>8</v>
      </c>
      <c r="M52" s="9">
        <v>25</v>
      </c>
      <c r="N52" s="36">
        <f>27500000*2</f>
        <v>55000000</v>
      </c>
    </row>
    <row r="53" spans="1:14" ht="30" x14ac:dyDescent="0.25">
      <c r="A53" s="10" t="s">
        <v>139</v>
      </c>
      <c r="F53" s="1" t="s">
        <v>86</v>
      </c>
      <c r="G53" s="2" t="s">
        <v>12</v>
      </c>
      <c r="H53" s="44">
        <v>100</v>
      </c>
      <c r="I53" s="4" t="s">
        <v>24</v>
      </c>
      <c r="J53" s="11" t="s">
        <v>140</v>
      </c>
      <c r="K53" s="9" t="s">
        <v>30</v>
      </c>
      <c r="L53" s="10">
        <v>8</v>
      </c>
      <c r="M53" s="9">
        <v>25</v>
      </c>
      <c r="N53" s="36">
        <f>27500000*2</f>
        <v>55000000</v>
      </c>
    </row>
    <row r="54" spans="1:14" ht="30" x14ac:dyDescent="0.25">
      <c r="A54" s="10" t="s">
        <v>58</v>
      </c>
      <c r="F54" s="1" t="s">
        <v>141</v>
      </c>
      <c r="G54" s="2" t="s">
        <v>12</v>
      </c>
      <c r="H54" s="44">
        <v>100</v>
      </c>
      <c r="I54" s="4" t="s">
        <v>24</v>
      </c>
      <c r="J54" s="15" t="s">
        <v>142</v>
      </c>
      <c r="K54" s="9" t="s">
        <v>34</v>
      </c>
      <c r="L54" s="10">
        <v>8</v>
      </c>
      <c r="M54" s="9">
        <v>65</v>
      </c>
      <c r="N54" s="36">
        <f>27500000*2</f>
        <v>55000000</v>
      </c>
    </row>
    <row r="55" spans="1:14" ht="30" x14ac:dyDescent="0.25">
      <c r="A55" s="10" t="s">
        <v>143</v>
      </c>
      <c r="F55" s="1" t="s">
        <v>144</v>
      </c>
      <c r="G55" s="2" t="s">
        <v>12</v>
      </c>
      <c r="H55" s="44">
        <v>100</v>
      </c>
      <c r="I55" s="4" t="s">
        <v>24</v>
      </c>
      <c r="J55" s="15">
        <v>44228</v>
      </c>
      <c r="K55" s="9" t="s">
        <v>34</v>
      </c>
      <c r="L55" s="10">
        <v>8</v>
      </c>
      <c r="M55" s="9" t="s">
        <v>145</v>
      </c>
      <c r="N55" s="36">
        <f>30000000</f>
        <v>30000000</v>
      </c>
    </row>
    <row r="56" spans="1:14" ht="30" x14ac:dyDescent="0.25">
      <c r="A56" s="10" t="s">
        <v>146</v>
      </c>
      <c r="F56" s="1" t="s">
        <v>115</v>
      </c>
      <c r="G56" s="2" t="s">
        <v>12</v>
      </c>
      <c r="H56" s="44">
        <v>100</v>
      </c>
      <c r="I56" s="4" t="s">
        <v>24</v>
      </c>
      <c r="J56" s="15" t="s">
        <v>147</v>
      </c>
      <c r="K56" s="9" t="s">
        <v>90</v>
      </c>
      <c r="L56" s="10">
        <v>8</v>
      </c>
      <c r="M56" s="9">
        <v>20</v>
      </c>
      <c r="N56" s="36">
        <v>50000000</v>
      </c>
    </row>
    <row r="57" spans="1:14" ht="30" x14ac:dyDescent="0.25">
      <c r="A57" s="10" t="s">
        <v>148</v>
      </c>
      <c r="F57" s="1" t="s">
        <v>149</v>
      </c>
      <c r="G57" s="2" t="s">
        <v>12</v>
      </c>
      <c r="H57" s="44">
        <v>100</v>
      </c>
      <c r="I57" s="4" t="s">
        <v>24</v>
      </c>
      <c r="J57" s="11" t="s">
        <v>41</v>
      </c>
      <c r="K57" s="9" t="s">
        <v>150</v>
      </c>
      <c r="L57" s="10">
        <v>1</v>
      </c>
      <c r="M57" s="5">
        <v>10</v>
      </c>
      <c r="N57" s="36">
        <v>8000000</v>
      </c>
    </row>
    <row r="58" spans="1:14" ht="30" x14ac:dyDescent="0.25">
      <c r="A58" s="12" t="s">
        <v>151</v>
      </c>
      <c r="F58" s="13" t="s">
        <v>152</v>
      </c>
      <c r="G58" s="2" t="s">
        <v>12</v>
      </c>
      <c r="H58" s="44">
        <v>100</v>
      </c>
      <c r="I58" s="3" t="s">
        <v>24</v>
      </c>
      <c r="J58" s="11" t="s">
        <v>41</v>
      </c>
      <c r="K58" s="2" t="s">
        <v>95</v>
      </c>
      <c r="L58" s="12">
        <v>2</v>
      </c>
      <c r="M58" s="2">
        <v>20</v>
      </c>
      <c r="N58" s="37">
        <f t="shared" ref="N58" si="0">1000000*M58</f>
        <v>20000000</v>
      </c>
    </row>
    <row r="59" spans="1:14" ht="30" x14ac:dyDescent="0.25">
      <c r="A59" s="10" t="s">
        <v>153</v>
      </c>
      <c r="F59" s="10" t="s">
        <v>154</v>
      </c>
      <c r="G59" s="2" t="s">
        <v>12</v>
      </c>
      <c r="H59" s="44">
        <v>100</v>
      </c>
      <c r="I59" s="4" t="s">
        <v>24</v>
      </c>
      <c r="J59" s="11" t="s">
        <v>41</v>
      </c>
      <c r="K59" s="9" t="s">
        <v>150</v>
      </c>
      <c r="L59" s="10">
        <v>4</v>
      </c>
      <c r="M59" s="5">
        <v>25</v>
      </c>
      <c r="N59" s="36">
        <v>25000000</v>
      </c>
    </row>
    <row r="60" spans="1:14" x14ac:dyDescent="0.25">
      <c r="A60" s="12" t="s">
        <v>148</v>
      </c>
      <c r="F60" s="13" t="s">
        <v>99</v>
      </c>
      <c r="G60" s="2" t="s">
        <v>12</v>
      </c>
      <c r="H60" s="44">
        <v>100</v>
      </c>
      <c r="I60" s="3" t="s">
        <v>24</v>
      </c>
      <c r="J60" s="14" t="s">
        <v>155</v>
      </c>
      <c r="K60" s="2" t="s">
        <v>34</v>
      </c>
      <c r="L60" s="12">
        <v>8</v>
      </c>
      <c r="M60" s="11">
        <v>30</v>
      </c>
      <c r="N60" s="37">
        <v>50000000</v>
      </c>
    </row>
    <row r="61" spans="1:14" ht="30" x14ac:dyDescent="0.25">
      <c r="A61" s="12" t="s">
        <v>156</v>
      </c>
      <c r="F61" s="13" t="s">
        <v>157</v>
      </c>
      <c r="G61" s="2" t="s">
        <v>12</v>
      </c>
      <c r="H61" s="44">
        <v>100</v>
      </c>
      <c r="I61" s="3" t="s">
        <v>24</v>
      </c>
      <c r="J61" s="14" t="s">
        <v>155</v>
      </c>
      <c r="K61" s="2" t="s">
        <v>90</v>
      </c>
      <c r="L61" s="12">
        <v>8</v>
      </c>
      <c r="M61" s="11">
        <v>30</v>
      </c>
      <c r="N61" s="37">
        <v>50000000</v>
      </c>
    </row>
    <row r="62" spans="1:14" ht="30" x14ac:dyDescent="0.25">
      <c r="A62" s="13" t="s">
        <v>158</v>
      </c>
      <c r="F62" s="13" t="s">
        <v>159</v>
      </c>
      <c r="G62" s="2" t="s">
        <v>12</v>
      </c>
      <c r="H62" s="44">
        <v>100</v>
      </c>
      <c r="I62" s="3" t="s">
        <v>24</v>
      </c>
      <c r="J62" s="16" t="s">
        <v>41</v>
      </c>
      <c r="K62" s="2" t="s">
        <v>160</v>
      </c>
      <c r="L62" s="2">
        <v>8</v>
      </c>
      <c r="M62" s="2">
        <v>25</v>
      </c>
      <c r="N62" s="38">
        <v>50000000</v>
      </c>
    </row>
    <row r="63" spans="1:14" x14ac:dyDescent="0.25">
      <c r="A63" s="13" t="s">
        <v>161</v>
      </c>
      <c r="F63" s="13" t="s">
        <v>162</v>
      </c>
      <c r="G63" s="2" t="s">
        <v>12</v>
      </c>
      <c r="H63" s="44">
        <v>100</v>
      </c>
      <c r="I63" s="3" t="s">
        <v>24</v>
      </c>
      <c r="J63" s="16" t="s">
        <v>41</v>
      </c>
      <c r="K63" s="2" t="s">
        <v>17</v>
      </c>
      <c r="L63" s="2">
        <v>1</v>
      </c>
      <c r="M63" s="2" t="s">
        <v>71</v>
      </c>
      <c r="N63" s="38">
        <v>11000000</v>
      </c>
    </row>
    <row r="64" spans="1:14" x14ac:dyDescent="0.25">
      <c r="A64" s="13" t="s">
        <v>163</v>
      </c>
      <c r="F64" s="13" t="s">
        <v>164</v>
      </c>
      <c r="G64" s="2" t="s">
        <v>12</v>
      </c>
      <c r="H64" s="44">
        <v>100</v>
      </c>
      <c r="I64" s="3" t="s">
        <v>24</v>
      </c>
      <c r="J64" s="16" t="s">
        <v>41</v>
      </c>
      <c r="K64" s="2" t="s">
        <v>160</v>
      </c>
      <c r="L64" s="2">
        <v>8</v>
      </c>
      <c r="M64" s="2">
        <v>25</v>
      </c>
      <c r="N64" s="38">
        <v>50000000</v>
      </c>
    </row>
    <row r="65" spans="1:14" ht="30" x14ac:dyDescent="0.25">
      <c r="A65" s="13" t="s">
        <v>165</v>
      </c>
      <c r="F65" s="13" t="s">
        <v>166</v>
      </c>
      <c r="G65" s="2" t="s">
        <v>12</v>
      </c>
      <c r="H65" s="44">
        <v>100</v>
      </c>
      <c r="I65" s="3" t="s">
        <v>24</v>
      </c>
      <c r="J65" s="16" t="s">
        <v>41</v>
      </c>
      <c r="K65" s="2" t="s">
        <v>167</v>
      </c>
      <c r="L65" s="2">
        <v>8</v>
      </c>
      <c r="M65" s="2">
        <v>25</v>
      </c>
      <c r="N65" s="38">
        <v>50000000</v>
      </c>
    </row>
    <row r="66" spans="1:14" ht="30" x14ac:dyDescent="0.25">
      <c r="A66" s="13" t="s">
        <v>163</v>
      </c>
      <c r="F66" s="13" t="s">
        <v>168</v>
      </c>
      <c r="G66" s="2" t="s">
        <v>12</v>
      </c>
      <c r="H66" s="44">
        <v>100</v>
      </c>
      <c r="I66" s="3" t="s">
        <v>24</v>
      </c>
      <c r="J66" s="17">
        <v>44228</v>
      </c>
      <c r="K66" s="2" t="s">
        <v>169</v>
      </c>
      <c r="L66" s="2">
        <v>8</v>
      </c>
      <c r="M66" s="2">
        <v>25</v>
      </c>
      <c r="N66" s="38">
        <v>50000000</v>
      </c>
    </row>
    <row r="67" spans="1:14" x14ac:dyDescent="0.25">
      <c r="A67" s="12" t="s">
        <v>170</v>
      </c>
      <c r="F67" s="13" t="s">
        <v>171</v>
      </c>
      <c r="G67" s="2" t="s">
        <v>12</v>
      </c>
      <c r="H67" s="44">
        <v>100</v>
      </c>
      <c r="I67" s="3" t="s">
        <v>24</v>
      </c>
      <c r="J67" s="14" t="s">
        <v>51</v>
      </c>
      <c r="K67" s="2" t="s">
        <v>87</v>
      </c>
      <c r="L67" s="12">
        <v>8</v>
      </c>
      <c r="M67" s="11">
        <v>30</v>
      </c>
      <c r="N67" s="37">
        <v>50000000</v>
      </c>
    </row>
    <row r="68" spans="1:14" x14ac:dyDescent="0.25">
      <c r="A68" s="12" t="s">
        <v>172</v>
      </c>
      <c r="F68" s="13" t="s">
        <v>173</v>
      </c>
      <c r="G68" s="2" t="s">
        <v>12</v>
      </c>
      <c r="H68" s="44">
        <v>100</v>
      </c>
      <c r="I68" s="3" t="s">
        <v>24</v>
      </c>
      <c r="J68" s="11" t="s">
        <v>174</v>
      </c>
      <c r="K68" s="2" t="s">
        <v>17</v>
      </c>
      <c r="L68" s="12">
        <v>8</v>
      </c>
      <c r="M68" s="11">
        <v>78</v>
      </c>
      <c r="N68" s="37">
        <v>20000000</v>
      </c>
    </row>
    <row r="69" spans="1:14" x14ac:dyDescent="0.25">
      <c r="A69" s="12" t="s">
        <v>175</v>
      </c>
      <c r="F69" s="13" t="s">
        <v>32</v>
      </c>
      <c r="G69" s="2" t="s">
        <v>12</v>
      </c>
      <c r="H69" s="44">
        <v>100</v>
      </c>
      <c r="I69" s="3" t="s">
        <v>24</v>
      </c>
      <c r="J69" s="14" t="s">
        <v>79</v>
      </c>
      <c r="K69" s="2" t="s">
        <v>76</v>
      </c>
      <c r="L69" s="12">
        <v>8</v>
      </c>
      <c r="M69" s="11">
        <v>25</v>
      </c>
      <c r="N69" s="37">
        <v>45000000</v>
      </c>
    </row>
    <row r="70" spans="1:14" x14ac:dyDescent="0.25">
      <c r="A70" s="12" t="s">
        <v>176</v>
      </c>
      <c r="F70" s="13" t="s">
        <v>177</v>
      </c>
      <c r="G70" s="2" t="s">
        <v>12</v>
      </c>
      <c r="H70" s="44">
        <v>100</v>
      </c>
      <c r="I70" s="3" t="s">
        <v>24</v>
      </c>
      <c r="J70" s="18">
        <v>44228</v>
      </c>
      <c r="K70" s="2" t="s">
        <v>178</v>
      </c>
      <c r="L70" s="12">
        <v>4</v>
      </c>
      <c r="M70" s="11">
        <v>15</v>
      </c>
      <c r="N70" s="37">
        <v>20000000</v>
      </c>
    </row>
    <row r="71" spans="1:14" ht="30" x14ac:dyDescent="0.25">
      <c r="A71" s="10" t="s">
        <v>31</v>
      </c>
      <c r="F71" s="1" t="s">
        <v>32</v>
      </c>
      <c r="G71" s="2" t="s">
        <v>12</v>
      </c>
      <c r="H71" s="44">
        <v>100</v>
      </c>
      <c r="I71" s="3" t="s">
        <v>24</v>
      </c>
      <c r="J71" s="19" t="s">
        <v>33</v>
      </c>
      <c r="K71" s="9" t="s">
        <v>34</v>
      </c>
      <c r="L71" s="6">
        <v>2</v>
      </c>
      <c r="M71" s="19">
        <v>10</v>
      </c>
      <c r="N71" s="39">
        <v>8000000</v>
      </c>
    </row>
    <row r="72" spans="1:14" x14ac:dyDescent="0.25">
      <c r="A72" s="10" t="s">
        <v>35</v>
      </c>
      <c r="F72" s="1" t="s">
        <v>180</v>
      </c>
      <c r="G72" s="2" t="s">
        <v>12</v>
      </c>
      <c r="H72" s="44">
        <v>100</v>
      </c>
      <c r="I72" s="4" t="s">
        <v>24</v>
      </c>
      <c r="J72" s="21">
        <v>44245</v>
      </c>
      <c r="K72" s="9" t="s">
        <v>34</v>
      </c>
      <c r="L72" s="6">
        <v>8</v>
      </c>
      <c r="M72" s="19">
        <v>25</v>
      </c>
      <c r="N72" s="39">
        <v>4829579</v>
      </c>
    </row>
    <row r="73" spans="1:14" x14ac:dyDescent="0.25">
      <c r="A73" s="10" t="s">
        <v>35</v>
      </c>
      <c r="F73" s="1" t="s">
        <v>180</v>
      </c>
      <c r="G73" s="2" t="s">
        <v>12</v>
      </c>
      <c r="H73" s="44">
        <v>100</v>
      </c>
      <c r="I73" s="4" t="s">
        <v>24</v>
      </c>
      <c r="J73" s="22">
        <v>44238</v>
      </c>
      <c r="K73" s="9" t="s">
        <v>181</v>
      </c>
      <c r="L73" s="6">
        <v>8</v>
      </c>
      <c r="M73" s="19">
        <v>25</v>
      </c>
      <c r="N73" s="39">
        <v>4829579</v>
      </c>
    </row>
    <row r="74" spans="1:14" x14ac:dyDescent="0.25">
      <c r="A74" s="10" t="s">
        <v>35</v>
      </c>
      <c r="F74" s="1" t="s">
        <v>180</v>
      </c>
      <c r="G74" s="2" t="s">
        <v>12</v>
      </c>
      <c r="H74" s="44">
        <v>100</v>
      </c>
      <c r="I74" s="4" t="s">
        <v>24</v>
      </c>
      <c r="J74" s="21">
        <v>44252</v>
      </c>
      <c r="K74" s="9" t="s">
        <v>181</v>
      </c>
      <c r="L74" s="6">
        <v>8</v>
      </c>
      <c r="M74" s="19">
        <v>25</v>
      </c>
      <c r="N74" s="39">
        <v>4829579</v>
      </c>
    </row>
    <row r="75" spans="1:14" ht="45" x14ac:dyDescent="0.25">
      <c r="A75" s="10" t="s">
        <v>64</v>
      </c>
      <c r="F75" s="1" t="s">
        <v>182</v>
      </c>
      <c r="G75" s="2" t="s">
        <v>12</v>
      </c>
      <c r="H75" s="44">
        <v>100</v>
      </c>
      <c r="I75" s="4" t="s">
        <v>24</v>
      </c>
      <c r="J75" s="19" t="s">
        <v>183</v>
      </c>
      <c r="K75" s="9" t="s">
        <v>184</v>
      </c>
      <c r="L75" s="6">
        <v>8</v>
      </c>
      <c r="M75" s="19">
        <v>5</v>
      </c>
      <c r="N75" s="39">
        <v>22000000</v>
      </c>
    </row>
    <row r="76" spans="1:14" ht="60" x14ac:dyDescent="0.25">
      <c r="A76" s="10" t="s">
        <v>64</v>
      </c>
      <c r="F76" s="1" t="s">
        <v>185</v>
      </c>
      <c r="G76" s="2" t="s">
        <v>12</v>
      </c>
      <c r="H76" s="44">
        <v>100</v>
      </c>
      <c r="I76" s="4" t="s">
        <v>24</v>
      </c>
      <c r="J76" s="19" t="s">
        <v>186</v>
      </c>
      <c r="K76" s="9" t="s">
        <v>187</v>
      </c>
      <c r="L76" s="6">
        <v>8</v>
      </c>
      <c r="M76" s="19">
        <v>5</v>
      </c>
      <c r="N76" s="39">
        <v>17000000</v>
      </c>
    </row>
    <row r="77" spans="1:14" x14ac:dyDescent="0.25">
      <c r="A77" s="10" t="s">
        <v>43</v>
      </c>
      <c r="F77" s="1" t="s">
        <v>67</v>
      </c>
      <c r="G77" s="2" t="s">
        <v>12</v>
      </c>
      <c r="H77" s="44">
        <v>100</v>
      </c>
      <c r="I77" s="4" t="s">
        <v>13</v>
      </c>
      <c r="J77" s="19" t="s">
        <v>188</v>
      </c>
      <c r="K77" s="2" t="s">
        <v>30</v>
      </c>
      <c r="L77" s="10">
        <v>4</v>
      </c>
      <c r="M77" s="10">
        <v>1</v>
      </c>
      <c r="N77" s="39">
        <v>1400000</v>
      </c>
    </row>
    <row r="78" spans="1:14" x14ac:dyDescent="0.25">
      <c r="A78" s="10" t="s">
        <v>66</v>
      </c>
      <c r="F78" s="1" t="s">
        <v>67</v>
      </c>
      <c r="G78" s="2" t="s">
        <v>12</v>
      </c>
      <c r="H78" s="44">
        <v>100</v>
      </c>
      <c r="I78" s="4" t="s">
        <v>13</v>
      </c>
      <c r="J78" s="19" t="s">
        <v>188</v>
      </c>
      <c r="K78" s="9" t="s">
        <v>30</v>
      </c>
      <c r="L78" s="6">
        <v>4</v>
      </c>
      <c r="M78" s="19">
        <v>1</v>
      </c>
      <c r="N78" s="39">
        <v>1400000</v>
      </c>
    </row>
    <row r="79" spans="1:14" ht="30" x14ac:dyDescent="0.25">
      <c r="A79" s="10" t="s">
        <v>189</v>
      </c>
      <c r="F79" s="1" t="s">
        <v>67</v>
      </c>
      <c r="G79" s="2" t="s">
        <v>12</v>
      </c>
      <c r="H79" s="44">
        <v>100</v>
      </c>
      <c r="I79" s="4" t="s">
        <v>13</v>
      </c>
      <c r="J79" s="19" t="s">
        <v>188</v>
      </c>
      <c r="K79" s="9" t="s">
        <v>30</v>
      </c>
      <c r="L79" s="6">
        <v>4</v>
      </c>
      <c r="M79" s="19">
        <v>2</v>
      </c>
      <c r="N79" s="39">
        <v>2800000</v>
      </c>
    </row>
    <row r="80" spans="1:14" ht="30" x14ac:dyDescent="0.25">
      <c r="A80" s="10" t="s">
        <v>189</v>
      </c>
      <c r="F80" s="1" t="s">
        <v>67</v>
      </c>
      <c r="G80" s="2" t="s">
        <v>12</v>
      </c>
      <c r="H80" s="44">
        <v>100</v>
      </c>
      <c r="I80" s="4" t="s">
        <v>13</v>
      </c>
      <c r="J80" s="19" t="s">
        <v>188</v>
      </c>
      <c r="K80" s="9" t="s">
        <v>30</v>
      </c>
      <c r="L80" s="6">
        <v>4</v>
      </c>
      <c r="M80" s="19">
        <v>1</v>
      </c>
      <c r="N80" s="39">
        <v>1400000</v>
      </c>
    </row>
    <row r="81" spans="1:14" x14ac:dyDescent="0.25">
      <c r="A81" s="10" t="s">
        <v>190</v>
      </c>
      <c r="F81" s="1" t="s">
        <v>67</v>
      </c>
      <c r="G81" s="2" t="s">
        <v>12</v>
      </c>
      <c r="H81" s="44">
        <v>100</v>
      </c>
      <c r="I81" s="4" t="s">
        <v>13</v>
      </c>
      <c r="J81" s="19" t="s">
        <v>188</v>
      </c>
      <c r="K81" s="9" t="s">
        <v>30</v>
      </c>
      <c r="L81" s="6">
        <v>4</v>
      </c>
      <c r="M81" s="19">
        <v>4</v>
      </c>
      <c r="N81" s="39">
        <v>6200000</v>
      </c>
    </row>
    <row r="82" spans="1:14" ht="30" x14ac:dyDescent="0.25">
      <c r="A82" s="10" t="s">
        <v>27</v>
      </c>
      <c r="F82" s="1" t="s">
        <v>28</v>
      </c>
      <c r="G82" s="2" t="s">
        <v>12</v>
      </c>
      <c r="H82" s="44">
        <v>100</v>
      </c>
      <c r="I82" s="3" t="s">
        <v>24</v>
      </c>
      <c r="J82" s="21" t="s">
        <v>29</v>
      </c>
      <c r="K82" s="9" t="s">
        <v>30</v>
      </c>
      <c r="L82" s="6">
        <v>4</v>
      </c>
      <c r="M82" s="10">
        <v>50</v>
      </c>
      <c r="N82" s="39">
        <v>48500000</v>
      </c>
    </row>
    <row r="83" spans="1:14" ht="30" x14ac:dyDescent="0.25">
      <c r="A83" s="10" t="s">
        <v>31</v>
      </c>
      <c r="F83" s="1" t="s">
        <v>32</v>
      </c>
      <c r="G83" s="2" t="s">
        <v>12</v>
      </c>
      <c r="H83" s="44">
        <v>100</v>
      </c>
      <c r="I83" s="3" t="s">
        <v>24</v>
      </c>
      <c r="J83" s="19" t="s">
        <v>33</v>
      </c>
      <c r="K83" s="9" t="s">
        <v>34</v>
      </c>
      <c r="L83" s="6">
        <v>3</v>
      </c>
      <c r="M83" s="19">
        <v>20</v>
      </c>
      <c r="N83" s="39">
        <v>8000000</v>
      </c>
    </row>
    <row r="84" spans="1:14" ht="30" x14ac:dyDescent="0.25">
      <c r="A84" s="10" t="s">
        <v>35</v>
      </c>
      <c r="F84" s="1" t="s">
        <v>36</v>
      </c>
      <c r="G84" s="2" t="s">
        <v>12</v>
      </c>
      <c r="H84" s="44">
        <v>100</v>
      </c>
      <c r="I84" s="4" t="s">
        <v>24</v>
      </c>
      <c r="J84" s="19" t="s">
        <v>37</v>
      </c>
      <c r="K84" s="9" t="s">
        <v>38</v>
      </c>
      <c r="L84" s="6">
        <v>8</v>
      </c>
      <c r="M84" s="19">
        <v>25</v>
      </c>
      <c r="N84" s="39">
        <v>45000000</v>
      </c>
    </row>
    <row r="85" spans="1:14" x14ac:dyDescent="0.25">
      <c r="A85" s="12" t="s">
        <v>39</v>
      </c>
      <c r="F85" s="13" t="s">
        <v>40</v>
      </c>
      <c r="G85" s="2" t="s">
        <v>12</v>
      </c>
      <c r="H85" s="44">
        <v>100</v>
      </c>
      <c r="I85" s="3" t="s">
        <v>13</v>
      </c>
      <c r="J85" s="19" t="s">
        <v>41</v>
      </c>
      <c r="K85" s="2" t="s">
        <v>42</v>
      </c>
      <c r="L85" s="12">
        <v>1</v>
      </c>
      <c r="M85" s="12">
        <v>1</v>
      </c>
      <c r="N85" s="40">
        <v>350000</v>
      </c>
    </row>
    <row r="86" spans="1:14" x14ac:dyDescent="0.25">
      <c r="A86" s="10" t="s">
        <v>43</v>
      </c>
      <c r="F86" s="10" t="s">
        <v>44</v>
      </c>
      <c r="G86" s="2" t="s">
        <v>12</v>
      </c>
      <c r="H86" s="44">
        <v>100</v>
      </c>
      <c r="I86" s="4" t="s">
        <v>13</v>
      </c>
      <c r="J86" s="19" t="s">
        <v>41</v>
      </c>
      <c r="K86" s="2" t="s">
        <v>30</v>
      </c>
      <c r="L86" s="10">
        <v>4</v>
      </c>
      <c r="M86" s="10">
        <v>1</v>
      </c>
      <c r="N86" s="39">
        <f>350000*4</f>
        <v>1400000</v>
      </c>
    </row>
    <row r="87" spans="1:14" ht="30" x14ac:dyDescent="0.25">
      <c r="A87" s="10" t="s">
        <v>45</v>
      </c>
      <c r="F87" s="10" t="s">
        <v>46</v>
      </c>
      <c r="G87" s="2" t="s">
        <v>12</v>
      </c>
      <c r="H87" s="44">
        <v>100</v>
      </c>
      <c r="I87" s="4" t="s">
        <v>13</v>
      </c>
      <c r="J87" s="19" t="s">
        <v>41</v>
      </c>
      <c r="K87" s="2" t="s">
        <v>34</v>
      </c>
      <c r="L87" s="10">
        <v>8</v>
      </c>
      <c r="M87" s="10">
        <v>2</v>
      </c>
      <c r="N87" s="39">
        <f>350000*M87</f>
        <v>700000</v>
      </c>
    </row>
    <row r="88" spans="1:14" ht="30" x14ac:dyDescent="0.25">
      <c r="A88" s="10" t="s">
        <v>47</v>
      </c>
      <c r="F88" s="10" t="s">
        <v>48</v>
      </c>
      <c r="G88" s="2" t="s">
        <v>12</v>
      </c>
      <c r="H88" s="44">
        <v>100</v>
      </c>
      <c r="I88" s="4" t="s">
        <v>13</v>
      </c>
      <c r="J88" s="19" t="s">
        <v>25</v>
      </c>
      <c r="K88" s="9" t="s">
        <v>30</v>
      </c>
      <c r="L88" s="10">
        <v>8</v>
      </c>
      <c r="M88" s="20">
        <v>3</v>
      </c>
      <c r="N88" s="39">
        <v>7000000</v>
      </c>
    </row>
    <row r="89" spans="1:14" x14ac:dyDescent="0.25">
      <c r="A89" s="10" t="s">
        <v>49</v>
      </c>
      <c r="F89" s="1" t="s">
        <v>50</v>
      </c>
      <c r="G89" s="2" t="s">
        <v>12</v>
      </c>
      <c r="H89" s="44">
        <v>100</v>
      </c>
      <c r="I89" s="4" t="s">
        <v>13</v>
      </c>
      <c r="J89" s="19" t="s">
        <v>51</v>
      </c>
      <c r="K89" s="9" t="s">
        <v>30</v>
      </c>
      <c r="L89" s="6">
        <v>1</v>
      </c>
      <c r="M89" s="19">
        <v>1</v>
      </c>
      <c r="N89" s="39">
        <v>350000</v>
      </c>
    </row>
    <row r="90" spans="1:14" x14ac:dyDescent="0.25">
      <c r="A90" s="10" t="s">
        <v>52</v>
      </c>
      <c r="F90" s="1" t="s">
        <v>53</v>
      </c>
      <c r="G90" s="2" t="s">
        <v>12</v>
      </c>
      <c r="H90" s="44">
        <v>100</v>
      </c>
      <c r="I90" s="4" t="s">
        <v>13</v>
      </c>
      <c r="J90" s="19" t="s">
        <v>25</v>
      </c>
      <c r="K90" s="9" t="s">
        <v>54</v>
      </c>
      <c r="L90" s="6">
        <v>1</v>
      </c>
      <c r="M90" s="19">
        <v>3</v>
      </c>
      <c r="N90" s="39">
        <f>350000*3</f>
        <v>1050000</v>
      </c>
    </row>
    <row r="91" spans="1:14" ht="30" x14ac:dyDescent="0.25">
      <c r="A91" s="10" t="s">
        <v>55</v>
      </c>
      <c r="F91" s="1" t="s">
        <v>56</v>
      </c>
      <c r="G91" s="2" t="s">
        <v>12</v>
      </c>
      <c r="H91" s="44">
        <v>100</v>
      </c>
      <c r="I91" s="4" t="s">
        <v>13</v>
      </c>
      <c r="J91" s="19" t="s">
        <v>57</v>
      </c>
      <c r="K91" s="9" t="s">
        <v>30</v>
      </c>
      <c r="L91" s="6">
        <v>8</v>
      </c>
      <c r="M91" s="19">
        <v>2</v>
      </c>
      <c r="N91" s="39">
        <f>(350000*4)*2</f>
        <v>2800000</v>
      </c>
    </row>
    <row r="92" spans="1:14" ht="30" x14ac:dyDescent="0.25">
      <c r="A92" s="10" t="s">
        <v>58</v>
      </c>
      <c r="F92" s="1" t="s">
        <v>59</v>
      </c>
      <c r="G92" s="2" t="s">
        <v>12</v>
      </c>
      <c r="H92" s="44">
        <v>100</v>
      </c>
      <c r="I92" s="4" t="s">
        <v>13</v>
      </c>
      <c r="J92" s="19" t="s">
        <v>25</v>
      </c>
      <c r="K92" s="9" t="s">
        <v>60</v>
      </c>
      <c r="L92" s="6">
        <v>1</v>
      </c>
      <c r="M92" s="19">
        <v>3</v>
      </c>
      <c r="N92" s="39">
        <f>350000*3</f>
        <v>1050000</v>
      </c>
    </row>
    <row r="93" spans="1:14" ht="30" x14ac:dyDescent="0.25">
      <c r="A93" s="10" t="s">
        <v>61</v>
      </c>
      <c r="F93" s="1" t="s">
        <v>62</v>
      </c>
      <c r="G93" s="2" t="s">
        <v>12</v>
      </c>
      <c r="H93" s="44">
        <v>100</v>
      </c>
      <c r="I93" s="4" t="s">
        <v>13</v>
      </c>
      <c r="J93" s="19" t="s">
        <v>25</v>
      </c>
      <c r="K93" s="9" t="s">
        <v>30</v>
      </c>
      <c r="L93" s="6">
        <v>4</v>
      </c>
      <c r="M93" s="19">
        <v>15</v>
      </c>
      <c r="N93" s="39">
        <f>(500000*15)*4</f>
        <v>30000000</v>
      </c>
    </row>
    <row r="94" spans="1:14" ht="30" x14ac:dyDescent="0.25">
      <c r="A94" s="10" t="s">
        <v>61</v>
      </c>
      <c r="F94" s="1" t="s">
        <v>63</v>
      </c>
      <c r="G94" s="2" t="s">
        <v>12</v>
      </c>
      <c r="H94" s="44">
        <v>100</v>
      </c>
      <c r="I94" s="4" t="s">
        <v>13</v>
      </c>
      <c r="J94" s="19" t="s">
        <v>25</v>
      </c>
      <c r="K94" s="9" t="s">
        <v>30</v>
      </c>
      <c r="L94" s="6">
        <v>4</v>
      </c>
      <c r="M94" s="19">
        <v>15</v>
      </c>
      <c r="N94" s="39">
        <f>(500000*15)*4</f>
        <v>30000000</v>
      </c>
    </row>
    <row r="95" spans="1:14" ht="150" x14ac:dyDescent="0.25">
      <c r="A95" s="10" t="s">
        <v>64</v>
      </c>
      <c r="F95" s="1" t="s">
        <v>65</v>
      </c>
      <c r="G95" s="2" t="s">
        <v>12</v>
      </c>
      <c r="H95" s="44">
        <v>100</v>
      </c>
      <c r="I95" s="4" t="s">
        <v>13</v>
      </c>
      <c r="J95" s="19" t="s">
        <v>25</v>
      </c>
      <c r="K95" s="9" t="s">
        <v>30</v>
      </c>
      <c r="L95" s="6">
        <v>4</v>
      </c>
      <c r="M95" s="19">
        <v>10</v>
      </c>
      <c r="N95" s="39">
        <f>(350000*4)*10</f>
        <v>14000000</v>
      </c>
    </row>
    <row r="96" spans="1:14" ht="30" x14ac:dyDescent="0.25">
      <c r="A96" s="10" t="s">
        <v>66</v>
      </c>
      <c r="F96" s="1" t="s">
        <v>67</v>
      </c>
      <c r="G96" s="2" t="s">
        <v>12</v>
      </c>
      <c r="H96" s="44">
        <v>100</v>
      </c>
      <c r="I96" s="4" t="s">
        <v>13</v>
      </c>
      <c r="J96" s="19" t="s">
        <v>68</v>
      </c>
      <c r="K96" s="9" t="s">
        <v>30</v>
      </c>
      <c r="L96" s="6">
        <v>4</v>
      </c>
      <c r="M96" s="19">
        <v>2</v>
      </c>
      <c r="N96" s="39">
        <f>1400000*M96</f>
        <v>2800000</v>
      </c>
    </row>
    <row r="97" spans="1:14" x14ac:dyDescent="0.25">
      <c r="A97" s="10" t="s">
        <v>43</v>
      </c>
      <c r="F97" s="1" t="s">
        <v>69</v>
      </c>
      <c r="G97" s="2" t="s">
        <v>12</v>
      </c>
      <c r="H97" s="44">
        <v>100</v>
      </c>
      <c r="I97" s="4" t="s">
        <v>24</v>
      </c>
      <c r="J97" s="19" t="s">
        <v>70</v>
      </c>
      <c r="K97" s="9" t="s">
        <v>30</v>
      </c>
      <c r="L97" s="10">
        <v>1</v>
      </c>
      <c r="M97" s="9" t="s">
        <v>71</v>
      </c>
      <c r="N97" s="39">
        <f>10000000*3</f>
        <v>30000000</v>
      </c>
    </row>
    <row r="98" spans="1:14" ht="30" x14ac:dyDescent="0.25">
      <c r="A98" s="10" t="s">
        <v>72</v>
      </c>
      <c r="F98" s="1" t="s">
        <v>73</v>
      </c>
      <c r="G98" s="2" t="s">
        <v>12</v>
      </c>
      <c r="H98" s="44">
        <v>100</v>
      </c>
      <c r="I98" s="4" t="s">
        <v>24</v>
      </c>
      <c r="J98" s="19" t="s">
        <v>57</v>
      </c>
      <c r="K98" s="9" t="s">
        <v>60</v>
      </c>
      <c r="L98" s="10">
        <v>2</v>
      </c>
      <c r="M98" s="9">
        <v>25</v>
      </c>
      <c r="N98" s="39">
        <v>38200000</v>
      </c>
    </row>
    <row r="99" spans="1:14" x14ac:dyDescent="0.25">
      <c r="A99" s="10" t="s">
        <v>74</v>
      </c>
      <c r="F99" s="1" t="s">
        <v>75</v>
      </c>
      <c r="G99" s="2" t="s">
        <v>12</v>
      </c>
      <c r="H99" s="44">
        <v>100</v>
      </c>
      <c r="I99" s="4" t="s">
        <v>24</v>
      </c>
      <c r="J99" s="19" t="s">
        <v>25</v>
      </c>
      <c r="K99" s="9" t="s">
        <v>76</v>
      </c>
      <c r="L99" s="6">
        <v>4</v>
      </c>
      <c r="M99" s="19">
        <v>25</v>
      </c>
      <c r="N99" s="39">
        <v>20000000</v>
      </c>
    </row>
    <row r="100" spans="1:14" ht="30" x14ac:dyDescent="0.25">
      <c r="A100" s="10" t="s">
        <v>77</v>
      </c>
      <c r="F100" s="1" t="s">
        <v>78</v>
      </c>
      <c r="G100" s="2" t="s">
        <v>12</v>
      </c>
      <c r="H100" s="44">
        <v>100</v>
      </c>
      <c r="I100" s="4" t="s">
        <v>24</v>
      </c>
      <c r="J100" s="19" t="s">
        <v>79</v>
      </c>
      <c r="K100" s="9" t="s">
        <v>80</v>
      </c>
      <c r="L100" s="6">
        <v>8</v>
      </c>
      <c r="M100" s="19">
        <v>25</v>
      </c>
      <c r="N100" s="39">
        <f>40000000*3</f>
        <v>120000000</v>
      </c>
    </row>
    <row r="101" spans="1:14" ht="60" x14ac:dyDescent="0.25">
      <c r="A101" s="12" t="s">
        <v>81</v>
      </c>
      <c r="F101" s="13" t="s">
        <v>82</v>
      </c>
      <c r="G101" s="2" t="s">
        <v>12</v>
      </c>
      <c r="H101" s="44">
        <v>100</v>
      </c>
      <c r="I101" s="4" t="s">
        <v>24</v>
      </c>
      <c r="J101" s="23" t="s">
        <v>83</v>
      </c>
      <c r="K101" s="2" t="s">
        <v>84</v>
      </c>
      <c r="L101" s="12">
        <v>4</v>
      </c>
      <c r="M101" s="2">
        <v>25</v>
      </c>
      <c r="N101" s="40">
        <f>40000000+(20000000*5)</f>
        <v>140000000</v>
      </c>
    </row>
    <row r="102" spans="1:14" ht="30" x14ac:dyDescent="0.25">
      <c r="A102" s="12" t="s">
        <v>85</v>
      </c>
      <c r="F102" s="13" t="s">
        <v>86</v>
      </c>
      <c r="G102" s="2" t="s">
        <v>12</v>
      </c>
      <c r="H102" s="44">
        <v>100</v>
      </c>
      <c r="I102" s="4" t="s">
        <v>24</v>
      </c>
      <c r="J102" s="24" t="s">
        <v>25</v>
      </c>
      <c r="K102" s="2" t="s">
        <v>87</v>
      </c>
      <c r="L102" s="12">
        <v>8</v>
      </c>
      <c r="M102" s="23">
        <v>30</v>
      </c>
      <c r="N102" s="40">
        <v>50000000</v>
      </c>
    </row>
    <row r="103" spans="1:14" ht="30" x14ac:dyDescent="0.25">
      <c r="A103" s="10" t="s">
        <v>88</v>
      </c>
      <c r="F103" s="1" t="s">
        <v>89</v>
      </c>
      <c r="G103" s="2" t="s">
        <v>12</v>
      </c>
      <c r="H103" s="44">
        <v>100</v>
      </c>
      <c r="I103" s="4" t="s">
        <v>24</v>
      </c>
      <c r="J103" s="23" t="s">
        <v>25</v>
      </c>
      <c r="K103" s="9" t="s">
        <v>90</v>
      </c>
      <c r="L103" s="10">
        <v>1</v>
      </c>
      <c r="M103" s="19">
        <v>15</v>
      </c>
      <c r="N103" s="39">
        <v>10000000</v>
      </c>
    </row>
    <row r="104" spans="1:14" x14ac:dyDescent="0.25">
      <c r="A104" s="10" t="s">
        <v>91</v>
      </c>
      <c r="F104" s="1" t="s">
        <v>92</v>
      </c>
      <c r="G104" s="2" t="s">
        <v>12</v>
      </c>
      <c r="H104" s="44">
        <v>100</v>
      </c>
      <c r="I104" s="4" t="s">
        <v>24</v>
      </c>
      <c r="J104" s="23" t="s">
        <v>70</v>
      </c>
      <c r="K104" s="9" t="s">
        <v>34</v>
      </c>
      <c r="L104" s="10">
        <v>4</v>
      </c>
      <c r="M104" s="19">
        <v>25</v>
      </c>
      <c r="N104" s="39">
        <v>25000000</v>
      </c>
    </row>
    <row r="105" spans="1:14" x14ac:dyDescent="0.25">
      <c r="A105" s="10" t="s">
        <v>93</v>
      </c>
      <c r="F105" s="1" t="s">
        <v>94</v>
      </c>
      <c r="G105" s="2" t="s">
        <v>12</v>
      </c>
      <c r="H105" s="44">
        <v>100</v>
      </c>
      <c r="I105" s="4" t="s">
        <v>24</v>
      </c>
      <c r="J105" s="23" t="s">
        <v>41</v>
      </c>
      <c r="K105" s="9" t="s">
        <v>95</v>
      </c>
      <c r="L105" s="10">
        <v>4</v>
      </c>
      <c r="M105" s="45">
        <v>20</v>
      </c>
      <c r="N105" s="39">
        <v>25000000</v>
      </c>
    </row>
    <row r="106" spans="1:14" ht="30" x14ac:dyDescent="0.25">
      <c r="A106" s="10" t="s">
        <v>96</v>
      </c>
      <c r="F106" s="1" t="s">
        <v>97</v>
      </c>
      <c r="G106" s="2" t="s">
        <v>12</v>
      </c>
      <c r="H106" s="44">
        <v>100</v>
      </c>
      <c r="I106" s="4" t="s">
        <v>24</v>
      </c>
      <c r="J106" s="19" t="s">
        <v>25</v>
      </c>
      <c r="K106" s="9" t="s">
        <v>60</v>
      </c>
      <c r="L106" s="6">
        <v>8</v>
      </c>
      <c r="M106" s="19">
        <v>10</v>
      </c>
      <c r="N106" s="39">
        <f xml:space="preserve"> 6500000*8</f>
        <v>52000000</v>
      </c>
    </row>
    <row r="107" spans="1:14" ht="30" x14ac:dyDescent="0.25">
      <c r="A107" s="10" t="s">
        <v>98</v>
      </c>
      <c r="F107" s="1" t="s">
        <v>99</v>
      </c>
      <c r="G107" s="2" t="s">
        <v>12</v>
      </c>
      <c r="H107" s="44">
        <v>100</v>
      </c>
      <c r="I107" s="4" t="s">
        <v>24</v>
      </c>
      <c r="J107" s="19" t="s">
        <v>51</v>
      </c>
      <c r="K107" s="9" t="s">
        <v>60</v>
      </c>
      <c r="L107" s="6">
        <v>8</v>
      </c>
      <c r="M107" s="19">
        <v>25</v>
      </c>
      <c r="N107" s="39">
        <v>50000000</v>
      </c>
    </row>
    <row r="108" spans="1:14" ht="30" x14ac:dyDescent="0.25">
      <c r="A108" s="10" t="s">
        <v>100</v>
      </c>
      <c r="F108" s="1" t="s">
        <v>101</v>
      </c>
      <c r="G108" s="2" t="s">
        <v>12</v>
      </c>
      <c r="H108" s="44">
        <v>100</v>
      </c>
      <c r="I108" s="4" t="s">
        <v>24</v>
      </c>
      <c r="J108" s="19" t="s">
        <v>25</v>
      </c>
      <c r="K108" s="9" t="s">
        <v>90</v>
      </c>
      <c r="L108" s="6">
        <v>4</v>
      </c>
      <c r="M108" s="19">
        <v>25</v>
      </c>
      <c r="N108" s="39">
        <v>25000000</v>
      </c>
    </row>
    <row r="109" spans="1:14" ht="60" x14ac:dyDescent="0.25">
      <c r="A109" s="10" t="s">
        <v>102</v>
      </c>
      <c r="F109" s="1" t="s">
        <v>103</v>
      </c>
      <c r="G109" s="2" t="s">
        <v>12</v>
      </c>
      <c r="H109" s="44">
        <v>100</v>
      </c>
      <c r="I109" s="4" t="s">
        <v>24</v>
      </c>
      <c r="J109" s="19" t="s">
        <v>104</v>
      </c>
      <c r="K109" s="9" t="s">
        <v>90</v>
      </c>
      <c r="L109" s="6">
        <v>4</v>
      </c>
      <c r="M109" s="19">
        <v>30</v>
      </c>
      <c r="N109" s="39">
        <v>25000000</v>
      </c>
    </row>
    <row r="110" spans="1:14" x14ac:dyDescent="0.25">
      <c r="A110" s="10" t="s">
        <v>100</v>
      </c>
      <c r="F110" s="1" t="s">
        <v>105</v>
      </c>
      <c r="G110" s="2" t="s">
        <v>12</v>
      </c>
      <c r="H110" s="44">
        <v>100</v>
      </c>
      <c r="I110" s="4" t="s">
        <v>24</v>
      </c>
      <c r="J110" s="19" t="s">
        <v>106</v>
      </c>
      <c r="K110" s="9" t="s">
        <v>87</v>
      </c>
      <c r="L110" s="6">
        <v>12</v>
      </c>
      <c r="M110" s="19">
        <v>30</v>
      </c>
      <c r="N110" s="39">
        <v>25000000</v>
      </c>
    </row>
    <row r="111" spans="1:14" x14ac:dyDescent="0.25">
      <c r="A111" s="10" t="s">
        <v>100</v>
      </c>
      <c r="F111" s="1" t="s">
        <v>107</v>
      </c>
      <c r="G111" s="2" t="s">
        <v>12</v>
      </c>
      <c r="H111" s="44">
        <v>100</v>
      </c>
      <c r="I111" s="4" t="s">
        <v>24</v>
      </c>
      <c r="J111" s="19" t="s">
        <v>106</v>
      </c>
      <c r="K111" s="9" t="s">
        <v>87</v>
      </c>
      <c r="L111" s="6">
        <v>12</v>
      </c>
      <c r="M111" s="19">
        <v>30</v>
      </c>
      <c r="N111" s="39">
        <v>25000000</v>
      </c>
    </row>
    <row r="112" spans="1:14" x14ac:dyDescent="0.25">
      <c r="A112" s="10" t="s">
        <v>108</v>
      </c>
      <c r="F112" s="1" t="s">
        <v>109</v>
      </c>
      <c r="G112" s="2" t="s">
        <v>12</v>
      </c>
      <c r="H112" s="44">
        <v>100</v>
      </c>
      <c r="I112" s="4" t="s">
        <v>24</v>
      </c>
      <c r="J112" s="25">
        <v>44228</v>
      </c>
      <c r="K112" s="9" t="s">
        <v>34</v>
      </c>
      <c r="L112" s="10">
        <v>8</v>
      </c>
      <c r="M112" s="9">
        <v>25</v>
      </c>
      <c r="N112" s="39">
        <v>50000000</v>
      </c>
    </row>
    <row r="113" spans="1:14" x14ac:dyDescent="0.25">
      <c r="A113" s="10" t="s">
        <v>110</v>
      </c>
      <c r="F113" s="1" t="s">
        <v>111</v>
      </c>
      <c r="G113" s="2" t="s">
        <v>12</v>
      </c>
      <c r="H113" s="44">
        <v>100</v>
      </c>
      <c r="I113" s="4" t="s">
        <v>24</v>
      </c>
      <c r="J113" s="25" t="s">
        <v>112</v>
      </c>
      <c r="K113" s="9" t="s">
        <v>113</v>
      </c>
      <c r="L113" s="10">
        <v>8</v>
      </c>
      <c r="M113" s="9">
        <v>20</v>
      </c>
      <c r="N113" s="39">
        <f>26500000*2</f>
        <v>53000000</v>
      </c>
    </row>
    <row r="114" spans="1:14" x14ac:dyDescent="0.25">
      <c r="A114" s="10" t="s">
        <v>114</v>
      </c>
      <c r="F114" s="1" t="s">
        <v>115</v>
      </c>
      <c r="G114" s="2" t="s">
        <v>12</v>
      </c>
      <c r="H114" s="44">
        <v>100</v>
      </c>
      <c r="I114" s="4" t="s">
        <v>24</v>
      </c>
      <c r="J114" s="25" t="s">
        <v>116</v>
      </c>
      <c r="K114" s="9" t="s">
        <v>113</v>
      </c>
      <c r="L114" s="10">
        <v>4</v>
      </c>
      <c r="M114" s="9">
        <v>25</v>
      </c>
      <c r="N114" s="39">
        <v>25000000</v>
      </c>
    </row>
    <row r="115" spans="1:14" x14ac:dyDescent="0.25">
      <c r="A115" s="10" t="s">
        <v>117</v>
      </c>
      <c r="F115" s="1" t="s">
        <v>118</v>
      </c>
      <c r="G115" s="2" t="s">
        <v>12</v>
      </c>
      <c r="H115" s="44">
        <v>100</v>
      </c>
      <c r="I115" s="4" t="s">
        <v>24</v>
      </c>
      <c r="J115" s="23" t="s">
        <v>41</v>
      </c>
      <c r="K115" s="9" t="s">
        <v>95</v>
      </c>
      <c r="L115" s="10">
        <v>2</v>
      </c>
      <c r="M115" s="19">
        <v>30</v>
      </c>
      <c r="N115" s="39">
        <v>20000000</v>
      </c>
    </row>
    <row r="116" spans="1:14" x14ac:dyDescent="0.25">
      <c r="A116" s="10" t="s">
        <v>119</v>
      </c>
      <c r="F116" s="1" t="s">
        <v>120</v>
      </c>
      <c r="G116" s="2" t="s">
        <v>12</v>
      </c>
      <c r="H116" s="44">
        <v>100</v>
      </c>
      <c r="I116" s="4" t="s">
        <v>24</v>
      </c>
      <c r="J116" s="23" t="s">
        <v>41</v>
      </c>
      <c r="K116" s="9" t="s">
        <v>76</v>
      </c>
      <c r="L116" s="10">
        <v>2</v>
      </c>
      <c r="M116" s="19">
        <v>30</v>
      </c>
      <c r="N116" s="39">
        <v>20000000</v>
      </c>
    </row>
    <row r="117" spans="1:14" x14ac:dyDescent="0.25">
      <c r="A117" s="10" t="s">
        <v>121</v>
      </c>
      <c r="F117" s="1" t="s">
        <v>122</v>
      </c>
      <c r="G117" s="2" t="s">
        <v>12</v>
      </c>
      <c r="H117" s="44">
        <v>100</v>
      </c>
      <c r="I117" s="4" t="s">
        <v>24</v>
      </c>
      <c r="J117" s="23" t="s">
        <v>41</v>
      </c>
      <c r="K117" s="9" t="s">
        <v>30</v>
      </c>
      <c r="L117" s="6">
        <v>2</v>
      </c>
      <c r="M117" s="19">
        <v>25</v>
      </c>
      <c r="N117" s="39">
        <v>50000000</v>
      </c>
    </row>
    <row r="118" spans="1:14" ht="30" x14ac:dyDescent="0.25">
      <c r="A118" s="10" t="s">
        <v>123</v>
      </c>
      <c r="F118" s="1" t="s">
        <v>124</v>
      </c>
      <c r="G118" s="2" t="s">
        <v>12</v>
      </c>
      <c r="H118" s="44">
        <v>100</v>
      </c>
      <c r="I118" s="4" t="s">
        <v>24</v>
      </c>
      <c r="J118" s="23" t="s">
        <v>41</v>
      </c>
      <c r="K118" s="9" t="s">
        <v>30</v>
      </c>
      <c r="L118" s="6">
        <v>2</v>
      </c>
      <c r="M118" s="19">
        <v>15</v>
      </c>
      <c r="N118" s="39">
        <v>42000000</v>
      </c>
    </row>
    <row r="119" spans="1:14" ht="30" x14ac:dyDescent="0.25">
      <c r="A119" s="10" t="s">
        <v>125</v>
      </c>
      <c r="F119" s="1" t="s">
        <v>126</v>
      </c>
      <c r="G119" s="2" t="s">
        <v>12</v>
      </c>
      <c r="H119" s="44">
        <v>100</v>
      </c>
      <c r="I119" s="4" t="s">
        <v>24</v>
      </c>
      <c r="J119" s="23" t="s">
        <v>41</v>
      </c>
      <c r="K119" s="9" t="s">
        <v>127</v>
      </c>
      <c r="L119" s="10">
        <v>4</v>
      </c>
      <c r="M119" s="9">
        <v>25</v>
      </c>
      <c r="N119" s="39">
        <f>8500000*4</f>
        <v>34000000</v>
      </c>
    </row>
    <row r="120" spans="1:14" ht="30" x14ac:dyDescent="0.25">
      <c r="A120" s="10" t="s">
        <v>52</v>
      </c>
      <c r="F120" s="1" t="s">
        <v>128</v>
      </c>
      <c r="G120" s="2" t="s">
        <v>12</v>
      </c>
      <c r="H120" s="44">
        <v>100</v>
      </c>
      <c r="I120" s="4" t="s">
        <v>24</v>
      </c>
      <c r="J120" s="19" t="s">
        <v>25</v>
      </c>
      <c r="K120" s="9" t="s">
        <v>60</v>
      </c>
      <c r="L120" s="6">
        <v>2</v>
      </c>
      <c r="M120" s="19">
        <v>50</v>
      </c>
      <c r="N120" s="39">
        <v>20000000</v>
      </c>
    </row>
    <row r="121" spans="1:14" ht="30" x14ac:dyDescent="0.25">
      <c r="A121" s="10" t="s">
        <v>129</v>
      </c>
      <c r="F121" s="1" t="s">
        <v>130</v>
      </c>
      <c r="G121" s="2" t="s">
        <v>12</v>
      </c>
      <c r="H121" s="44">
        <v>100</v>
      </c>
      <c r="I121" s="4" t="s">
        <v>24</v>
      </c>
      <c r="J121" s="23" t="s">
        <v>41</v>
      </c>
      <c r="K121" s="9" t="s">
        <v>60</v>
      </c>
      <c r="L121" s="10">
        <v>1</v>
      </c>
      <c r="M121" s="9">
        <v>25</v>
      </c>
      <c r="N121" s="39">
        <v>10000000</v>
      </c>
    </row>
    <row r="122" spans="1:14" ht="30" x14ac:dyDescent="0.25">
      <c r="A122" s="10" t="s">
        <v>131</v>
      </c>
      <c r="F122" s="1" t="s">
        <v>132</v>
      </c>
      <c r="G122" s="2" t="s">
        <v>12</v>
      </c>
      <c r="H122" s="44">
        <v>100</v>
      </c>
      <c r="I122" s="4" t="s">
        <v>24</v>
      </c>
      <c r="J122" s="23" t="s">
        <v>41</v>
      </c>
      <c r="K122" s="9" t="s">
        <v>60</v>
      </c>
      <c r="L122" s="10">
        <v>8</v>
      </c>
      <c r="M122" s="9">
        <v>25</v>
      </c>
      <c r="N122" s="39">
        <v>50000000</v>
      </c>
    </row>
    <row r="123" spans="1:14" ht="30" x14ac:dyDescent="0.25">
      <c r="A123" s="10" t="s">
        <v>133</v>
      </c>
      <c r="F123" s="1" t="s">
        <v>128</v>
      </c>
      <c r="G123" s="2" t="s">
        <v>12</v>
      </c>
      <c r="H123" s="44">
        <v>100</v>
      </c>
      <c r="I123" s="4" t="s">
        <v>24</v>
      </c>
      <c r="J123" s="23" t="s">
        <v>41</v>
      </c>
      <c r="K123" s="9" t="s">
        <v>60</v>
      </c>
      <c r="L123" s="10">
        <v>4</v>
      </c>
      <c r="M123" s="9">
        <v>25</v>
      </c>
      <c r="N123" s="39">
        <v>25000000</v>
      </c>
    </row>
    <row r="124" spans="1:14" ht="240" x14ac:dyDescent="0.25">
      <c r="A124" s="10" t="s">
        <v>134</v>
      </c>
      <c r="F124" s="1" t="s">
        <v>135</v>
      </c>
      <c r="G124" s="2" t="s">
        <v>12</v>
      </c>
      <c r="H124" s="44">
        <v>100</v>
      </c>
      <c r="I124" s="4" t="s">
        <v>24</v>
      </c>
      <c r="J124" s="23" t="s">
        <v>136</v>
      </c>
      <c r="K124" s="9" t="s">
        <v>137</v>
      </c>
      <c r="L124" s="10">
        <v>4</v>
      </c>
      <c r="M124" s="9">
        <v>25</v>
      </c>
      <c r="N124" s="39">
        <v>25000000</v>
      </c>
    </row>
    <row r="125" spans="1:14" ht="30" x14ac:dyDescent="0.25">
      <c r="A125" s="10" t="s">
        <v>134</v>
      </c>
      <c r="F125" s="1" t="s">
        <v>138</v>
      </c>
      <c r="G125" s="2" t="s">
        <v>12</v>
      </c>
      <c r="H125" s="44">
        <v>100</v>
      </c>
      <c r="I125" s="4" t="s">
        <v>24</v>
      </c>
      <c r="J125" s="23" t="s">
        <v>136</v>
      </c>
      <c r="K125" s="9" t="s">
        <v>30</v>
      </c>
      <c r="L125" s="10">
        <v>8</v>
      </c>
      <c r="M125" s="9">
        <v>25</v>
      </c>
      <c r="N125" s="39">
        <f>27500000*2</f>
        <v>55000000</v>
      </c>
    </row>
    <row r="126" spans="1:14" ht="30" x14ac:dyDescent="0.25">
      <c r="A126" s="10" t="s">
        <v>139</v>
      </c>
      <c r="F126" s="1" t="s">
        <v>86</v>
      </c>
      <c r="G126" s="2" t="s">
        <v>12</v>
      </c>
      <c r="H126" s="44">
        <v>100</v>
      </c>
      <c r="I126" s="4" t="s">
        <v>24</v>
      </c>
      <c r="J126" s="23" t="s">
        <v>140</v>
      </c>
      <c r="K126" s="9" t="s">
        <v>30</v>
      </c>
      <c r="L126" s="10">
        <v>8</v>
      </c>
      <c r="M126" s="9">
        <v>25</v>
      </c>
      <c r="N126" s="39">
        <f>27500000*2</f>
        <v>55000000</v>
      </c>
    </row>
    <row r="127" spans="1:14" ht="30" x14ac:dyDescent="0.25">
      <c r="A127" s="10" t="s">
        <v>58</v>
      </c>
      <c r="F127" s="1" t="s">
        <v>141</v>
      </c>
      <c r="G127" s="2" t="s">
        <v>12</v>
      </c>
      <c r="H127" s="44">
        <v>100</v>
      </c>
      <c r="I127" s="4" t="s">
        <v>24</v>
      </c>
      <c r="J127" s="25" t="s">
        <v>142</v>
      </c>
      <c r="K127" s="9" t="s">
        <v>34</v>
      </c>
      <c r="L127" s="10">
        <v>8</v>
      </c>
      <c r="M127" s="9">
        <v>65</v>
      </c>
      <c r="N127" s="39">
        <f>27500000*2</f>
        <v>55000000</v>
      </c>
    </row>
    <row r="128" spans="1:14" ht="30" x14ac:dyDescent="0.25">
      <c r="A128" s="10" t="s">
        <v>143</v>
      </c>
      <c r="F128" s="1" t="s">
        <v>144</v>
      </c>
      <c r="G128" s="2" t="s">
        <v>12</v>
      </c>
      <c r="H128" s="44">
        <v>100</v>
      </c>
      <c r="I128" s="4" t="s">
        <v>24</v>
      </c>
      <c r="J128" s="25">
        <v>44228</v>
      </c>
      <c r="K128" s="9" t="s">
        <v>34</v>
      </c>
      <c r="L128" s="10">
        <v>8</v>
      </c>
      <c r="M128" s="9" t="s">
        <v>145</v>
      </c>
      <c r="N128" s="39">
        <f>30000000</f>
        <v>30000000</v>
      </c>
    </row>
    <row r="129" spans="1:14" ht="30" x14ac:dyDescent="0.25">
      <c r="A129" s="10" t="s">
        <v>146</v>
      </c>
      <c r="F129" s="1" t="s">
        <v>115</v>
      </c>
      <c r="G129" s="2" t="s">
        <v>12</v>
      </c>
      <c r="H129" s="44">
        <v>100</v>
      </c>
      <c r="I129" s="4" t="s">
        <v>24</v>
      </c>
      <c r="J129" s="25" t="s">
        <v>147</v>
      </c>
      <c r="K129" s="9" t="s">
        <v>90</v>
      </c>
      <c r="L129" s="10">
        <v>8</v>
      </c>
      <c r="M129" s="9">
        <v>20</v>
      </c>
      <c r="N129" s="39">
        <v>50000000</v>
      </c>
    </row>
    <row r="130" spans="1:14" ht="30" x14ac:dyDescent="0.25">
      <c r="A130" s="10" t="s">
        <v>148</v>
      </c>
      <c r="F130" s="1" t="s">
        <v>149</v>
      </c>
      <c r="G130" s="2" t="s">
        <v>12</v>
      </c>
      <c r="H130" s="44">
        <v>100</v>
      </c>
      <c r="I130" s="4" t="s">
        <v>24</v>
      </c>
      <c r="J130" s="23" t="s">
        <v>41</v>
      </c>
      <c r="K130" s="9" t="s">
        <v>150</v>
      </c>
      <c r="L130" s="10">
        <v>1</v>
      </c>
      <c r="M130" s="19">
        <v>10</v>
      </c>
      <c r="N130" s="39">
        <v>8000000</v>
      </c>
    </row>
    <row r="131" spans="1:14" ht="30" x14ac:dyDescent="0.25">
      <c r="A131" s="12" t="s">
        <v>151</v>
      </c>
      <c r="F131" s="13" t="s">
        <v>152</v>
      </c>
      <c r="G131" s="2" t="s">
        <v>12</v>
      </c>
      <c r="H131" s="44">
        <v>100</v>
      </c>
      <c r="I131" s="3" t="s">
        <v>24</v>
      </c>
      <c r="J131" s="23" t="s">
        <v>41</v>
      </c>
      <c r="K131" s="2" t="s">
        <v>95</v>
      </c>
      <c r="L131" s="12">
        <v>2</v>
      </c>
      <c r="M131" s="2">
        <v>20</v>
      </c>
      <c r="N131" s="40">
        <f t="shared" ref="N131" si="1">1000000*M131</f>
        <v>20000000</v>
      </c>
    </row>
    <row r="132" spans="1:14" ht="30" x14ac:dyDescent="0.25">
      <c r="A132" s="10" t="s">
        <v>153</v>
      </c>
      <c r="F132" s="10" t="s">
        <v>154</v>
      </c>
      <c r="G132" s="2" t="s">
        <v>12</v>
      </c>
      <c r="H132" s="44">
        <v>100</v>
      </c>
      <c r="I132" s="4" t="s">
        <v>24</v>
      </c>
      <c r="J132" s="23" t="s">
        <v>41</v>
      </c>
      <c r="K132" s="9" t="s">
        <v>150</v>
      </c>
      <c r="L132" s="10">
        <v>4</v>
      </c>
      <c r="M132" s="19">
        <v>25</v>
      </c>
      <c r="N132" s="39">
        <v>25000000</v>
      </c>
    </row>
    <row r="133" spans="1:14" x14ac:dyDescent="0.25">
      <c r="A133" s="12" t="s">
        <v>148</v>
      </c>
      <c r="F133" s="13" t="s">
        <v>99</v>
      </c>
      <c r="G133" s="2" t="s">
        <v>12</v>
      </c>
      <c r="H133" s="44">
        <v>100</v>
      </c>
      <c r="I133" s="3" t="s">
        <v>24</v>
      </c>
      <c r="J133" s="24" t="s">
        <v>155</v>
      </c>
      <c r="K133" s="2" t="s">
        <v>34</v>
      </c>
      <c r="L133" s="12">
        <v>8</v>
      </c>
      <c r="M133" s="23">
        <v>30</v>
      </c>
      <c r="N133" s="40">
        <v>50000000</v>
      </c>
    </row>
    <row r="134" spans="1:14" ht="30" x14ac:dyDescent="0.25">
      <c r="A134" s="12" t="s">
        <v>156</v>
      </c>
      <c r="F134" s="13" t="s">
        <v>157</v>
      </c>
      <c r="G134" s="2" t="s">
        <v>12</v>
      </c>
      <c r="H134" s="44">
        <v>100</v>
      </c>
      <c r="I134" s="3" t="s">
        <v>24</v>
      </c>
      <c r="J134" s="24" t="s">
        <v>155</v>
      </c>
      <c r="K134" s="2" t="s">
        <v>90</v>
      </c>
      <c r="L134" s="12">
        <v>8</v>
      </c>
      <c r="M134" s="23">
        <v>30</v>
      </c>
      <c r="N134" s="40">
        <v>50000000</v>
      </c>
    </row>
    <row r="135" spans="1:14" ht="30" x14ac:dyDescent="0.25">
      <c r="A135" s="13" t="s">
        <v>158</v>
      </c>
      <c r="F135" s="13" t="s">
        <v>159</v>
      </c>
      <c r="G135" s="2" t="s">
        <v>12</v>
      </c>
      <c r="H135" s="44">
        <v>100</v>
      </c>
      <c r="I135" s="3" t="s">
        <v>24</v>
      </c>
      <c r="J135" s="26" t="s">
        <v>41</v>
      </c>
      <c r="K135" s="2" t="s">
        <v>160</v>
      </c>
      <c r="L135" s="2">
        <v>8</v>
      </c>
      <c r="M135" s="2">
        <v>25</v>
      </c>
      <c r="N135" s="41">
        <v>50000000</v>
      </c>
    </row>
    <row r="136" spans="1:14" x14ac:dyDescent="0.25">
      <c r="A136" s="13" t="s">
        <v>161</v>
      </c>
      <c r="F136" s="13" t="s">
        <v>162</v>
      </c>
      <c r="G136" s="2" t="s">
        <v>12</v>
      </c>
      <c r="H136" s="44">
        <v>100</v>
      </c>
      <c r="I136" s="3" t="s">
        <v>24</v>
      </c>
      <c r="J136" s="26" t="s">
        <v>41</v>
      </c>
      <c r="K136" s="2" t="s">
        <v>17</v>
      </c>
      <c r="L136" s="2">
        <v>1</v>
      </c>
      <c r="M136" s="2" t="s">
        <v>71</v>
      </c>
      <c r="N136" s="41">
        <v>11000000</v>
      </c>
    </row>
    <row r="137" spans="1:14" x14ac:dyDescent="0.25">
      <c r="A137" s="13" t="s">
        <v>163</v>
      </c>
      <c r="F137" s="13" t="s">
        <v>164</v>
      </c>
      <c r="G137" s="2" t="s">
        <v>12</v>
      </c>
      <c r="H137" s="44">
        <v>100</v>
      </c>
      <c r="I137" s="3" t="s">
        <v>24</v>
      </c>
      <c r="J137" s="26" t="s">
        <v>41</v>
      </c>
      <c r="K137" s="2" t="s">
        <v>160</v>
      </c>
      <c r="L137" s="2">
        <v>8</v>
      </c>
      <c r="M137" s="2">
        <v>25</v>
      </c>
      <c r="N137" s="41">
        <v>50000000</v>
      </c>
    </row>
    <row r="138" spans="1:14" ht="30" x14ac:dyDescent="0.25">
      <c r="A138" s="13" t="s">
        <v>165</v>
      </c>
      <c r="F138" s="13" t="s">
        <v>166</v>
      </c>
      <c r="G138" s="2" t="s">
        <v>12</v>
      </c>
      <c r="H138" s="44">
        <v>100</v>
      </c>
      <c r="I138" s="3" t="s">
        <v>24</v>
      </c>
      <c r="J138" s="26" t="s">
        <v>41</v>
      </c>
      <c r="K138" s="2" t="s">
        <v>167</v>
      </c>
      <c r="L138" s="2">
        <v>8</v>
      </c>
      <c r="M138" s="2">
        <v>25</v>
      </c>
      <c r="N138" s="41">
        <v>50000000</v>
      </c>
    </row>
    <row r="139" spans="1:14" ht="30" x14ac:dyDescent="0.25">
      <c r="A139" s="13" t="s">
        <v>163</v>
      </c>
      <c r="F139" s="13" t="s">
        <v>168</v>
      </c>
      <c r="G139" s="2" t="s">
        <v>12</v>
      </c>
      <c r="H139" s="44">
        <v>100</v>
      </c>
      <c r="I139" s="3" t="s">
        <v>24</v>
      </c>
      <c r="J139" s="27">
        <v>44228</v>
      </c>
      <c r="K139" s="2" t="s">
        <v>169</v>
      </c>
      <c r="L139" s="2">
        <v>8</v>
      </c>
      <c r="M139" s="2">
        <v>25</v>
      </c>
      <c r="N139" s="41">
        <v>50000000</v>
      </c>
    </row>
    <row r="140" spans="1:14" x14ac:dyDescent="0.25">
      <c r="A140" s="12" t="s">
        <v>170</v>
      </c>
      <c r="F140" s="13" t="s">
        <v>171</v>
      </c>
      <c r="G140" s="2" t="s">
        <v>12</v>
      </c>
      <c r="H140" s="44">
        <v>100</v>
      </c>
      <c r="I140" s="3" t="s">
        <v>24</v>
      </c>
      <c r="J140" s="24" t="s">
        <v>51</v>
      </c>
      <c r="K140" s="2" t="s">
        <v>87</v>
      </c>
      <c r="L140" s="12">
        <v>8</v>
      </c>
      <c r="M140" s="23">
        <v>30</v>
      </c>
      <c r="N140" s="40">
        <v>50000000</v>
      </c>
    </row>
    <row r="141" spans="1:14" x14ac:dyDescent="0.25">
      <c r="A141" s="12" t="s">
        <v>172</v>
      </c>
      <c r="F141" s="13" t="s">
        <v>173</v>
      </c>
      <c r="G141" s="2" t="s">
        <v>12</v>
      </c>
      <c r="H141" s="44">
        <v>100</v>
      </c>
      <c r="I141" s="3" t="s">
        <v>24</v>
      </c>
      <c r="J141" s="23" t="s">
        <v>174</v>
      </c>
      <c r="K141" s="2" t="s">
        <v>17</v>
      </c>
      <c r="L141" s="12">
        <v>8</v>
      </c>
      <c r="M141" s="23">
        <v>78</v>
      </c>
      <c r="N141" s="40">
        <v>20000000</v>
      </c>
    </row>
    <row r="142" spans="1:14" x14ac:dyDescent="0.25">
      <c r="A142" s="12" t="s">
        <v>175</v>
      </c>
      <c r="F142" s="13" t="s">
        <v>32</v>
      </c>
      <c r="G142" s="2" t="s">
        <v>12</v>
      </c>
      <c r="H142" s="44">
        <v>100</v>
      </c>
      <c r="I142" s="3" t="s">
        <v>24</v>
      </c>
      <c r="J142" s="24" t="s">
        <v>79</v>
      </c>
      <c r="K142" s="2" t="s">
        <v>76</v>
      </c>
      <c r="L142" s="12">
        <v>8</v>
      </c>
      <c r="M142" s="23">
        <v>25</v>
      </c>
      <c r="N142" s="40">
        <v>45000000</v>
      </c>
    </row>
    <row r="143" spans="1:14" x14ac:dyDescent="0.25">
      <c r="A143" s="12" t="s">
        <v>176</v>
      </c>
      <c r="F143" s="13" t="s">
        <v>177</v>
      </c>
      <c r="G143" s="2" t="s">
        <v>12</v>
      </c>
      <c r="H143" s="44">
        <v>100</v>
      </c>
      <c r="I143" s="3" t="s">
        <v>24</v>
      </c>
      <c r="J143" s="28">
        <v>44228</v>
      </c>
      <c r="K143" s="2" t="s">
        <v>178</v>
      </c>
      <c r="L143" s="12">
        <v>4</v>
      </c>
      <c r="M143" s="23">
        <v>15</v>
      </c>
      <c r="N143" s="40">
        <v>20000000</v>
      </c>
    </row>
    <row r="144" spans="1:14" x14ac:dyDescent="0.25">
      <c r="A144" s="12" t="s">
        <v>191</v>
      </c>
      <c r="F144" s="13" t="s">
        <v>192</v>
      </c>
      <c r="G144" s="2" t="s">
        <v>12</v>
      </c>
      <c r="H144" s="44">
        <v>100</v>
      </c>
      <c r="I144" s="3" t="s">
        <v>24</v>
      </c>
      <c r="J144" s="29">
        <v>44294</v>
      </c>
      <c r="K144" s="2" t="s">
        <v>193</v>
      </c>
      <c r="L144" s="12">
        <v>2</v>
      </c>
      <c r="M144" s="23">
        <v>20</v>
      </c>
      <c r="N144" s="40">
        <v>9800000</v>
      </c>
    </row>
    <row r="145" spans="1:14" ht="105" x14ac:dyDescent="0.25">
      <c r="A145" s="30" t="s">
        <v>22</v>
      </c>
      <c r="F145" s="31" t="s">
        <v>23</v>
      </c>
      <c r="G145" s="2" t="s">
        <v>12</v>
      </c>
      <c r="H145" s="44">
        <v>100</v>
      </c>
      <c r="I145" s="32" t="s">
        <v>24</v>
      </c>
      <c r="J145" s="33" t="s">
        <v>194</v>
      </c>
      <c r="K145" s="34" t="s">
        <v>195</v>
      </c>
      <c r="L145" s="35" t="s">
        <v>196</v>
      </c>
      <c r="M145" s="33">
        <v>200</v>
      </c>
      <c r="N145" s="42">
        <v>167343745</v>
      </c>
    </row>
    <row r="146" spans="1:14" x14ac:dyDescent="0.25">
      <c r="A146" s="12" t="s">
        <v>197</v>
      </c>
      <c r="F146" s="13" t="s">
        <v>198</v>
      </c>
      <c r="G146" s="2" t="s">
        <v>12</v>
      </c>
      <c r="H146" s="44">
        <v>100</v>
      </c>
      <c r="I146" s="3" t="s">
        <v>24</v>
      </c>
      <c r="J146" s="28" t="s">
        <v>199</v>
      </c>
      <c r="K146" s="2" t="s">
        <v>76</v>
      </c>
      <c r="L146" s="12">
        <v>8</v>
      </c>
      <c r="M146" s="23">
        <v>25</v>
      </c>
      <c r="N146" s="40">
        <v>44640000</v>
      </c>
    </row>
    <row r="147" spans="1:14" x14ac:dyDescent="0.25">
      <c r="A147" s="10" t="s">
        <v>200</v>
      </c>
      <c r="F147" s="1" t="s">
        <v>201</v>
      </c>
      <c r="G147" s="2" t="s">
        <v>12</v>
      </c>
      <c r="H147" s="44">
        <v>100</v>
      </c>
      <c r="I147" s="4" t="s">
        <v>13</v>
      </c>
      <c r="J147" s="19" t="s">
        <v>202</v>
      </c>
      <c r="K147" s="9" t="s">
        <v>203</v>
      </c>
      <c r="L147" s="6">
        <v>10</v>
      </c>
      <c r="M147" s="19">
        <v>2</v>
      </c>
      <c r="N147" s="39">
        <v>7000000</v>
      </c>
    </row>
    <row r="148" spans="1:14" ht="30" x14ac:dyDescent="0.25">
      <c r="A148" s="10" t="s">
        <v>204</v>
      </c>
      <c r="F148" s="1" t="s">
        <v>201</v>
      </c>
      <c r="G148" s="2" t="s">
        <v>12</v>
      </c>
      <c r="H148" s="44">
        <v>100</v>
      </c>
      <c r="I148" s="4" t="s">
        <v>13</v>
      </c>
      <c r="J148" s="19" t="s">
        <v>202</v>
      </c>
      <c r="K148" s="9" t="s">
        <v>203</v>
      </c>
      <c r="L148" s="6">
        <v>10</v>
      </c>
      <c r="M148" s="19">
        <v>1</v>
      </c>
      <c r="N148" s="39">
        <v>4200000</v>
      </c>
    </row>
    <row r="149" spans="1:14" ht="30" x14ac:dyDescent="0.25">
      <c r="A149" s="10" t="s">
        <v>205</v>
      </c>
      <c r="F149" s="1" t="s">
        <v>201</v>
      </c>
      <c r="G149" s="2" t="s">
        <v>12</v>
      </c>
      <c r="H149" s="44">
        <v>100</v>
      </c>
      <c r="I149" s="4" t="s">
        <v>13</v>
      </c>
      <c r="J149" s="19" t="s">
        <v>202</v>
      </c>
      <c r="K149" s="9" t="s">
        <v>203</v>
      </c>
      <c r="L149" s="6">
        <v>10</v>
      </c>
      <c r="M149" s="19">
        <v>3</v>
      </c>
      <c r="N149" s="39">
        <v>10500000</v>
      </c>
    </row>
    <row r="150" spans="1:14" x14ac:dyDescent="0.25">
      <c r="A150" s="10" t="s">
        <v>22</v>
      </c>
      <c r="F150" s="1" t="s">
        <v>23</v>
      </c>
      <c r="G150" s="2" t="s">
        <v>12</v>
      </c>
      <c r="H150" s="44">
        <v>100</v>
      </c>
      <c r="I150" s="4" t="s">
        <v>24</v>
      </c>
      <c r="J150" s="19" t="s">
        <v>25</v>
      </c>
      <c r="K150" s="9" t="s">
        <v>26</v>
      </c>
      <c r="L150" s="6">
        <f>M150/30</f>
        <v>10</v>
      </c>
      <c r="M150" s="19">
        <v>300</v>
      </c>
      <c r="N150" s="39">
        <v>230500000</v>
      </c>
    </row>
    <row r="151" spans="1:14" ht="30" x14ac:dyDescent="0.25">
      <c r="A151" s="10" t="s">
        <v>27</v>
      </c>
      <c r="F151" s="1" t="s">
        <v>28</v>
      </c>
      <c r="G151" s="2" t="s">
        <v>12</v>
      </c>
      <c r="H151" s="44">
        <v>100</v>
      </c>
      <c r="I151" s="3" t="s">
        <v>24</v>
      </c>
      <c r="J151" s="21" t="s">
        <v>29</v>
      </c>
      <c r="K151" s="9" t="s">
        <v>30</v>
      </c>
      <c r="L151" s="6">
        <v>4</v>
      </c>
      <c r="M151" s="10">
        <v>50</v>
      </c>
      <c r="N151" s="39">
        <v>48500000</v>
      </c>
    </row>
    <row r="152" spans="1:14" ht="30" x14ac:dyDescent="0.25">
      <c r="A152" s="10" t="s">
        <v>31</v>
      </c>
      <c r="F152" s="1" t="s">
        <v>32</v>
      </c>
      <c r="G152" s="2" t="s">
        <v>12</v>
      </c>
      <c r="H152" s="44">
        <v>100</v>
      </c>
      <c r="I152" s="3" t="s">
        <v>24</v>
      </c>
      <c r="J152" s="19" t="s">
        <v>33</v>
      </c>
      <c r="K152" s="9" t="s">
        <v>34</v>
      </c>
      <c r="L152" s="6">
        <v>3</v>
      </c>
      <c r="M152" s="19">
        <v>20</v>
      </c>
      <c r="N152" s="39">
        <v>8000000</v>
      </c>
    </row>
    <row r="153" spans="1:14" ht="30" x14ac:dyDescent="0.25">
      <c r="A153" s="10" t="s">
        <v>35</v>
      </c>
      <c r="F153" s="1" t="s">
        <v>36</v>
      </c>
      <c r="G153" s="2" t="s">
        <v>12</v>
      </c>
      <c r="H153" s="44">
        <v>100</v>
      </c>
      <c r="I153" s="4" t="s">
        <v>24</v>
      </c>
      <c r="J153" s="19" t="s">
        <v>37</v>
      </c>
      <c r="K153" s="9" t="s">
        <v>38</v>
      </c>
      <c r="L153" s="6">
        <v>8</v>
      </c>
      <c r="M153" s="19">
        <v>25</v>
      </c>
      <c r="N153" s="39">
        <v>45000000</v>
      </c>
    </row>
    <row r="154" spans="1:14" x14ac:dyDescent="0.25">
      <c r="A154" s="12" t="s">
        <v>39</v>
      </c>
      <c r="F154" s="13" t="s">
        <v>40</v>
      </c>
      <c r="G154" s="2" t="s">
        <v>12</v>
      </c>
      <c r="H154" s="44">
        <v>100</v>
      </c>
      <c r="I154" s="3" t="s">
        <v>13</v>
      </c>
      <c r="J154" s="19" t="s">
        <v>41</v>
      </c>
      <c r="K154" s="2" t="s">
        <v>42</v>
      </c>
      <c r="L154" s="12">
        <v>1</v>
      </c>
      <c r="M154" s="12">
        <v>1</v>
      </c>
      <c r="N154" s="40">
        <v>350000</v>
      </c>
    </row>
    <row r="155" spans="1:14" x14ac:dyDescent="0.25">
      <c r="A155" s="10" t="s">
        <v>43</v>
      </c>
      <c r="F155" s="10" t="s">
        <v>44</v>
      </c>
      <c r="G155" s="2" t="s">
        <v>12</v>
      </c>
      <c r="H155" s="44">
        <v>100</v>
      </c>
      <c r="I155" s="4" t="s">
        <v>13</v>
      </c>
      <c r="J155" s="19" t="s">
        <v>41</v>
      </c>
      <c r="K155" s="2" t="s">
        <v>30</v>
      </c>
      <c r="L155" s="10">
        <v>4</v>
      </c>
      <c r="M155" s="10">
        <v>1</v>
      </c>
      <c r="N155" s="39">
        <f>350000*4</f>
        <v>1400000</v>
      </c>
    </row>
    <row r="156" spans="1:14" ht="30" x14ac:dyDescent="0.25">
      <c r="A156" s="10" t="s">
        <v>45</v>
      </c>
      <c r="F156" s="10" t="s">
        <v>46</v>
      </c>
      <c r="G156" s="2" t="s">
        <v>12</v>
      </c>
      <c r="H156" s="44">
        <v>100</v>
      </c>
      <c r="I156" s="4" t="s">
        <v>13</v>
      </c>
      <c r="J156" s="19" t="s">
        <v>41</v>
      </c>
      <c r="K156" s="2" t="s">
        <v>34</v>
      </c>
      <c r="L156" s="10">
        <v>8</v>
      </c>
      <c r="M156" s="10">
        <v>2</v>
      </c>
      <c r="N156" s="39">
        <f>350000*M156</f>
        <v>700000</v>
      </c>
    </row>
    <row r="157" spans="1:14" ht="30" x14ac:dyDescent="0.25">
      <c r="A157" s="10" t="s">
        <v>47</v>
      </c>
      <c r="F157" s="10" t="s">
        <v>48</v>
      </c>
      <c r="G157" s="2" t="s">
        <v>12</v>
      </c>
      <c r="H157" s="44">
        <v>100</v>
      </c>
      <c r="I157" s="4" t="s">
        <v>13</v>
      </c>
      <c r="J157" s="19" t="s">
        <v>25</v>
      </c>
      <c r="K157" s="9" t="s">
        <v>30</v>
      </c>
      <c r="L157" s="10">
        <v>8</v>
      </c>
      <c r="M157" s="20">
        <v>3</v>
      </c>
      <c r="N157" s="39">
        <v>7000000</v>
      </c>
    </row>
    <row r="158" spans="1:14" x14ac:dyDescent="0.25">
      <c r="A158" s="10" t="s">
        <v>49</v>
      </c>
      <c r="F158" s="1" t="s">
        <v>50</v>
      </c>
      <c r="G158" s="2" t="s">
        <v>12</v>
      </c>
      <c r="H158" s="44">
        <v>100</v>
      </c>
      <c r="I158" s="4" t="s">
        <v>13</v>
      </c>
      <c r="J158" s="19" t="s">
        <v>51</v>
      </c>
      <c r="K158" s="9" t="s">
        <v>30</v>
      </c>
      <c r="L158" s="6">
        <v>1</v>
      </c>
      <c r="M158" s="19">
        <v>1</v>
      </c>
      <c r="N158" s="39">
        <v>350000</v>
      </c>
    </row>
    <row r="159" spans="1:14" x14ac:dyDescent="0.25">
      <c r="A159" s="10" t="s">
        <v>52</v>
      </c>
      <c r="F159" s="1" t="s">
        <v>53</v>
      </c>
      <c r="G159" s="2" t="s">
        <v>12</v>
      </c>
      <c r="H159" s="44">
        <v>100</v>
      </c>
      <c r="I159" s="4" t="s">
        <v>13</v>
      </c>
      <c r="J159" s="19" t="s">
        <v>25</v>
      </c>
      <c r="K159" s="9" t="s">
        <v>54</v>
      </c>
      <c r="L159" s="6">
        <v>1</v>
      </c>
      <c r="M159" s="19">
        <v>3</v>
      </c>
      <c r="N159" s="39">
        <f>350000*3</f>
        <v>1050000</v>
      </c>
    </row>
    <row r="160" spans="1:14" ht="30" x14ac:dyDescent="0.25">
      <c r="A160" s="10" t="s">
        <v>55</v>
      </c>
      <c r="F160" s="1" t="s">
        <v>56</v>
      </c>
      <c r="G160" s="2" t="s">
        <v>12</v>
      </c>
      <c r="H160" s="44">
        <v>100</v>
      </c>
      <c r="I160" s="4" t="s">
        <v>13</v>
      </c>
      <c r="J160" s="19" t="s">
        <v>57</v>
      </c>
      <c r="K160" s="9" t="s">
        <v>30</v>
      </c>
      <c r="L160" s="6">
        <v>4</v>
      </c>
      <c r="M160" s="19">
        <v>2</v>
      </c>
      <c r="N160" s="39">
        <f>(350000*4)*2</f>
        <v>2800000</v>
      </c>
    </row>
    <row r="161" spans="1:14" ht="30" x14ac:dyDescent="0.25">
      <c r="A161" s="10" t="s">
        <v>58</v>
      </c>
      <c r="F161" s="1" t="s">
        <v>59</v>
      </c>
      <c r="G161" s="2" t="s">
        <v>12</v>
      </c>
      <c r="H161" s="44">
        <v>100</v>
      </c>
      <c r="I161" s="4" t="s">
        <v>13</v>
      </c>
      <c r="J161" s="19" t="s">
        <v>25</v>
      </c>
      <c r="K161" s="9" t="s">
        <v>60</v>
      </c>
      <c r="L161" s="6">
        <v>1</v>
      </c>
      <c r="M161" s="19">
        <v>3</v>
      </c>
      <c r="N161" s="39">
        <f>350000*3</f>
        <v>1050000</v>
      </c>
    </row>
    <row r="162" spans="1:14" ht="30" x14ac:dyDescent="0.25">
      <c r="A162" s="10" t="s">
        <v>61</v>
      </c>
      <c r="F162" s="1" t="s">
        <v>62</v>
      </c>
      <c r="G162" s="2" t="s">
        <v>12</v>
      </c>
      <c r="H162" s="44">
        <v>100</v>
      </c>
      <c r="I162" s="4" t="s">
        <v>13</v>
      </c>
      <c r="J162" s="19" t="s">
        <v>25</v>
      </c>
      <c r="K162" s="9" t="s">
        <v>30</v>
      </c>
      <c r="L162" s="6">
        <v>4</v>
      </c>
      <c r="M162" s="19">
        <v>15</v>
      </c>
      <c r="N162" s="39">
        <f>(500000*15)*4</f>
        <v>30000000</v>
      </c>
    </row>
    <row r="163" spans="1:14" ht="30" x14ac:dyDescent="0.25">
      <c r="A163" s="10" t="s">
        <v>61</v>
      </c>
      <c r="F163" s="1" t="s">
        <v>63</v>
      </c>
      <c r="G163" s="2" t="s">
        <v>12</v>
      </c>
      <c r="H163" s="44">
        <v>100</v>
      </c>
      <c r="I163" s="4" t="s">
        <v>13</v>
      </c>
      <c r="J163" s="19" t="s">
        <v>25</v>
      </c>
      <c r="K163" s="9" t="s">
        <v>30</v>
      </c>
      <c r="L163" s="6">
        <v>4</v>
      </c>
      <c r="M163" s="19">
        <v>15</v>
      </c>
      <c r="N163" s="39">
        <f>(500000*15)*4</f>
        <v>30000000</v>
      </c>
    </row>
    <row r="164" spans="1:14" ht="150" x14ac:dyDescent="0.25">
      <c r="A164" s="10" t="s">
        <v>64</v>
      </c>
      <c r="F164" s="1" t="s">
        <v>65</v>
      </c>
      <c r="G164" s="2" t="s">
        <v>12</v>
      </c>
      <c r="H164" s="44">
        <v>100</v>
      </c>
      <c r="I164" s="4" t="s">
        <v>13</v>
      </c>
      <c r="J164" s="19" t="s">
        <v>25</v>
      </c>
      <c r="K164" s="9" t="s">
        <v>30</v>
      </c>
      <c r="L164" s="6">
        <v>4</v>
      </c>
      <c r="M164" s="19">
        <v>10</v>
      </c>
      <c r="N164" s="39">
        <f>(350000*4)*10</f>
        <v>14000000</v>
      </c>
    </row>
    <row r="165" spans="1:14" ht="30" x14ac:dyDescent="0.25">
      <c r="A165" s="10" t="s">
        <v>66</v>
      </c>
      <c r="F165" s="1" t="s">
        <v>67</v>
      </c>
      <c r="G165" s="2" t="s">
        <v>12</v>
      </c>
      <c r="H165" s="44">
        <v>100</v>
      </c>
      <c r="I165" s="4" t="s">
        <v>13</v>
      </c>
      <c r="J165" s="19" t="s">
        <v>68</v>
      </c>
      <c r="K165" s="9" t="s">
        <v>30</v>
      </c>
      <c r="L165" s="6">
        <v>4</v>
      </c>
      <c r="M165" s="19">
        <v>2</v>
      </c>
      <c r="N165" s="39">
        <f>1400000*M165</f>
        <v>2800000</v>
      </c>
    </row>
    <row r="166" spans="1:14" x14ac:dyDescent="0.25">
      <c r="A166" s="10" t="s">
        <v>43</v>
      </c>
      <c r="F166" s="1" t="s">
        <v>69</v>
      </c>
      <c r="G166" s="2" t="s">
        <v>12</v>
      </c>
      <c r="H166" s="44">
        <v>100</v>
      </c>
      <c r="I166" s="4" t="s">
        <v>24</v>
      </c>
      <c r="J166" s="19" t="s">
        <v>70</v>
      </c>
      <c r="K166" s="9" t="s">
        <v>30</v>
      </c>
      <c r="L166" s="10">
        <v>3</v>
      </c>
      <c r="M166" s="9" t="s">
        <v>71</v>
      </c>
      <c r="N166" s="39">
        <f>10000000*3</f>
        <v>30000000</v>
      </c>
    </row>
    <row r="167" spans="1:14" ht="30" x14ac:dyDescent="0.25">
      <c r="A167" s="10" t="s">
        <v>72</v>
      </c>
      <c r="F167" s="1" t="s">
        <v>73</v>
      </c>
      <c r="G167" s="2" t="s">
        <v>12</v>
      </c>
      <c r="H167" s="44">
        <v>100</v>
      </c>
      <c r="I167" s="4" t="s">
        <v>24</v>
      </c>
      <c r="J167" s="19" t="s">
        <v>57</v>
      </c>
      <c r="K167" s="9" t="s">
        <v>60</v>
      </c>
      <c r="L167" s="10">
        <v>2</v>
      </c>
      <c r="M167" s="9">
        <v>25</v>
      </c>
      <c r="N167" s="39">
        <v>38200000</v>
      </c>
    </row>
    <row r="168" spans="1:14" x14ac:dyDescent="0.25">
      <c r="A168" s="10" t="s">
        <v>74</v>
      </c>
      <c r="F168" s="1" t="s">
        <v>75</v>
      </c>
      <c r="G168" s="2" t="s">
        <v>12</v>
      </c>
      <c r="H168" s="44">
        <v>100</v>
      </c>
      <c r="I168" s="4" t="s">
        <v>24</v>
      </c>
      <c r="J168" s="19" t="s">
        <v>25</v>
      </c>
      <c r="K168" s="9" t="s">
        <v>76</v>
      </c>
      <c r="L168" s="6">
        <v>4</v>
      </c>
      <c r="M168" s="19">
        <v>25</v>
      </c>
      <c r="N168" s="39">
        <v>20000000</v>
      </c>
    </row>
    <row r="169" spans="1:14" ht="30" x14ac:dyDescent="0.25">
      <c r="A169" s="10" t="s">
        <v>77</v>
      </c>
      <c r="F169" s="1" t="s">
        <v>78</v>
      </c>
      <c r="G169" s="2" t="s">
        <v>12</v>
      </c>
      <c r="H169" s="44">
        <v>100</v>
      </c>
      <c r="I169" s="4" t="s">
        <v>24</v>
      </c>
      <c r="J169" s="19" t="s">
        <v>79</v>
      </c>
      <c r="K169" s="9" t="s">
        <v>80</v>
      </c>
      <c r="L169" s="6">
        <v>8</v>
      </c>
      <c r="M169" s="19">
        <v>25</v>
      </c>
      <c r="N169" s="39">
        <f>40000000*3</f>
        <v>120000000</v>
      </c>
    </row>
    <row r="170" spans="1:14" ht="60" x14ac:dyDescent="0.25">
      <c r="A170" s="12" t="s">
        <v>81</v>
      </c>
      <c r="F170" s="13" t="s">
        <v>82</v>
      </c>
      <c r="G170" s="2" t="s">
        <v>12</v>
      </c>
      <c r="H170" s="44">
        <v>100</v>
      </c>
      <c r="I170" s="4" t="s">
        <v>24</v>
      </c>
      <c r="J170" s="23" t="s">
        <v>83</v>
      </c>
      <c r="K170" s="2" t="s">
        <v>84</v>
      </c>
      <c r="L170" s="12">
        <v>4</v>
      </c>
      <c r="M170" s="2">
        <v>25</v>
      </c>
      <c r="N170" s="40">
        <f>40000000+(20000000*5)</f>
        <v>140000000</v>
      </c>
    </row>
    <row r="171" spans="1:14" ht="30" x14ac:dyDescent="0.25">
      <c r="A171" s="12" t="s">
        <v>85</v>
      </c>
      <c r="F171" s="13" t="s">
        <v>86</v>
      </c>
      <c r="G171" s="2" t="s">
        <v>12</v>
      </c>
      <c r="H171" s="44">
        <v>100</v>
      </c>
      <c r="I171" s="4" t="s">
        <v>24</v>
      </c>
      <c r="J171" s="24" t="s">
        <v>25</v>
      </c>
      <c r="K171" s="2" t="s">
        <v>87</v>
      </c>
      <c r="L171" s="12">
        <v>8</v>
      </c>
      <c r="M171" s="23">
        <v>30</v>
      </c>
      <c r="N171" s="40">
        <v>50000000</v>
      </c>
    </row>
    <row r="172" spans="1:14" ht="30" x14ac:dyDescent="0.25">
      <c r="A172" s="10" t="s">
        <v>88</v>
      </c>
      <c r="F172" s="1" t="s">
        <v>89</v>
      </c>
      <c r="G172" s="2" t="s">
        <v>12</v>
      </c>
      <c r="H172" s="44">
        <v>100</v>
      </c>
      <c r="I172" s="4" t="s">
        <v>24</v>
      </c>
      <c r="J172" s="23" t="s">
        <v>25</v>
      </c>
      <c r="K172" s="9" t="s">
        <v>90</v>
      </c>
      <c r="L172" s="10">
        <v>1</v>
      </c>
      <c r="M172" s="19">
        <v>15</v>
      </c>
      <c r="N172" s="39">
        <v>10000000</v>
      </c>
    </row>
    <row r="173" spans="1:14" x14ac:dyDescent="0.25">
      <c r="A173" s="10" t="s">
        <v>91</v>
      </c>
      <c r="F173" s="1" t="s">
        <v>92</v>
      </c>
      <c r="G173" s="2" t="s">
        <v>12</v>
      </c>
      <c r="H173" s="44">
        <v>100</v>
      </c>
      <c r="I173" s="4" t="s">
        <v>24</v>
      </c>
      <c r="J173" s="23" t="s">
        <v>70</v>
      </c>
      <c r="K173" s="9" t="s">
        <v>34</v>
      </c>
      <c r="L173" s="10">
        <v>4</v>
      </c>
      <c r="M173" s="19">
        <v>25</v>
      </c>
      <c r="N173" s="39">
        <v>25000000</v>
      </c>
    </row>
    <row r="174" spans="1:14" x14ac:dyDescent="0.25">
      <c r="A174" s="10" t="s">
        <v>93</v>
      </c>
      <c r="F174" s="1" t="s">
        <v>94</v>
      </c>
      <c r="G174" s="2" t="s">
        <v>12</v>
      </c>
      <c r="H174" s="44">
        <v>100</v>
      </c>
      <c r="I174" s="4" t="s">
        <v>24</v>
      </c>
      <c r="J174" s="23" t="s">
        <v>41</v>
      </c>
      <c r="K174" s="9" t="s">
        <v>95</v>
      </c>
      <c r="L174" s="10">
        <v>4</v>
      </c>
      <c r="M174" s="45">
        <v>20</v>
      </c>
      <c r="N174" s="39">
        <v>25000000</v>
      </c>
    </row>
    <row r="175" spans="1:14" ht="30" x14ac:dyDescent="0.25">
      <c r="A175" s="10" t="s">
        <v>96</v>
      </c>
      <c r="F175" s="1" t="s">
        <v>97</v>
      </c>
      <c r="G175" s="2" t="s">
        <v>12</v>
      </c>
      <c r="H175" s="44">
        <v>100</v>
      </c>
      <c r="I175" s="4" t="s">
        <v>24</v>
      </c>
      <c r="J175" s="19" t="s">
        <v>25</v>
      </c>
      <c r="K175" s="9" t="s">
        <v>60</v>
      </c>
      <c r="L175" s="6">
        <v>8</v>
      </c>
      <c r="M175" s="19">
        <v>10</v>
      </c>
      <c r="N175" s="39">
        <f xml:space="preserve"> 6500000*8</f>
        <v>52000000</v>
      </c>
    </row>
    <row r="176" spans="1:14" ht="30" x14ac:dyDescent="0.25">
      <c r="A176" s="10" t="s">
        <v>98</v>
      </c>
      <c r="F176" s="1" t="s">
        <v>99</v>
      </c>
      <c r="G176" s="2" t="s">
        <v>12</v>
      </c>
      <c r="H176" s="44">
        <v>100</v>
      </c>
      <c r="I176" s="4" t="s">
        <v>24</v>
      </c>
      <c r="J176" s="19" t="s">
        <v>51</v>
      </c>
      <c r="K176" s="9" t="s">
        <v>60</v>
      </c>
      <c r="L176" s="6">
        <v>8</v>
      </c>
      <c r="M176" s="19">
        <v>25</v>
      </c>
      <c r="N176" s="39">
        <v>50000000</v>
      </c>
    </row>
    <row r="177" spans="1:14" ht="30" x14ac:dyDescent="0.25">
      <c r="A177" s="10" t="s">
        <v>100</v>
      </c>
      <c r="F177" s="1" t="s">
        <v>101</v>
      </c>
      <c r="G177" s="2" t="s">
        <v>12</v>
      </c>
      <c r="H177" s="44">
        <v>100</v>
      </c>
      <c r="I177" s="4" t="s">
        <v>24</v>
      </c>
      <c r="J177" s="19" t="s">
        <v>25</v>
      </c>
      <c r="K177" s="9" t="s">
        <v>90</v>
      </c>
      <c r="L177" s="6">
        <v>4</v>
      </c>
      <c r="M177" s="19">
        <v>25</v>
      </c>
      <c r="N177" s="39">
        <v>25000000</v>
      </c>
    </row>
    <row r="178" spans="1:14" ht="60" x14ac:dyDescent="0.25">
      <c r="A178" s="10" t="s">
        <v>102</v>
      </c>
      <c r="F178" s="1" t="s">
        <v>103</v>
      </c>
      <c r="G178" s="2" t="s">
        <v>12</v>
      </c>
      <c r="H178" s="44">
        <v>100</v>
      </c>
      <c r="I178" s="4" t="s">
        <v>24</v>
      </c>
      <c r="J178" s="19" t="s">
        <v>104</v>
      </c>
      <c r="K178" s="9" t="s">
        <v>90</v>
      </c>
      <c r="L178" s="6">
        <v>4</v>
      </c>
      <c r="M178" s="19">
        <v>30</v>
      </c>
      <c r="N178" s="39">
        <v>25000000</v>
      </c>
    </row>
    <row r="179" spans="1:14" x14ac:dyDescent="0.25">
      <c r="A179" s="10" t="s">
        <v>100</v>
      </c>
      <c r="F179" s="1" t="s">
        <v>105</v>
      </c>
      <c r="G179" s="2" t="s">
        <v>12</v>
      </c>
      <c r="H179" s="44">
        <v>100</v>
      </c>
      <c r="I179" s="4" t="s">
        <v>24</v>
      </c>
      <c r="J179" s="19" t="s">
        <v>106</v>
      </c>
      <c r="K179" s="9" t="s">
        <v>87</v>
      </c>
      <c r="L179" s="6">
        <v>12</v>
      </c>
      <c r="M179" s="19">
        <v>30</v>
      </c>
      <c r="N179" s="39">
        <v>25000000</v>
      </c>
    </row>
    <row r="180" spans="1:14" x14ac:dyDescent="0.25">
      <c r="A180" s="10" t="s">
        <v>100</v>
      </c>
      <c r="F180" s="1" t="s">
        <v>107</v>
      </c>
      <c r="G180" s="2" t="s">
        <v>12</v>
      </c>
      <c r="H180" s="44">
        <v>100</v>
      </c>
      <c r="I180" s="4" t="s">
        <v>24</v>
      </c>
      <c r="J180" s="19" t="s">
        <v>106</v>
      </c>
      <c r="K180" s="9" t="s">
        <v>87</v>
      </c>
      <c r="L180" s="6">
        <v>12</v>
      </c>
      <c r="M180" s="19">
        <v>30</v>
      </c>
      <c r="N180" s="39">
        <v>25000000</v>
      </c>
    </row>
    <row r="181" spans="1:14" x14ac:dyDescent="0.25">
      <c r="A181" s="10" t="s">
        <v>108</v>
      </c>
      <c r="F181" s="1" t="s">
        <v>109</v>
      </c>
      <c r="G181" s="2" t="s">
        <v>12</v>
      </c>
      <c r="H181" s="44">
        <v>100</v>
      </c>
      <c r="I181" s="4" t="s">
        <v>24</v>
      </c>
      <c r="J181" s="25">
        <v>44228</v>
      </c>
      <c r="K181" s="9" t="s">
        <v>34</v>
      </c>
      <c r="L181" s="10">
        <v>8</v>
      </c>
      <c r="M181" s="9">
        <v>25</v>
      </c>
      <c r="N181" s="39">
        <v>50000000</v>
      </c>
    </row>
    <row r="182" spans="1:14" x14ac:dyDescent="0.25">
      <c r="A182" s="10" t="s">
        <v>110</v>
      </c>
      <c r="F182" s="1" t="s">
        <v>111</v>
      </c>
      <c r="G182" s="2" t="s">
        <v>12</v>
      </c>
      <c r="H182" s="44">
        <v>100</v>
      </c>
      <c r="I182" s="4" t="s">
        <v>24</v>
      </c>
      <c r="J182" s="25" t="s">
        <v>112</v>
      </c>
      <c r="K182" s="9" t="s">
        <v>113</v>
      </c>
      <c r="L182" s="10">
        <v>8</v>
      </c>
      <c r="M182" s="9">
        <v>20</v>
      </c>
      <c r="N182" s="39">
        <f>26500000*2</f>
        <v>53000000</v>
      </c>
    </row>
    <row r="183" spans="1:14" x14ac:dyDescent="0.25">
      <c r="A183" s="10" t="s">
        <v>114</v>
      </c>
      <c r="F183" s="1" t="s">
        <v>115</v>
      </c>
      <c r="G183" s="2" t="s">
        <v>12</v>
      </c>
      <c r="H183" s="44">
        <v>100</v>
      </c>
      <c r="I183" s="4" t="s">
        <v>24</v>
      </c>
      <c r="J183" s="25" t="s">
        <v>116</v>
      </c>
      <c r="K183" s="9" t="s">
        <v>113</v>
      </c>
      <c r="L183" s="10">
        <v>4</v>
      </c>
      <c r="M183" s="9">
        <v>25</v>
      </c>
      <c r="N183" s="39">
        <v>25000000</v>
      </c>
    </row>
    <row r="184" spans="1:14" x14ac:dyDescent="0.25">
      <c r="A184" s="10" t="s">
        <v>117</v>
      </c>
      <c r="F184" s="1" t="s">
        <v>118</v>
      </c>
      <c r="G184" s="2" t="s">
        <v>12</v>
      </c>
      <c r="H184" s="44">
        <v>100</v>
      </c>
      <c r="I184" s="4" t="s">
        <v>24</v>
      </c>
      <c r="J184" s="23" t="s">
        <v>41</v>
      </c>
      <c r="K184" s="9" t="s">
        <v>95</v>
      </c>
      <c r="L184" s="10">
        <v>2</v>
      </c>
      <c r="M184" s="19">
        <v>30</v>
      </c>
      <c r="N184" s="39">
        <v>20000000</v>
      </c>
    </row>
    <row r="185" spans="1:14" x14ac:dyDescent="0.25">
      <c r="A185" s="10" t="s">
        <v>119</v>
      </c>
      <c r="F185" s="1" t="s">
        <v>120</v>
      </c>
      <c r="G185" s="2" t="s">
        <v>12</v>
      </c>
      <c r="H185" s="44">
        <v>100</v>
      </c>
      <c r="I185" s="4" t="s">
        <v>24</v>
      </c>
      <c r="J185" s="23" t="s">
        <v>41</v>
      </c>
      <c r="K185" s="9" t="s">
        <v>76</v>
      </c>
      <c r="L185" s="10">
        <v>2</v>
      </c>
      <c r="M185" s="19">
        <v>30</v>
      </c>
      <c r="N185" s="39">
        <v>20000000</v>
      </c>
    </row>
    <row r="186" spans="1:14" x14ac:dyDescent="0.25">
      <c r="A186" s="10" t="s">
        <v>121</v>
      </c>
      <c r="F186" s="1" t="s">
        <v>122</v>
      </c>
      <c r="G186" s="2" t="s">
        <v>12</v>
      </c>
      <c r="H186" s="44">
        <v>100</v>
      </c>
      <c r="I186" s="4" t="s">
        <v>24</v>
      </c>
      <c r="J186" s="23" t="s">
        <v>41</v>
      </c>
      <c r="K186" s="9" t="s">
        <v>30</v>
      </c>
      <c r="L186" s="6">
        <v>2</v>
      </c>
      <c r="M186" s="19">
        <v>25</v>
      </c>
      <c r="N186" s="39">
        <v>50000000</v>
      </c>
    </row>
    <row r="187" spans="1:14" ht="30" x14ac:dyDescent="0.25">
      <c r="A187" s="10" t="s">
        <v>123</v>
      </c>
      <c r="F187" s="1" t="s">
        <v>124</v>
      </c>
      <c r="G187" s="2" t="s">
        <v>12</v>
      </c>
      <c r="H187" s="44">
        <v>100</v>
      </c>
      <c r="I187" s="4" t="s">
        <v>24</v>
      </c>
      <c r="J187" s="23" t="s">
        <v>41</v>
      </c>
      <c r="K187" s="9" t="s">
        <v>30</v>
      </c>
      <c r="L187" s="6">
        <v>2</v>
      </c>
      <c r="M187" s="19">
        <v>15</v>
      </c>
      <c r="N187" s="39">
        <v>42000000</v>
      </c>
    </row>
    <row r="188" spans="1:14" ht="30" x14ac:dyDescent="0.25">
      <c r="A188" s="10" t="s">
        <v>125</v>
      </c>
      <c r="F188" s="1" t="s">
        <v>126</v>
      </c>
      <c r="G188" s="2" t="s">
        <v>12</v>
      </c>
      <c r="H188" s="44">
        <v>100</v>
      </c>
      <c r="I188" s="4" t="s">
        <v>24</v>
      </c>
      <c r="J188" s="23" t="s">
        <v>41</v>
      </c>
      <c r="K188" s="9" t="s">
        <v>127</v>
      </c>
      <c r="L188" s="10">
        <v>4</v>
      </c>
      <c r="M188" s="9">
        <v>25</v>
      </c>
      <c r="N188" s="39">
        <f>8500000*4</f>
        <v>34000000</v>
      </c>
    </row>
    <row r="189" spans="1:14" ht="30" x14ac:dyDescent="0.25">
      <c r="A189" s="10" t="s">
        <v>52</v>
      </c>
      <c r="F189" s="1" t="s">
        <v>128</v>
      </c>
      <c r="G189" s="2" t="s">
        <v>12</v>
      </c>
      <c r="H189" s="44">
        <v>100</v>
      </c>
      <c r="I189" s="4" t="s">
        <v>24</v>
      </c>
      <c r="J189" s="19" t="s">
        <v>25</v>
      </c>
      <c r="K189" s="9" t="s">
        <v>60</v>
      </c>
      <c r="L189" s="6">
        <v>2</v>
      </c>
      <c r="M189" s="19">
        <v>50</v>
      </c>
      <c r="N189" s="39">
        <v>20000000</v>
      </c>
    </row>
    <row r="190" spans="1:14" ht="30" x14ac:dyDescent="0.25">
      <c r="A190" s="10" t="s">
        <v>129</v>
      </c>
      <c r="F190" s="1" t="s">
        <v>130</v>
      </c>
      <c r="G190" s="2" t="s">
        <v>12</v>
      </c>
      <c r="H190" s="44">
        <v>100</v>
      </c>
      <c r="I190" s="4" t="s">
        <v>24</v>
      </c>
      <c r="J190" s="23" t="s">
        <v>41</v>
      </c>
      <c r="K190" s="9" t="s">
        <v>60</v>
      </c>
      <c r="L190" s="10">
        <v>1</v>
      </c>
      <c r="M190" s="9">
        <v>25</v>
      </c>
      <c r="N190" s="39">
        <v>10000000</v>
      </c>
    </row>
    <row r="191" spans="1:14" ht="30" x14ac:dyDescent="0.25">
      <c r="A191" s="10" t="s">
        <v>131</v>
      </c>
      <c r="F191" s="1" t="s">
        <v>132</v>
      </c>
      <c r="G191" s="2" t="s">
        <v>12</v>
      </c>
      <c r="H191" s="44">
        <v>100</v>
      </c>
      <c r="I191" s="4" t="s">
        <v>24</v>
      </c>
      <c r="J191" s="23" t="s">
        <v>41</v>
      </c>
      <c r="K191" s="9" t="s">
        <v>60</v>
      </c>
      <c r="L191" s="10">
        <v>8</v>
      </c>
      <c r="M191" s="9">
        <v>25</v>
      </c>
      <c r="N191" s="39">
        <v>50000000</v>
      </c>
    </row>
    <row r="192" spans="1:14" ht="30" x14ac:dyDescent="0.25">
      <c r="A192" s="10" t="s">
        <v>133</v>
      </c>
      <c r="F192" s="1" t="s">
        <v>128</v>
      </c>
      <c r="G192" s="2" t="s">
        <v>12</v>
      </c>
      <c r="H192" s="44">
        <v>100</v>
      </c>
      <c r="I192" s="4" t="s">
        <v>24</v>
      </c>
      <c r="J192" s="23" t="s">
        <v>41</v>
      </c>
      <c r="K192" s="9" t="s">
        <v>60</v>
      </c>
      <c r="L192" s="10">
        <v>4</v>
      </c>
      <c r="M192" s="9">
        <v>25</v>
      </c>
      <c r="N192" s="39">
        <v>25000000</v>
      </c>
    </row>
    <row r="193" spans="1:14" ht="240" x14ac:dyDescent="0.25">
      <c r="A193" s="10" t="s">
        <v>134</v>
      </c>
      <c r="F193" s="1" t="s">
        <v>135</v>
      </c>
      <c r="G193" s="2" t="s">
        <v>12</v>
      </c>
      <c r="H193" s="44">
        <v>100</v>
      </c>
      <c r="I193" s="4" t="s">
        <v>24</v>
      </c>
      <c r="J193" s="23" t="s">
        <v>136</v>
      </c>
      <c r="K193" s="9" t="s">
        <v>137</v>
      </c>
      <c r="L193" s="10">
        <v>4</v>
      </c>
      <c r="M193" s="9">
        <v>25</v>
      </c>
      <c r="N193" s="39">
        <v>25000000</v>
      </c>
    </row>
    <row r="194" spans="1:14" ht="30" x14ac:dyDescent="0.25">
      <c r="A194" s="10" t="s">
        <v>134</v>
      </c>
      <c r="F194" s="1" t="s">
        <v>138</v>
      </c>
      <c r="G194" s="2" t="s">
        <v>12</v>
      </c>
      <c r="H194" s="44">
        <v>100</v>
      </c>
      <c r="I194" s="4" t="s">
        <v>24</v>
      </c>
      <c r="J194" s="23" t="s">
        <v>136</v>
      </c>
      <c r="K194" s="9" t="s">
        <v>30</v>
      </c>
      <c r="L194" s="10">
        <v>8</v>
      </c>
      <c r="M194" s="9">
        <v>25</v>
      </c>
      <c r="N194" s="39">
        <f>27500000*2</f>
        <v>55000000</v>
      </c>
    </row>
    <row r="195" spans="1:14" ht="30" x14ac:dyDescent="0.25">
      <c r="A195" s="10" t="s">
        <v>139</v>
      </c>
      <c r="F195" s="1" t="s">
        <v>86</v>
      </c>
      <c r="G195" s="2" t="s">
        <v>12</v>
      </c>
      <c r="H195" s="44">
        <v>100</v>
      </c>
      <c r="I195" s="4" t="s">
        <v>24</v>
      </c>
      <c r="J195" s="23" t="s">
        <v>140</v>
      </c>
      <c r="K195" s="9" t="s">
        <v>30</v>
      </c>
      <c r="L195" s="10">
        <v>8</v>
      </c>
      <c r="M195" s="9">
        <v>25</v>
      </c>
      <c r="N195" s="39">
        <f>27500000*2</f>
        <v>55000000</v>
      </c>
    </row>
    <row r="196" spans="1:14" ht="30" x14ac:dyDescent="0.25">
      <c r="A196" s="10" t="s">
        <v>58</v>
      </c>
      <c r="F196" s="1" t="s">
        <v>141</v>
      </c>
      <c r="G196" s="2" t="s">
        <v>12</v>
      </c>
      <c r="H196" s="44">
        <v>100</v>
      </c>
      <c r="I196" s="4" t="s">
        <v>24</v>
      </c>
      <c r="J196" s="25" t="s">
        <v>142</v>
      </c>
      <c r="K196" s="9" t="s">
        <v>34</v>
      </c>
      <c r="L196" s="10">
        <v>8</v>
      </c>
      <c r="M196" s="9">
        <v>65</v>
      </c>
      <c r="N196" s="39">
        <f>27500000*2</f>
        <v>55000000</v>
      </c>
    </row>
    <row r="197" spans="1:14" ht="30" x14ac:dyDescent="0.25">
      <c r="A197" s="10" t="s">
        <v>143</v>
      </c>
      <c r="F197" s="1" t="s">
        <v>144</v>
      </c>
      <c r="G197" s="2" t="s">
        <v>12</v>
      </c>
      <c r="H197" s="44">
        <v>100</v>
      </c>
      <c r="I197" s="4" t="s">
        <v>24</v>
      </c>
      <c r="J197" s="25">
        <v>44228</v>
      </c>
      <c r="K197" s="9" t="s">
        <v>34</v>
      </c>
      <c r="L197" s="10">
        <v>8</v>
      </c>
      <c r="M197" s="9" t="s">
        <v>145</v>
      </c>
      <c r="N197" s="39">
        <f>30000000</f>
        <v>30000000</v>
      </c>
    </row>
    <row r="198" spans="1:14" ht="30" x14ac:dyDescent="0.25">
      <c r="A198" s="10" t="s">
        <v>146</v>
      </c>
      <c r="F198" s="1" t="s">
        <v>115</v>
      </c>
      <c r="G198" s="2" t="s">
        <v>12</v>
      </c>
      <c r="H198" s="44">
        <v>100</v>
      </c>
      <c r="I198" s="4" t="s">
        <v>24</v>
      </c>
      <c r="J198" s="25" t="s">
        <v>147</v>
      </c>
      <c r="K198" s="9" t="s">
        <v>90</v>
      </c>
      <c r="L198" s="10">
        <v>8</v>
      </c>
      <c r="M198" s="9">
        <v>20</v>
      </c>
      <c r="N198" s="39">
        <v>50000000</v>
      </c>
    </row>
    <row r="199" spans="1:14" ht="30" x14ac:dyDescent="0.25">
      <c r="A199" s="10" t="s">
        <v>148</v>
      </c>
      <c r="F199" s="1" t="s">
        <v>149</v>
      </c>
      <c r="G199" s="2" t="s">
        <v>12</v>
      </c>
      <c r="H199" s="44">
        <v>100</v>
      </c>
      <c r="I199" s="4" t="s">
        <v>24</v>
      </c>
      <c r="J199" s="23" t="s">
        <v>41</v>
      </c>
      <c r="K199" s="9" t="s">
        <v>150</v>
      </c>
      <c r="L199" s="10">
        <v>1</v>
      </c>
      <c r="M199" s="19">
        <v>10</v>
      </c>
      <c r="N199" s="39">
        <v>8000000</v>
      </c>
    </row>
    <row r="200" spans="1:14" ht="30" x14ac:dyDescent="0.25">
      <c r="A200" s="12" t="s">
        <v>151</v>
      </c>
      <c r="F200" s="13" t="s">
        <v>152</v>
      </c>
      <c r="G200" s="2" t="s">
        <v>12</v>
      </c>
      <c r="H200" s="44">
        <v>100</v>
      </c>
      <c r="I200" s="3" t="s">
        <v>24</v>
      </c>
      <c r="J200" s="23" t="s">
        <v>41</v>
      </c>
      <c r="K200" s="2" t="s">
        <v>95</v>
      </c>
      <c r="L200" s="12">
        <v>2</v>
      </c>
      <c r="M200" s="2">
        <v>20</v>
      </c>
      <c r="N200" s="40">
        <f t="shared" ref="N200" si="2">1000000*M200</f>
        <v>20000000</v>
      </c>
    </row>
    <row r="201" spans="1:14" ht="30" x14ac:dyDescent="0.25">
      <c r="A201" s="10" t="s">
        <v>153</v>
      </c>
      <c r="F201" s="10" t="s">
        <v>154</v>
      </c>
      <c r="G201" s="2" t="s">
        <v>12</v>
      </c>
      <c r="H201" s="44">
        <v>100</v>
      </c>
      <c r="I201" s="4" t="s">
        <v>24</v>
      </c>
      <c r="J201" s="23" t="s">
        <v>41</v>
      </c>
      <c r="K201" s="9" t="s">
        <v>150</v>
      </c>
      <c r="L201" s="10">
        <v>4</v>
      </c>
      <c r="M201" s="19">
        <v>25</v>
      </c>
      <c r="N201" s="39">
        <v>25000000</v>
      </c>
    </row>
    <row r="202" spans="1:14" x14ac:dyDescent="0.25">
      <c r="A202" s="12" t="s">
        <v>148</v>
      </c>
      <c r="F202" s="13" t="s">
        <v>99</v>
      </c>
      <c r="G202" s="2" t="s">
        <v>12</v>
      </c>
      <c r="H202" s="44">
        <v>100</v>
      </c>
      <c r="I202" s="3" t="s">
        <v>24</v>
      </c>
      <c r="J202" s="24" t="s">
        <v>155</v>
      </c>
      <c r="K202" s="2" t="s">
        <v>34</v>
      </c>
      <c r="L202" s="12">
        <v>8</v>
      </c>
      <c r="M202" s="23">
        <v>30</v>
      </c>
      <c r="N202" s="40">
        <v>50000000</v>
      </c>
    </row>
    <row r="203" spans="1:14" ht="30" x14ac:dyDescent="0.25">
      <c r="A203" s="12" t="s">
        <v>156</v>
      </c>
      <c r="F203" s="13" t="s">
        <v>157</v>
      </c>
      <c r="G203" s="2" t="s">
        <v>12</v>
      </c>
      <c r="H203" s="44">
        <v>100</v>
      </c>
      <c r="I203" s="3" t="s">
        <v>24</v>
      </c>
      <c r="J203" s="24" t="s">
        <v>155</v>
      </c>
      <c r="K203" s="2" t="s">
        <v>90</v>
      </c>
      <c r="L203" s="12">
        <v>8</v>
      </c>
      <c r="M203" s="23">
        <v>30</v>
      </c>
      <c r="N203" s="40">
        <v>50000000</v>
      </c>
    </row>
    <row r="204" spans="1:14" ht="30" x14ac:dyDescent="0.25">
      <c r="A204" s="13" t="s">
        <v>158</v>
      </c>
      <c r="F204" s="13" t="s">
        <v>159</v>
      </c>
      <c r="G204" s="2" t="s">
        <v>12</v>
      </c>
      <c r="H204" s="44">
        <v>100</v>
      </c>
      <c r="I204" s="3" t="s">
        <v>24</v>
      </c>
      <c r="J204" s="26" t="s">
        <v>41</v>
      </c>
      <c r="K204" s="2" t="s">
        <v>160</v>
      </c>
      <c r="L204" s="2">
        <v>8</v>
      </c>
      <c r="M204" s="2">
        <v>25</v>
      </c>
      <c r="N204" s="41">
        <v>50000000</v>
      </c>
    </row>
    <row r="205" spans="1:14" x14ac:dyDescent="0.25">
      <c r="A205" s="13" t="s">
        <v>161</v>
      </c>
      <c r="F205" s="13" t="s">
        <v>162</v>
      </c>
      <c r="G205" s="2" t="s">
        <v>12</v>
      </c>
      <c r="H205" s="44">
        <v>100</v>
      </c>
      <c r="I205" s="3" t="s">
        <v>24</v>
      </c>
      <c r="J205" s="26" t="s">
        <v>41</v>
      </c>
      <c r="K205" s="2" t="s">
        <v>17</v>
      </c>
      <c r="L205" s="2">
        <v>1</v>
      </c>
      <c r="M205" s="2" t="s">
        <v>71</v>
      </c>
      <c r="N205" s="41">
        <v>11000000</v>
      </c>
    </row>
    <row r="206" spans="1:14" x14ac:dyDescent="0.25">
      <c r="A206" s="13" t="s">
        <v>163</v>
      </c>
      <c r="F206" s="13" t="s">
        <v>164</v>
      </c>
      <c r="G206" s="2" t="s">
        <v>12</v>
      </c>
      <c r="H206" s="44">
        <v>100</v>
      </c>
      <c r="I206" s="3" t="s">
        <v>24</v>
      </c>
      <c r="J206" s="26" t="s">
        <v>41</v>
      </c>
      <c r="K206" s="2" t="s">
        <v>160</v>
      </c>
      <c r="L206" s="2">
        <v>8</v>
      </c>
      <c r="M206" s="2">
        <v>25</v>
      </c>
      <c r="N206" s="41">
        <v>50000000</v>
      </c>
    </row>
    <row r="207" spans="1:14" ht="30" x14ac:dyDescent="0.25">
      <c r="A207" s="13" t="s">
        <v>165</v>
      </c>
      <c r="F207" s="13" t="s">
        <v>166</v>
      </c>
      <c r="G207" s="2" t="s">
        <v>12</v>
      </c>
      <c r="H207" s="44">
        <v>100</v>
      </c>
      <c r="I207" s="3" t="s">
        <v>24</v>
      </c>
      <c r="J207" s="26" t="s">
        <v>41</v>
      </c>
      <c r="K207" s="2" t="s">
        <v>167</v>
      </c>
      <c r="L207" s="2">
        <v>8</v>
      </c>
      <c r="M207" s="2">
        <v>25</v>
      </c>
      <c r="N207" s="41">
        <v>50000000</v>
      </c>
    </row>
    <row r="208" spans="1:14" ht="30" x14ac:dyDescent="0.25">
      <c r="A208" s="13" t="s">
        <v>163</v>
      </c>
      <c r="F208" s="13" t="s">
        <v>168</v>
      </c>
      <c r="G208" s="2" t="s">
        <v>12</v>
      </c>
      <c r="H208" s="44">
        <v>100</v>
      </c>
      <c r="I208" s="3" t="s">
        <v>24</v>
      </c>
      <c r="J208" s="27">
        <v>44228</v>
      </c>
      <c r="K208" s="2" t="s">
        <v>169</v>
      </c>
      <c r="L208" s="2">
        <v>8</v>
      </c>
      <c r="M208" s="2">
        <v>25</v>
      </c>
      <c r="N208" s="41">
        <v>50000000</v>
      </c>
    </row>
    <row r="209" spans="1:14" x14ac:dyDescent="0.25">
      <c r="A209" s="12" t="s">
        <v>170</v>
      </c>
      <c r="F209" s="13" t="s">
        <v>171</v>
      </c>
      <c r="G209" s="2" t="s">
        <v>12</v>
      </c>
      <c r="H209" s="44">
        <v>100</v>
      </c>
      <c r="I209" s="3" t="s">
        <v>24</v>
      </c>
      <c r="J209" s="24" t="s">
        <v>51</v>
      </c>
      <c r="K209" s="2" t="s">
        <v>87</v>
      </c>
      <c r="L209" s="12">
        <v>8</v>
      </c>
      <c r="M209" s="23">
        <v>30</v>
      </c>
      <c r="N209" s="40">
        <v>50000000</v>
      </c>
    </row>
    <row r="210" spans="1:14" x14ac:dyDescent="0.25">
      <c r="A210" s="12" t="s">
        <v>172</v>
      </c>
      <c r="F210" s="13" t="s">
        <v>173</v>
      </c>
      <c r="G210" s="2" t="s">
        <v>12</v>
      </c>
      <c r="H210" s="44">
        <v>100</v>
      </c>
      <c r="I210" s="3" t="s">
        <v>24</v>
      </c>
      <c r="J210" s="23" t="s">
        <v>174</v>
      </c>
      <c r="K210" s="2" t="s">
        <v>17</v>
      </c>
      <c r="L210" s="12">
        <v>8</v>
      </c>
      <c r="M210" s="23">
        <v>78</v>
      </c>
      <c r="N210" s="40">
        <v>20000000</v>
      </c>
    </row>
    <row r="211" spans="1:14" x14ac:dyDescent="0.25">
      <c r="A211" s="12" t="s">
        <v>175</v>
      </c>
      <c r="F211" s="13" t="s">
        <v>32</v>
      </c>
      <c r="G211" s="2" t="s">
        <v>12</v>
      </c>
      <c r="H211" s="44">
        <v>100</v>
      </c>
      <c r="I211" s="3" t="s">
        <v>24</v>
      </c>
      <c r="J211" s="24" t="s">
        <v>79</v>
      </c>
      <c r="K211" s="2" t="s">
        <v>76</v>
      </c>
      <c r="L211" s="12">
        <v>8</v>
      </c>
      <c r="M211" s="23">
        <v>25</v>
      </c>
      <c r="N211" s="40">
        <v>45000000</v>
      </c>
    </row>
    <row r="212" spans="1:14" x14ac:dyDescent="0.25">
      <c r="A212" s="12" t="s">
        <v>176</v>
      </c>
      <c r="F212" s="13" t="s">
        <v>177</v>
      </c>
      <c r="G212" s="2" t="s">
        <v>12</v>
      </c>
      <c r="H212" s="44">
        <v>100</v>
      </c>
      <c r="I212" s="3" t="s">
        <v>24</v>
      </c>
      <c r="J212" s="28">
        <v>44228</v>
      </c>
      <c r="K212" s="2" t="s">
        <v>178</v>
      </c>
      <c r="L212" s="12">
        <v>4</v>
      </c>
      <c r="M212" s="23">
        <v>15</v>
      </c>
      <c r="N212" s="40">
        <v>20000000</v>
      </c>
    </row>
    <row r="213" spans="1:14" x14ac:dyDescent="0.25">
      <c r="A213" s="2" t="s">
        <v>35</v>
      </c>
      <c r="F213" s="13" t="s">
        <v>206</v>
      </c>
      <c r="G213" s="2" t="s">
        <v>12</v>
      </c>
      <c r="H213" s="44">
        <v>100</v>
      </c>
      <c r="I213" s="2" t="s">
        <v>24</v>
      </c>
      <c r="J213" s="26" t="s">
        <v>207</v>
      </c>
      <c r="K213" s="2" t="s">
        <v>208</v>
      </c>
      <c r="L213" s="2">
        <v>1</v>
      </c>
      <c r="M213" s="26">
        <v>26</v>
      </c>
      <c r="N213" s="43">
        <v>4829579</v>
      </c>
    </row>
    <row r="214" spans="1:14" x14ac:dyDescent="0.25">
      <c r="A214" s="10" t="s">
        <v>209</v>
      </c>
      <c r="F214" s="1" t="s">
        <v>210</v>
      </c>
      <c r="G214" s="2" t="s">
        <v>12</v>
      </c>
      <c r="H214" s="44">
        <v>100</v>
      </c>
      <c r="I214" s="4" t="s">
        <v>24</v>
      </c>
      <c r="J214" s="25" t="s">
        <v>211</v>
      </c>
      <c r="K214" s="9" t="s">
        <v>30</v>
      </c>
      <c r="L214" s="10">
        <v>1</v>
      </c>
      <c r="M214" s="9">
        <v>50</v>
      </c>
      <c r="N214" s="39">
        <v>12500000</v>
      </c>
    </row>
    <row r="215" spans="1:14" x14ac:dyDescent="0.25">
      <c r="A215" s="10" t="s">
        <v>209</v>
      </c>
      <c r="F215" s="1" t="s">
        <v>212</v>
      </c>
      <c r="G215" s="2" t="s">
        <v>12</v>
      </c>
      <c r="H215" s="44">
        <v>100</v>
      </c>
      <c r="I215" s="4" t="s">
        <v>24</v>
      </c>
      <c r="J215" s="25" t="s">
        <v>207</v>
      </c>
      <c r="K215" s="9" t="s">
        <v>30</v>
      </c>
      <c r="L215" s="10">
        <v>1</v>
      </c>
      <c r="M215" s="9">
        <v>50</v>
      </c>
      <c r="N215" s="39">
        <v>12500000</v>
      </c>
    </row>
    <row r="216" spans="1:14" ht="30" x14ac:dyDescent="0.25">
      <c r="A216" s="10" t="s">
        <v>10</v>
      </c>
      <c r="F216" s="1" t="s">
        <v>213</v>
      </c>
      <c r="G216" s="2" t="s">
        <v>12</v>
      </c>
      <c r="H216" s="44">
        <v>100</v>
      </c>
      <c r="I216" s="4" t="s">
        <v>13</v>
      </c>
      <c r="J216" s="25" t="s">
        <v>214</v>
      </c>
      <c r="K216" s="9" t="s">
        <v>34</v>
      </c>
      <c r="L216" s="10">
        <v>3</v>
      </c>
      <c r="M216" s="9">
        <v>4</v>
      </c>
      <c r="N216" s="39">
        <v>5600000</v>
      </c>
    </row>
    <row r="217" spans="1:14" x14ac:dyDescent="0.25">
      <c r="A217" s="10" t="s">
        <v>215</v>
      </c>
      <c r="F217" s="1" t="s">
        <v>216</v>
      </c>
      <c r="G217" s="2" t="s">
        <v>12</v>
      </c>
      <c r="H217" s="44">
        <v>100</v>
      </c>
      <c r="I217" s="4" t="s">
        <v>13</v>
      </c>
      <c r="J217" s="19" t="s">
        <v>217</v>
      </c>
      <c r="K217" s="2" t="s">
        <v>34</v>
      </c>
      <c r="L217" s="10">
        <v>6</v>
      </c>
      <c r="M217" s="9">
        <v>7</v>
      </c>
      <c r="N217" s="39">
        <v>8950000</v>
      </c>
    </row>
    <row r="218" spans="1:14" ht="30" x14ac:dyDescent="0.25">
      <c r="A218" s="10" t="s">
        <v>218</v>
      </c>
      <c r="F218" s="1" t="s">
        <v>32</v>
      </c>
      <c r="G218" s="2" t="s">
        <v>12</v>
      </c>
      <c r="H218" s="44">
        <v>100</v>
      </c>
      <c r="I218" s="4" t="s">
        <v>13</v>
      </c>
      <c r="J218" s="19" t="s">
        <v>219</v>
      </c>
      <c r="K218" s="9" t="s">
        <v>34</v>
      </c>
      <c r="L218" s="12">
        <v>8</v>
      </c>
      <c r="M218" s="19">
        <v>3</v>
      </c>
      <c r="N218" s="39">
        <v>8400000</v>
      </c>
    </row>
    <row r="219" spans="1:14" ht="30" x14ac:dyDescent="0.25">
      <c r="A219" s="12" t="s">
        <v>220</v>
      </c>
      <c r="F219" s="1" t="s">
        <v>32</v>
      </c>
      <c r="G219" s="2" t="s">
        <v>12</v>
      </c>
      <c r="H219" s="44">
        <v>100</v>
      </c>
      <c r="I219" s="3" t="s">
        <v>24</v>
      </c>
      <c r="J219" s="19" t="s">
        <v>219</v>
      </c>
      <c r="K219" s="2" t="s">
        <v>34</v>
      </c>
      <c r="L219" s="12">
        <v>8</v>
      </c>
      <c r="M219" s="23">
        <v>2</v>
      </c>
      <c r="N219" s="39">
        <v>5600000</v>
      </c>
    </row>
    <row r="220" spans="1:14" x14ac:dyDescent="0.25">
      <c r="A220" s="10" t="s">
        <v>22</v>
      </c>
      <c r="F220" s="1" t="s">
        <v>23</v>
      </c>
      <c r="G220" s="2" t="s">
        <v>12</v>
      </c>
      <c r="H220" s="44">
        <v>100</v>
      </c>
      <c r="I220" s="4" t="s">
        <v>24</v>
      </c>
      <c r="J220" s="19" t="s">
        <v>25</v>
      </c>
      <c r="K220" s="9" t="s">
        <v>26</v>
      </c>
      <c r="L220" s="6">
        <f>M220/30</f>
        <v>10</v>
      </c>
      <c r="M220" s="19">
        <v>300</v>
      </c>
      <c r="N220" s="39">
        <v>230500000</v>
      </c>
    </row>
    <row r="221" spans="1:14" ht="30" x14ac:dyDescent="0.25">
      <c r="A221" s="10" t="s">
        <v>27</v>
      </c>
      <c r="F221" s="1" t="s">
        <v>28</v>
      </c>
      <c r="G221" s="2" t="s">
        <v>12</v>
      </c>
      <c r="H221" s="44">
        <v>100</v>
      </c>
      <c r="I221" s="3" t="s">
        <v>24</v>
      </c>
      <c r="J221" s="21" t="s">
        <v>29</v>
      </c>
      <c r="K221" s="9" t="s">
        <v>30</v>
      </c>
      <c r="L221" s="6">
        <v>4</v>
      </c>
      <c r="M221" s="10">
        <v>50</v>
      </c>
      <c r="N221" s="39">
        <v>48500000</v>
      </c>
    </row>
    <row r="222" spans="1:14" ht="30" x14ac:dyDescent="0.25">
      <c r="A222" s="10" t="s">
        <v>31</v>
      </c>
      <c r="F222" s="1" t="s">
        <v>32</v>
      </c>
      <c r="G222" s="2" t="s">
        <v>12</v>
      </c>
      <c r="H222" s="44">
        <v>100</v>
      </c>
      <c r="I222" s="3" t="s">
        <v>24</v>
      </c>
      <c r="J222" s="19" t="s">
        <v>33</v>
      </c>
      <c r="K222" s="9" t="s">
        <v>34</v>
      </c>
      <c r="L222" s="6">
        <v>3</v>
      </c>
      <c r="M222" s="19">
        <v>20</v>
      </c>
      <c r="N222" s="39">
        <v>8000000</v>
      </c>
    </row>
    <row r="223" spans="1:14" ht="30" x14ac:dyDescent="0.25">
      <c r="A223" s="10" t="s">
        <v>35</v>
      </c>
      <c r="F223" s="1" t="s">
        <v>36</v>
      </c>
      <c r="G223" s="2" t="s">
        <v>12</v>
      </c>
      <c r="H223" s="44">
        <v>100</v>
      </c>
      <c r="I223" s="4" t="s">
        <v>24</v>
      </c>
      <c r="J223" s="19" t="s">
        <v>37</v>
      </c>
      <c r="K223" s="9" t="s">
        <v>38</v>
      </c>
      <c r="L223" s="6">
        <v>8</v>
      </c>
      <c r="M223" s="19">
        <v>25</v>
      </c>
      <c r="N223" s="39">
        <v>45000000</v>
      </c>
    </row>
    <row r="224" spans="1:14" x14ac:dyDescent="0.25">
      <c r="A224" s="12" t="s">
        <v>39</v>
      </c>
      <c r="F224" s="13" t="s">
        <v>40</v>
      </c>
      <c r="G224" s="2" t="s">
        <v>12</v>
      </c>
      <c r="H224" s="44">
        <v>100</v>
      </c>
      <c r="I224" s="3" t="s">
        <v>13</v>
      </c>
      <c r="J224" s="19" t="s">
        <v>41</v>
      </c>
      <c r="K224" s="2" t="s">
        <v>42</v>
      </c>
      <c r="L224" s="12">
        <v>1</v>
      </c>
      <c r="M224" s="12">
        <v>1</v>
      </c>
      <c r="N224" s="40">
        <v>350000</v>
      </c>
    </row>
    <row r="225" spans="1:14" x14ac:dyDescent="0.25">
      <c r="A225" s="10" t="s">
        <v>43</v>
      </c>
      <c r="F225" s="10" t="s">
        <v>44</v>
      </c>
      <c r="G225" s="2" t="s">
        <v>12</v>
      </c>
      <c r="H225" s="44">
        <v>100</v>
      </c>
      <c r="I225" s="4" t="s">
        <v>13</v>
      </c>
      <c r="J225" s="19" t="s">
        <v>41</v>
      </c>
      <c r="K225" s="2" t="s">
        <v>30</v>
      </c>
      <c r="L225" s="10">
        <v>4</v>
      </c>
      <c r="M225" s="10">
        <v>1</v>
      </c>
      <c r="N225" s="39">
        <f>350000*4</f>
        <v>1400000</v>
      </c>
    </row>
    <row r="226" spans="1:14" ht="30" x14ac:dyDescent="0.25">
      <c r="A226" s="10" t="s">
        <v>45</v>
      </c>
      <c r="F226" s="10" t="s">
        <v>46</v>
      </c>
      <c r="G226" s="2" t="s">
        <v>12</v>
      </c>
      <c r="H226" s="44">
        <v>100</v>
      </c>
      <c r="I226" s="4" t="s">
        <v>13</v>
      </c>
      <c r="J226" s="19" t="s">
        <v>41</v>
      </c>
      <c r="K226" s="2" t="s">
        <v>34</v>
      </c>
      <c r="L226" s="10">
        <v>8</v>
      </c>
      <c r="M226" s="10">
        <v>2</v>
      </c>
      <c r="N226" s="39">
        <f>350000*M226</f>
        <v>700000</v>
      </c>
    </row>
    <row r="227" spans="1:14" ht="30" x14ac:dyDescent="0.25">
      <c r="A227" s="10" t="s">
        <v>47</v>
      </c>
      <c r="F227" s="10" t="s">
        <v>48</v>
      </c>
      <c r="G227" s="2" t="s">
        <v>12</v>
      </c>
      <c r="H227" s="44">
        <v>100</v>
      </c>
      <c r="I227" s="4" t="s">
        <v>13</v>
      </c>
      <c r="J227" s="19" t="s">
        <v>179</v>
      </c>
      <c r="K227" s="9" t="s">
        <v>30</v>
      </c>
      <c r="L227" s="10">
        <v>8</v>
      </c>
      <c r="M227" s="20">
        <v>3</v>
      </c>
      <c r="N227" s="39">
        <v>7000000</v>
      </c>
    </row>
    <row r="228" spans="1:14" x14ac:dyDescent="0.25">
      <c r="A228" s="10" t="s">
        <v>49</v>
      </c>
      <c r="F228" s="1" t="s">
        <v>50</v>
      </c>
      <c r="G228" s="2" t="s">
        <v>12</v>
      </c>
      <c r="H228" s="44">
        <v>100</v>
      </c>
      <c r="I228" s="4" t="s">
        <v>13</v>
      </c>
      <c r="J228" s="19" t="s">
        <v>21</v>
      </c>
      <c r="K228" s="9" t="s">
        <v>30</v>
      </c>
      <c r="L228" s="6">
        <v>1</v>
      </c>
      <c r="M228" s="19">
        <v>1</v>
      </c>
      <c r="N228" s="39">
        <v>350000</v>
      </c>
    </row>
    <row r="229" spans="1:14" x14ac:dyDescent="0.25">
      <c r="A229" s="10" t="s">
        <v>52</v>
      </c>
      <c r="F229" s="1" t="s">
        <v>53</v>
      </c>
      <c r="G229" s="2" t="s">
        <v>12</v>
      </c>
      <c r="H229" s="44">
        <v>100</v>
      </c>
      <c r="I229" s="4" t="s">
        <v>13</v>
      </c>
      <c r="J229" s="19" t="s">
        <v>179</v>
      </c>
      <c r="K229" s="9" t="s">
        <v>54</v>
      </c>
      <c r="L229" s="6">
        <v>1</v>
      </c>
      <c r="M229" s="19">
        <v>3</v>
      </c>
      <c r="N229" s="39">
        <f>350000*3</f>
        <v>1050000</v>
      </c>
    </row>
    <row r="230" spans="1:14" ht="30" x14ac:dyDescent="0.25">
      <c r="A230" s="10" t="s">
        <v>55</v>
      </c>
      <c r="F230" s="1" t="s">
        <v>56</v>
      </c>
      <c r="G230" s="2" t="s">
        <v>12</v>
      </c>
      <c r="H230" s="44">
        <v>100</v>
      </c>
      <c r="I230" s="4" t="s">
        <v>13</v>
      </c>
      <c r="J230" s="19" t="s">
        <v>57</v>
      </c>
      <c r="K230" s="9" t="s">
        <v>30</v>
      </c>
      <c r="L230" s="6">
        <v>4</v>
      </c>
      <c r="M230" s="19">
        <v>2</v>
      </c>
      <c r="N230" s="39">
        <f>(350000*4)*2</f>
        <v>2800000</v>
      </c>
    </row>
    <row r="231" spans="1:14" ht="30" x14ac:dyDescent="0.25">
      <c r="A231" s="10" t="s">
        <v>58</v>
      </c>
      <c r="F231" s="1" t="s">
        <v>59</v>
      </c>
      <c r="G231" s="2" t="s">
        <v>12</v>
      </c>
      <c r="H231" s="44">
        <v>100</v>
      </c>
      <c r="I231" s="4" t="s">
        <v>13</v>
      </c>
      <c r="J231" s="19" t="s">
        <v>179</v>
      </c>
      <c r="K231" s="9" t="s">
        <v>60</v>
      </c>
      <c r="L231" s="6">
        <v>1</v>
      </c>
      <c r="M231" s="19">
        <v>3</v>
      </c>
      <c r="N231" s="39">
        <f>350000*3</f>
        <v>1050000</v>
      </c>
    </row>
    <row r="232" spans="1:14" ht="30" x14ac:dyDescent="0.25">
      <c r="A232" s="10" t="s">
        <v>61</v>
      </c>
      <c r="F232" s="1" t="s">
        <v>62</v>
      </c>
      <c r="G232" s="2" t="s">
        <v>12</v>
      </c>
      <c r="H232" s="44">
        <v>100</v>
      </c>
      <c r="I232" s="4" t="s">
        <v>13</v>
      </c>
      <c r="J232" s="19" t="s">
        <v>179</v>
      </c>
      <c r="K232" s="9" t="s">
        <v>30</v>
      </c>
      <c r="L232" s="6">
        <v>4</v>
      </c>
      <c r="M232" s="19">
        <v>15</v>
      </c>
      <c r="N232" s="39">
        <f>(500000*15)*4</f>
        <v>30000000</v>
      </c>
    </row>
    <row r="233" spans="1:14" ht="30" x14ac:dyDescent="0.25">
      <c r="A233" s="10" t="s">
        <v>61</v>
      </c>
      <c r="F233" s="1" t="s">
        <v>63</v>
      </c>
      <c r="G233" s="2" t="s">
        <v>12</v>
      </c>
      <c r="H233" s="44">
        <v>100</v>
      </c>
      <c r="I233" s="4" t="s">
        <v>13</v>
      </c>
      <c r="J233" s="19" t="s">
        <v>179</v>
      </c>
      <c r="K233" s="9" t="s">
        <v>30</v>
      </c>
      <c r="L233" s="6">
        <v>4</v>
      </c>
      <c r="M233" s="19">
        <v>15</v>
      </c>
      <c r="N233" s="39">
        <f>(500000*15)*4</f>
        <v>30000000</v>
      </c>
    </row>
    <row r="234" spans="1:14" ht="150" x14ac:dyDescent="0.25">
      <c r="A234" s="10" t="s">
        <v>64</v>
      </c>
      <c r="F234" s="1" t="s">
        <v>65</v>
      </c>
      <c r="G234" s="2" t="s">
        <v>12</v>
      </c>
      <c r="H234" s="44">
        <v>100</v>
      </c>
      <c r="I234" s="4" t="s">
        <v>13</v>
      </c>
      <c r="J234" s="19" t="s">
        <v>179</v>
      </c>
      <c r="K234" s="9" t="s">
        <v>30</v>
      </c>
      <c r="L234" s="6">
        <v>4</v>
      </c>
      <c r="M234" s="19">
        <v>10</v>
      </c>
      <c r="N234" s="39">
        <f>(350000*4)*10</f>
        <v>14000000</v>
      </c>
    </row>
    <row r="235" spans="1:14" x14ac:dyDescent="0.25">
      <c r="A235" s="10" t="s">
        <v>66</v>
      </c>
      <c r="F235" s="1" t="s">
        <v>67</v>
      </c>
      <c r="G235" s="2" t="s">
        <v>12</v>
      </c>
      <c r="H235" s="44">
        <v>100</v>
      </c>
      <c r="I235" s="4" t="s">
        <v>13</v>
      </c>
      <c r="J235" s="19" t="s">
        <v>179</v>
      </c>
      <c r="K235" s="9" t="s">
        <v>30</v>
      </c>
      <c r="L235" s="6">
        <v>4</v>
      </c>
      <c r="M235" s="19">
        <v>2</v>
      </c>
      <c r="N235" s="39">
        <f>1400000*M235</f>
        <v>2800000</v>
      </c>
    </row>
    <row r="236" spans="1:14" x14ac:dyDescent="0.25">
      <c r="A236" s="10" t="s">
        <v>43</v>
      </c>
      <c r="F236" s="1" t="s">
        <v>69</v>
      </c>
      <c r="G236" s="2" t="s">
        <v>12</v>
      </c>
      <c r="H236" s="44">
        <v>100</v>
      </c>
      <c r="I236" s="4" t="s">
        <v>24</v>
      </c>
      <c r="J236" s="19" t="s">
        <v>70</v>
      </c>
      <c r="K236" s="9" t="s">
        <v>30</v>
      </c>
      <c r="L236" s="10">
        <v>3</v>
      </c>
      <c r="M236" s="9" t="s">
        <v>71</v>
      </c>
      <c r="N236" s="39">
        <f>10000000*3</f>
        <v>30000000</v>
      </c>
    </row>
    <row r="237" spans="1:14" ht="30" x14ac:dyDescent="0.25">
      <c r="A237" s="10" t="s">
        <v>72</v>
      </c>
      <c r="F237" s="1" t="s">
        <v>73</v>
      </c>
      <c r="G237" s="2" t="s">
        <v>12</v>
      </c>
      <c r="H237" s="44">
        <v>100</v>
      </c>
      <c r="I237" s="4" t="s">
        <v>24</v>
      </c>
      <c r="J237" s="19" t="s">
        <v>57</v>
      </c>
      <c r="K237" s="9" t="s">
        <v>60</v>
      </c>
      <c r="L237" s="10">
        <v>2</v>
      </c>
      <c r="M237" s="9">
        <v>25</v>
      </c>
      <c r="N237" s="39">
        <v>38200000</v>
      </c>
    </row>
    <row r="238" spans="1:14" x14ac:dyDescent="0.25">
      <c r="A238" s="10" t="s">
        <v>74</v>
      </c>
      <c r="F238" s="1" t="s">
        <v>75</v>
      </c>
      <c r="G238" s="2" t="s">
        <v>12</v>
      </c>
      <c r="H238" s="44">
        <v>100</v>
      </c>
      <c r="I238" s="4" t="s">
        <v>24</v>
      </c>
      <c r="J238" s="19" t="s">
        <v>179</v>
      </c>
      <c r="K238" s="9" t="s">
        <v>76</v>
      </c>
      <c r="L238" s="6">
        <v>4</v>
      </c>
      <c r="M238" s="19">
        <v>25</v>
      </c>
      <c r="N238" s="39">
        <v>20000000</v>
      </c>
    </row>
    <row r="239" spans="1:14" ht="30" x14ac:dyDescent="0.25">
      <c r="A239" s="10" t="s">
        <v>77</v>
      </c>
      <c r="F239" s="1" t="s">
        <v>78</v>
      </c>
      <c r="G239" s="2" t="s">
        <v>12</v>
      </c>
      <c r="H239" s="44">
        <v>100</v>
      </c>
      <c r="I239" s="4" t="s">
        <v>24</v>
      </c>
      <c r="J239" s="19" t="s">
        <v>221</v>
      </c>
      <c r="K239" s="9" t="s">
        <v>80</v>
      </c>
      <c r="L239" s="6">
        <v>8</v>
      </c>
      <c r="M239" s="19">
        <v>25</v>
      </c>
      <c r="N239" s="39">
        <f>40000000*3</f>
        <v>120000000</v>
      </c>
    </row>
    <row r="240" spans="1:14" ht="60" x14ac:dyDescent="0.25">
      <c r="A240" s="12" t="s">
        <v>81</v>
      </c>
      <c r="F240" s="13" t="s">
        <v>82</v>
      </c>
      <c r="G240" s="2" t="s">
        <v>12</v>
      </c>
      <c r="H240" s="44">
        <v>100</v>
      </c>
      <c r="I240" s="4" t="s">
        <v>24</v>
      </c>
      <c r="J240" s="23" t="s">
        <v>83</v>
      </c>
      <c r="K240" s="2" t="s">
        <v>84</v>
      </c>
      <c r="L240" s="12">
        <v>4</v>
      </c>
      <c r="M240" s="2">
        <v>25</v>
      </c>
      <c r="N240" s="40">
        <f>40000000+(20000000*5)</f>
        <v>140000000</v>
      </c>
    </row>
    <row r="241" spans="1:14" ht="30" x14ac:dyDescent="0.25">
      <c r="A241" s="12" t="s">
        <v>85</v>
      </c>
      <c r="F241" s="13" t="s">
        <v>86</v>
      </c>
      <c r="G241" s="2" t="s">
        <v>12</v>
      </c>
      <c r="H241" s="44">
        <v>100</v>
      </c>
      <c r="I241" s="4" t="s">
        <v>24</v>
      </c>
      <c r="J241" s="24" t="s">
        <v>179</v>
      </c>
      <c r="K241" s="2" t="s">
        <v>87</v>
      </c>
      <c r="L241" s="12">
        <v>8</v>
      </c>
      <c r="M241" s="23">
        <v>30</v>
      </c>
      <c r="N241" s="40">
        <v>50000000</v>
      </c>
    </row>
    <row r="242" spans="1:14" ht="30" x14ac:dyDescent="0.25">
      <c r="A242" s="10" t="s">
        <v>88</v>
      </c>
      <c r="F242" s="1" t="s">
        <v>89</v>
      </c>
      <c r="G242" s="2" t="s">
        <v>12</v>
      </c>
      <c r="H242" s="44">
        <v>100</v>
      </c>
      <c r="I242" s="4" t="s">
        <v>24</v>
      </c>
      <c r="J242" s="23" t="s">
        <v>179</v>
      </c>
      <c r="K242" s="9" t="s">
        <v>90</v>
      </c>
      <c r="L242" s="10">
        <v>1</v>
      </c>
      <c r="M242" s="19">
        <v>15</v>
      </c>
      <c r="N242" s="39">
        <v>10000000</v>
      </c>
    </row>
    <row r="243" spans="1:14" x14ac:dyDescent="0.25">
      <c r="A243" s="10" t="s">
        <v>91</v>
      </c>
      <c r="F243" s="1" t="s">
        <v>92</v>
      </c>
      <c r="G243" s="2" t="s">
        <v>12</v>
      </c>
      <c r="H243" s="44">
        <v>100</v>
      </c>
      <c r="I243" s="4" t="s">
        <v>24</v>
      </c>
      <c r="J243" s="23" t="s">
        <v>70</v>
      </c>
      <c r="K243" s="9" t="s">
        <v>34</v>
      </c>
      <c r="L243" s="10">
        <v>4</v>
      </c>
      <c r="M243" s="19">
        <v>25</v>
      </c>
      <c r="N243" s="39">
        <v>25000000</v>
      </c>
    </row>
    <row r="244" spans="1:14" x14ac:dyDescent="0.25">
      <c r="A244" s="10" t="s">
        <v>93</v>
      </c>
      <c r="F244" s="1" t="s">
        <v>94</v>
      </c>
      <c r="G244" s="2" t="s">
        <v>12</v>
      </c>
      <c r="H244" s="44">
        <v>100</v>
      </c>
      <c r="I244" s="4" t="s">
        <v>24</v>
      </c>
      <c r="J244" s="23" t="s">
        <v>41</v>
      </c>
      <c r="K244" s="9" t="s">
        <v>95</v>
      </c>
      <c r="L244" s="10">
        <v>4</v>
      </c>
      <c r="M244" s="45">
        <v>20</v>
      </c>
      <c r="N244" s="39">
        <v>25000000</v>
      </c>
    </row>
    <row r="245" spans="1:14" ht="30" x14ac:dyDescent="0.25">
      <c r="A245" s="10" t="s">
        <v>96</v>
      </c>
      <c r="F245" s="1" t="s">
        <v>97</v>
      </c>
      <c r="G245" s="2" t="s">
        <v>12</v>
      </c>
      <c r="H245" s="44">
        <v>100</v>
      </c>
      <c r="I245" s="4" t="s">
        <v>24</v>
      </c>
      <c r="J245" s="19" t="s">
        <v>179</v>
      </c>
      <c r="K245" s="9" t="s">
        <v>60</v>
      </c>
      <c r="L245" s="6">
        <v>8</v>
      </c>
      <c r="M245" s="19">
        <v>10</v>
      </c>
      <c r="N245" s="39">
        <f xml:space="preserve"> 6500000*8</f>
        <v>52000000</v>
      </c>
    </row>
    <row r="246" spans="1:14" ht="30" x14ac:dyDescent="0.25">
      <c r="A246" s="10" t="s">
        <v>98</v>
      </c>
      <c r="F246" s="1" t="s">
        <v>99</v>
      </c>
      <c r="G246" s="2" t="s">
        <v>12</v>
      </c>
      <c r="H246" s="44">
        <v>100</v>
      </c>
      <c r="I246" s="4" t="s">
        <v>24</v>
      </c>
      <c r="J246" s="19" t="s">
        <v>21</v>
      </c>
      <c r="K246" s="9" t="s">
        <v>60</v>
      </c>
      <c r="L246" s="6">
        <v>8</v>
      </c>
      <c r="M246" s="19">
        <v>25</v>
      </c>
      <c r="N246" s="39">
        <v>50000000</v>
      </c>
    </row>
    <row r="247" spans="1:14" ht="30" x14ac:dyDescent="0.25">
      <c r="A247" s="10" t="s">
        <v>100</v>
      </c>
      <c r="F247" s="1" t="s">
        <v>101</v>
      </c>
      <c r="G247" s="2" t="s">
        <v>12</v>
      </c>
      <c r="H247" s="44">
        <v>100</v>
      </c>
      <c r="I247" s="4" t="s">
        <v>24</v>
      </c>
      <c r="J247" s="19" t="s">
        <v>179</v>
      </c>
      <c r="K247" s="9" t="s">
        <v>90</v>
      </c>
      <c r="L247" s="6">
        <v>4</v>
      </c>
      <c r="M247" s="19">
        <v>25</v>
      </c>
      <c r="N247" s="39">
        <v>25000000</v>
      </c>
    </row>
    <row r="248" spans="1:14" ht="60" x14ac:dyDescent="0.25">
      <c r="A248" s="10" t="s">
        <v>102</v>
      </c>
      <c r="F248" s="1" t="s">
        <v>103</v>
      </c>
      <c r="G248" s="2" t="s">
        <v>12</v>
      </c>
      <c r="H248" s="44">
        <v>100</v>
      </c>
      <c r="I248" s="4" t="s">
        <v>24</v>
      </c>
      <c r="J248" s="19" t="s">
        <v>104</v>
      </c>
      <c r="K248" s="9" t="s">
        <v>90</v>
      </c>
      <c r="L248" s="6">
        <v>4</v>
      </c>
      <c r="M248" s="19">
        <v>30</v>
      </c>
      <c r="N248" s="39">
        <v>25000000</v>
      </c>
    </row>
    <row r="249" spans="1:14" x14ac:dyDescent="0.25">
      <c r="A249" s="10" t="s">
        <v>100</v>
      </c>
      <c r="F249" s="1" t="s">
        <v>105</v>
      </c>
      <c r="G249" s="2" t="s">
        <v>12</v>
      </c>
      <c r="H249" s="44">
        <v>100</v>
      </c>
      <c r="I249" s="4" t="s">
        <v>24</v>
      </c>
      <c r="J249" s="19" t="s">
        <v>106</v>
      </c>
      <c r="K249" s="9" t="s">
        <v>87</v>
      </c>
      <c r="L249" s="6">
        <v>12</v>
      </c>
      <c r="M249" s="19">
        <v>30</v>
      </c>
      <c r="N249" s="39">
        <v>25000000</v>
      </c>
    </row>
    <row r="250" spans="1:14" x14ac:dyDescent="0.25">
      <c r="A250" s="10" t="s">
        <v>100</v>
      </c>
      <c r="F250" s="1" t="s">
        <v>107</v>
      </c>
      <c r="G250" s="2" t="s">
        <v>12</v>
      </c>
      <c r="H250" s="44">
        <v>100</v>
      </c>
      <c r="I250" s="4" t="s">
        <v>24</v>
      </c>
      <c r="J250" s="19" t="s">
        <v>106</v>
      </c>
      <c r="K250" s="9" t="s">
        <v>87</v>
      </c>
      <c r="L250" s="6">
        <v>12</v>
      </c>
      <c r="M250" s="19">
        <v>30</v>
      </c>
      <c r="N250" s="39">
        <v>25000000</v>
      </c>
    </row>
    <row r="251" spans="1:14" x14ac:dyDescent="0.25">
      <c r="A251" s="10" t="s">
        <v>108</v>
      </c>
      <c r="F251" s="1" t="s">
        <v>109</v>
      </c>
      <c r="G251" s="2" t="s">
        <v>12</v>
      </c>
      <c r="H251" s="44">
        <v>100</v>
      </c>
      <c r="I251" s="4" t="s">
        <v>24</v>
      </c>
      <c r="J251" s="25" t="s">
        <v>179</v>
      </c>
      <c r="K251" s="9" t="s">
        <v>34</v>
      </c>
      <c r="L251" s="10">
        <v>8</v>
      </c>
      <c r="M251" s="9">
        <v>25</v>
      </c>
      <c r="N251" s="39">
        <v>50000000</v>
      </c>
    </row>
    <row r="252" spans="1:14" x14ac:dyDescent="0.25">
      <c r="A252" s="10" t="s">
        <v>110</v>
      </c>
      <c r="F252" s="1" t="s">
        <v>111</v>
      </c>
      <c r="G252" s="2" t="s">
        <v>12</v>
      </c>
      <c r="H252" s="44">
        <v>100</v>
      </c>
      <c r="I252" s="4" t="s">
        <v>24</v>
      </c>
      <c r="J252" s="25" t="s">
        <v>179</v>
      </c>
      <c r="K252" s="9" t="s">
        <v>113</v>
      </c>
      <c r="L252" s="10">
        <v>8</v>
      </c>
      <c r="M252" s="9">
        <v>20</v>
      </c>
      <c r="N252" s="39">
        <f>26500000*2</f>
        <v>53000000</v>
      </c>
    </row>
    <row r="253" spans="1:14" x14ac:dyDescent="0.25">
      <c r="A253" s="10" t="s">
        <v>114</v>
      </c>
      <c r="F253" s="1" t="s">
        <v>115</v>
      </c>
      <c r="G253" s="2" t="s">
        <v>12</v>
      </c>
      <c r="H253" s="44">
        <v>100</v>
      </c>
      <c r="I253" s="4" t="s">
        <v>24</v>
      </c>
      <c r="J253" s="25" t="s">
        <v>116</v>
      </c>
      <c r="K253" s="9" t="s">
        <v>113</v>
      </c>
      <c r="L253" s="10">
        <v>4</v>
      </c>
      <c r="M253" s="9">
        <v>25</v>
      </c>
      <c r="N253" s="39">
        <v>25000000</v>
      </c>
    </row>
    <row r="254" spans="1:14" x14ac:dyDescent="0.25">
      <c r="A254" s="10" t="s">
        <v>117</v>
      </c>
      <c r="F254" s="1" t="s">
        <v>118</v>
      </c>
      <c r="G254" s="2" t="s">
        <v>12</v>
      </c>
      <c r="H254" s="44">
        <v>100</v>
      </c>
      <c r="I254" s="4" t="s">
        <v>24</v>
      </c>
      <c r="J254" s="23" t="s">
        <v>41</v>
      </c>
      <c r="K254" s="9" t="s">
        <v>95</v>
      </c>
      <c r="L254" s="10">
        <v>2</v>
      </c>
      <c r="M254" s="19">
        <v>30</v>
      </c>
      <c r="N254" s="39">
        <v>20000000</v>
      </c>
    </row>
    <row r="255" spans="1:14" x14ac:dyDescent="0.25">
      <c r="A255" s="10" t="s">
        <v>119</v>
      </c>
      <c r="F255" s="1" t="s">
        <v>120</v>
      </c>
      <c r="G255" s="2" t="s">
        <v>12</v>
      </c>
      <c r="H255" s="44">
        <v>100</v>
      </c>
      <c r="I255" s="4" t="s">
        <v>24</v>
      </c>
      <c r="J255" s="23" t="s">
        <v>41</v>
      </c>
      <c r="K255" s="9" t="s">
        <v>76</v>
      </c>
      <c r="L255" s="10">
        <v>2</v>
      </c>
      <c r="M255" s="19">
        <v>30</v>
      </c>
      <c r="N255" s="39">
        <v>20000000</v>
      </c>
    </row>
    <row r="256" spans="1:14" x14ac:dyDescent="0.25">
      <c r="A256" s="10" t="s">
        <v>121</v>
      </c>
      <c r="F256" s="1" t="s">
        <v>122</v>
      </c>
      <c r="G256" s="2" t="s">
        <v>12</v>
      </c>
      <c r="H256" s="44">
        <v>100</v>
      </c>
      <c r="I256" s="4" t="s">
        <v>24</v>
      </c>
      <c r="J256" s="23" t="s">
        <v>41</v>
      </c>
      <c r="K256" s="9" t="s">
        <v>30</v>
      </c>
      <c r="L256" s="6">
        <v>2</v>
      </c>
      <c r="M256" s="19">
        <v>25</v>
      </c>
      <c r="N256" s="39">
        <v>50000000</v>
      </c>
    </row>
    <row r="257" spans="1:14" ht="30" x14ac:dyDescent="0.25">
      <c r="A257" s="10" t="s">
        <v>123</v>
      </c>
      <c r="F257" s="1" t="s">
        <v>124</v>
      </c>
      <c r="G257" s="2" t="s">
        <v>12</v>
      </c>
      <c r="H257" s="44">
        <v>100</v>
      </c>
      <c r="I257" s="4" t="s">
        <v>24</v>
      </c>
      <c r="J257" s="23" t="s">
        <v>41</v>
      </c>
      <c r="K257" s="9" t="s">
        <v>30</v>
      </c>
      <c r="L257" s="6">
        <v>2</v>
      </c>
      <c r="M257" s="19">
        <v>15</v>
      </c>
      <c r="N257" s="39">
        <v>42000000</v>
      </c>
    </row>
    <row r="258" spans="1:14" ht="30" x14ac:dyDescent="0.25">
      <c r="A258" s="10" t="s">
        <v>125</v>
      </c>
      <c r="F258" s="1" t="s">
        <v>126</v>
      </c>
      <c r="G258" s="2" t="s">
        <v>12</v>
      </c>
      <c r="H258" s="44">
        <v>100</v>
      </c>
      <c r="I258" s="4" t="s">
        <v>24</v>
      </c>
      <c r="J258" s="23" t="s">
        <v>41</v>
      </c>
      <c r="K258" s="9" t="s">
        <v>127</v>
      </c>
      <c r="L258" s="10">
        <v>4</v>
      </c>
      <c r="M258" s="9">
        <v>25</v>
      </c>
      <c r="N258" s="39">
        <f>8500000*4</f>
        <v>34000000</v>
      </c>
    </row>
    <row r="259" spans="1:14" ht="30" x14ac:dyDescent="0.25">
      <c r="A259" s="10" t="s">
        <v>52</v>
      </c>
      <c r="F259" s="1" t="s">
        <v>128</v>
      </c>
      <c r="G259" s="2" t="s">
        <v>12</v>
      </c>
      <c r="H259" s="44">
        <v>100</v>
      </c>
      <c r="I259" s="4" t="s">
        <v>24</v>
      </c>
      <c r="J259" s="19" t="s">
        <v>179</v>
      </c>
      <c r="K259" s="9" t="s">
        <v>60</v>
      </c>
      <c r="L259" s="6">
        <v>2</v>
      </c>
      <c r="M259" s="19">
        <v>50</v>
      </c>
      <c r="N259" s="39">
        <v>20000000</v>
      </c>
    </row>
    <row r="260" spans="1:14" ht="30" x14ac:dyDescent="0.25">
      <c r="A260" s="10" t="s">
        <v>129</v>
      </c>
      <c r="F260" s="1" t="s">
        <v>130</v>
      </c>
      <c r="G260" s="2" t="s">
        <v>12</v>
      </c>
      <c r="H260" s="44">
        <v>100</v>
      </c>
      <c r="I260" s="4" t="s">
        <v>24</v>
      </c>
      <c r="J260" s="23" t="s">
        <v>41</v>
      </c>
      <c r="K260" s="9" t="s">
        <v>60</v>
      </c>
      <c r="L260" s="10">
        <v>1</v>
      </c>
      <c r="M260" s="9">
        <v>25</v>
      </c>
      <c r="N260" s="39">
        <v>10000000</v>
      </c>
    </row>
    <row r="261" spans="1:14" ht="30" x14ac:dyDescent="0.25">
      <c r="A261" s="10" t="s">
        <v>131</v>
      </c>
      <c r="F261" s="1" t="s">
        <v>132</v>
      </c>
      <c r="G261" s="2" t="s">
        <v>12</v>
      </c>
      <c r="H261" s="44">
        <v>100</v>
      </c>
      <c r="I261" s="4" t="s">
        <v>24</v>
      </c>
      <c r="J261" s="23" t="s">
        <v>41</v>
      </c>
      <c r="K261" s="9" t="s">
        <v>60</v>
      </c>
      <c r="L261" s="10">
        <v>8</v>
      </c>
      <c r="M261" s="9">
        <v>25</v>
      </c>
      <c r="N261" s="39">
        <v>50000000</v>
      </c>
    </row>
    <row r="262" spans="1:14" ht="30" x14ac:dyDescent="0.25">
      <c r="A262" s="10" t="s">
        <v>133</v>
      </c>
      <c r="F262" s="1" t="s">
        <v>128</v>
      </c>
      <c r="G262" s="2" t="s">
        <v>12</v>
      </c>
      <c r="H262" s="44">
        <v>100</v>
      </c>
      <c r="I262" s="4" t="s">
        <v>24</v>
      </c>
      <c r="J262" s="23" t="s">
        <v>41</v>
      </c>
      <c r="K262" s="9" t="s">
        <v>60</v>
      </c>
      <c r="L262" s="10">
        <v>4</v>
      </c>
      <c r="M262" s="9">
        <v>25</v>
      </c>
      <c r="N262" s="39">
        <v>25000000</v>
      </c>
    </row>
    <row r="263" spans="1:14" ht="240" x14ac:dyDescent="0.25">
      <c r="A263" s="10" t="s">
        <v>134</v>
      </c>
      <c r="F263" s="1" t="s">
        <v>135</v>
      </c>
      <c r="G263" s="2" t="s">
        <v>12</v>
      </c>
      <c r="H263" s="44">
        <v>100</v>
      </c>
      <c r="I263" s="4" t="s">
        <v>24</v>
      </c>
      <c r="J263" s="23" t="s">
        <v>136</v>
      </c>
      <c r="K263" s="9" t="s">
        <v>137</v>
      </c>
      <c r="L263" s="10">
        <v>4</v>
      </c>
      <c r="M263" s="9">
        <v>25</v>
      </c>
      <c r="N263" s="39">
        <v>25000000</v>
      </c>
    </row>
    <row r="264" spans="1:14" ht="30" x14ac:dyDescent="0.25">
      <c r="A264" s="10" t="s">
        <v>134</v>
      </c>
      <c r="F264" s="1" t="s">
        <v>138</v>
      </c>
      <c r="G264" s="2" t="s">
        <v>12</v>
      </c>
      <c r="H264" s="44">
        <v>100</v>
      </c>
      <c r="I264" s="4" t="s">
        <v>24</v>
      </c>
      <c r="J264" s="23" t="s">
        <v>136</v>
      </c>
      <c r="K264" s="9" t="s">
        <v>30</v>
      </c>
      <c r="L264" s="10">
        <v>8</v>
      </c>
      <c r="M264" s="9">
        <v>25</v>
      </c>
      <c r="N264" s="39">
        <f>27500000*2</f>
        <v>55000000</v>
      </c>
    </row>
    <row r="265" spans="1:14" x14ac:dyDescent="0.25">
      <c r="A265" s="10" t="s">
        <v>139</v>
      </c>
      <c r="F265" s="1" t="s">
        <v>86</v>
      </c>
      <c r="G265" s="2" t="s">
        <v>12</v>
      </c>
      <c r="H265" s="44">
        <v>100</v>
      </c>
      <c r="I265" s="4" t="s">
        <v>24</v>
      </c>
      <c r="J265" s="23" t="s">
        <v>179</v>
      </c>
      <c r="K265" s="9" t="s">
        <v>30</v>
      </c>
      <c r="L265" s="10">
        <v>8</v>
      </c>
      <c r="M265" s="9">
        <v>25</v>
      </c>
      <c r="N265" s="39">
        <f>27500000*2</f>
        <v>55000000</v>
      </c>
    </row>
    <row r="266" spans="1:14" ht="30" x14ac:dyDescent="0.25">
      <c r="A266" s="10" t="s">
        <v>58</v>
      </c>
      <c r="F266" s="1" t="s">
        <v>141</v>
      </c>
      <c r="G266" s="2" t="s">
        <v>12</v>
      </c>
      <c r="H266" s="44">
        <v>100</v>
      </c>
      <c r="I266" s="4" t="s">
        <v>24</v>
      </c>
      <c r="J266" s="25" t="s">
        <v>179</v>
      </c>
      <c r="K266" s="9" t="s">
        <v>34</v>
      </c>
      <c r="L266" s="10">
        <v>8</v>
      </c>
      <c r="M266" s="9">
        <v>65</v>
      </c>
      <c r="N266" s="39">
        <f>27500000*2</f>
        <v>55000000</v>
      </c>
    </row>
    <row r="267" spans="1:14" ht="30" x14ac:dyDescent="0.25">
      <c r="A267" s="10" t="s">
        <v>143</v>
      </c>
      <c r="F267" s="1" t="s">
        <v>144</v>
      </c>
      <c r="G267" s="2" t="s">
        <v>12</v>
      </c>
      <c r="H267" s="44">
        <v>100</v>
      </c>
      <c r="I267" s="4" t="s">
        <v>24</v>
      </c>
      <c r="J267" s="25" t="s">
        <v>179</v>
      </c>
      <c r="K267" s="9" t="s">
        <v>34</v>
      </c>
      <c r="L267" s="10">
        <v>8</v>
      </c>
      <c r="M267" s="9" t="s">
        <v>145</v>
      </c>
      <c r="N267" s="39">
        <f>30000000</f>
        <v>30000000</v>
      </c>
    </row>
    <row r="268" spans="1:14" ht="30" x14ac:dyDescent="0.25">
      <c r="A268" s="10" t="s">
        <v>146</v>
      </c>
      <c r="F268" s="1" t="s">
        <v>115</v>
      </c>
      <c r="G268" s="2" t="s">
        <v>12</v>
      </c>
      <c r="H268" s="44">
        <v>100</v>
      </c>
      <c r="I268" s="4" t="s">
        <v>24</v>
      </c>
      <c r="J268" s="25" t="s">
        <v>179</v>
      </c>
      <c r="K268" s="9" t="s">
        <v>90</v>
      </c>
      <c r="L268" s="10">
        <v>8</v>
      </c>
      <c r="M268" s="9">
        <v>20</v>
      </c>
      <c r="N268" s="39">
        <v>50000000</v>
      </c>
    </row>
    <row r="269" spans="1:14" ht="30" x14ac:dyDescent="0.25">
      <c r="A269" s="10" t="s">
        <v>148</v>
      </c>
      <c r="F269" s="1" t="s">
        <v>149</v>
      </c>
      <c r="G269" s="2" t="s">
        <v>12</v>
      </c>
      <c r="H269" s="44">
        <v>100</v>
      </c>
      <c r="I269" s="4" t="s">
        <v>24</v>
      </c>
      <c r="J269" s="23" t="s">
        <v>41</v>
      </c>
      <c r="K269" s="9" t="s">
        <v>150</v>
      </c>
      <c r="L269" s="10">
        <v>1</v>
      </c>
      <c r="M269" s="19">
        <v>10</v>
      </c>
      <c r="N269" s="39">
        <v>8000000</v>
      </c>
    </row>
    <row r="270" spans="1:14" ht="30" x14ac:dyDescent="0.25">
      <c r="A270" s="12" t="s">
        <v>151</v>
      </c>
      <c r="F270" s="13" t="s">
        <v>152</v>
      </c>
      <c r="G270" s="2" t="s">
        <v>12</v>
      </c>
      <c r="H270" s="44">
        <v>100</v>
      </c>
      <c r="I270" s="3" t="s">
        <v>24</v>
      </c>
      <c r="J270" s="23" t="s">
        <v>41</v>
      </c>
      <c r="K270" s="2" t="s">
        <v>95</v>
      </c>
      <c r="L270" s="12">
        <v>2</v>
      </c>
      <c r="M270" s="2">
        <v>20</v>
      </c>
      <c r="N270" s="40">
        <f t="shared" ref="N270" si="3">1000000*M270</f>
        <v>20000000</v>
      </c>
    </row>
    <row r="271" spans="1:14" ht="30" x14ac:dyDescent="0.25">
      <c r="A271" s="10" t="s">
        <v>153</v>
      </c>
      <c r="F271" s="10" t="s">
        <v>154</v>
      </c>
      <c r="G271" s="2" t="s">
        <v>12</v>
      </c>
      <c r="H271" s="44">
        <v>100</v>
      </c>
      <c r="I271" s="4" t="s">
        <v>24</v>
      </c>
      <c r="J271" s="23" t="s">
        <v>41</v>
      </c>
      <c r="K271" s="9" t="s">
        <v>150</v>
      </c>
      <c r="L271" s="10">
        <v>4</v>
      </c>
      <c r="M271" s="19">
        <v>25</v>
      </c>
      <c r="N271" s="39">
        <v>25000000</v>
      </c>
    </row>
    <row r="272" spans="1:14" x14ac:dyDescent="0.25">
      <c r="A272" s="12" t="s">
        <v>148</v>
      </c>
      <c r="F272" s="13" t="s">
        <v>99</v>
      </c>
      <c r="G272" s="2" t="s">
        <v>12</v>
      </c>
      <c r="H272" s="44">
        <v>100</v>
      </c>
      <c r="I272" s="3" t="s">
        <v>24</v>
      </c>
      <c r="J272" s="24" t="s">
        <v>155</v>
      </c>
      <c r="K272" s="2" t="s">
        <v>34</v>
      </c>
      <c r="L272" s="12">
        <v>8</v>
      </c>
      <c r="M272" s="23">
        <v>30</v>
      </c>
      <c r="N272" s="40">
        <v>50000000</v>
      </c>
    </row>
    <row r="273" spans="1:14" ht="30" x14ac:dyDescent="0.25">
      <c r="A273" s="12" t="s">
        <v>156</v>
      </c>
      <c r="F273" s="13" t="s">
        <v>157</v>
      </c>
      <c r="G273" s="2" t="s">
        <v>12</v>
      </c>
      <c r="H273" s="44">
        <v>100</v>
      </c>
      <c r="I273" s="3" t="s">
        <v>24</v>
      </c>
      <c r="J273" s="24" t="s">
        <v>155</v>
      </c>
      <c r="K273" s="2" t="s">
        <v>90</v>
      </c>
      <c r="L273" s="12">
        <v>8</v>
      </c>
      <c r="M273" s="23">
        <v>30</v>
      </c>
      <c r="N273" s="40">
        <v>50000000</v>
      </c>
    </row>
    <row r="274" spans="1:14" ht="30" x14ac:dyDescent="0.25">
      <c r="A274" s="13" t="s">
        <v>158</v>
      </c>
      <c r="F274" s="13" t="s">
        <v>159</v>
      </c>
      <c r="G274" s="2" t="s">
        <v>12</v>
      </c>
      <c r="H274" s="44">
        <v>100</v>
      </c>
      <c r="I274" s="3" t="s">
        <v>24</v>
      </c>
      <c r="J274" s="26" t="s">
        <v>41</v>
      </c>
      <c r="K274" s="2" t="s">
        <v>160</v>
      </c>
      <c r="L274" s="2">
        <v>8</v>
      </c>
      <c r="M274" s="2">
        <v>25</v>
      </c>
      <c r="N274" s="41">
        <v>50000000</v>
      </c>
    </row>
    <row r="275" spans="1:14" x14ac:dyDescent="0.25">
      <c r="A275" s="13" t="s">
        <v>161</v>
      </c>
      <c r="F275" s="13" t="s">
        <v>162</v>
      </c>
      <c r="G275" s="2" t="s">
        <v>12</v>
      </c>
      <c r="H275" s="44">
        <v>100</v>
      </c>
      <c r="I275" s="3" t="s">
        <v>24</v>
      </c>
      <c r="J275" s="26" t="s">
        <v>41</v>
      </c>
      <c r="K275" s="2" t="s">
        <v>17</v>
      </c>
      <c r="L275" s="2">
        <v>1</v>
      </c>
      <c r="M275" s="2" t="s">
        <v>71</v>
      </c>
      <c r="N275" s="41">
        <v>11000000</v>
      </c>
    </row>
    <row r="276" spans="1:14" x14ac:dyDescent="0.25">
      <c r="A276" s="13" t="s">
        <v>163</v>
      </c>
      <c r="F276" s="13" t="s">
        <v>164</v>
      </c>
      <c r="G276" s="2" t="s">
        <v>12</v>
      </c>
      <c r="H276" s="44">
        <v>100</v>
      </c>
      <c r="I276" s="3" t="s">
        <v>24</v>
      </c>
      <c r="J276" s="26" t="s">
        <v>41</v>
      </c>
      <c r="K276" s="2" t="s">
        <v>160</v>
      </c>
      <c r="L276" s="2">
        <v>8</v>
      </c>
      <c r="M276" s="2">
        <v>25</v>
      </c>
      <c r="N276" s="41">
        <v>50000000</v>
      </c>
    </row>
    <row r="277" spans="1:14" ht="30" x14ac:dyDescent="0.25">
      <c r="A277" s="13" t="s">
        <v>165</v>
      </c>
      <c r="F277" s="13" t="s">
        <v>166</v>
      </c>
      <c r="G277" s="2" t="s">
        <v>12</v>
      </c>
      <c r="H277" s="44">
        <v>100</v>
      </c>
      <c r="I277" s="3" t="s">
        <v>24</v>
      </c>
      <c r="J277" s="26" t="s">
        <v>41</v>
      </c>
      <c r="K277" s="2" t="s">
        <v>167</v>
      </c>
      <c r="L277" s="2">
        <v>8</v>
      </c>
      <c r="M277" s="2">
        <v>25</v>
      </c>
      <c r="N277" s="41">
        <v>50000000</v>
      </c>
    </row>
    <row r="278" spans="1:14" ht="30" x14ac:dyDescent="0.25">
      <c r="A278" s="13" t="s">
        <v>163</v>
      </c>
      <c r="F278" s="13" t="s">
        <v>168</v>
      </c>
      <c r="G278" s="2" t="s">
        <v>12</v>
      </c>
      <c r="H278" s="44">
        <v>100</v>
      </c>
      <c r="I278" s="3" t="s">
        <v>24</v>
      </c>
      <c r="J278" s="27" t="s">
        <v>179</v>
      </c>
      <c r="K278" s="2" t="s">
        <v>169</v>
      </c>
      <c r="L278" s="2">
        <v>8</v>
      </c>
      <c r="M278" s="2">
        <v>25</v>
      </c>
      <c r="N278" s="41">
        <v>50000000</v>
      </c>
    </row>
    <row r="279" spans="1:14" x14ac:dyDescent="0.25">
      <c r="A279" s="12" t="s">
        <v>170</v>
      </c>
      <c r="F279" s="13" t="s">
        <v>171</v>
      </c>
      <c r="G279" s="2" t="s">
        <v>12</v>
      </c>
      <c r="H279" s="44">
        <v>100</v>
      </c>
      <c r="I279" s="3" t="s">
        <v>24</v>
      </c>
      <c r="J279" s="24" t="s">
        <v>21</v>
      </c>
      <c r="K279" s="2" t="s">
        <v>87</v>
      </c>
      <c r="L279" s="12">
        <v>8</v>
      </c>
      <c r="M279" s="23">
        <v>30</v>
      </c>
      <c r="N279" s="40">
        <v>50000000</v>
      </c>
    </row>
    <row r="280" spans="1:14" x14ac:dyDescent="0.25">
      <c r="A280" s="12" t="s">
        <v>172</v>
      </c>
      <c r="F280" s="13" t="s">
        <v>173</v>
      </c>
      <c r="G280" s="2" t="s">
        <v>12</v>
      </c>
      <c r="H280" s="44">
        <v>100</v>
      </c>
      <c r="I280" s="3" t="s">
        <v>24</v>
      </c>
      <c r="J280" s="23" t="s">
        <v>21</v>
      </c>
      <c r="K280" s="2" t="s">
        <v>17</v>
      </c>
      <c r="L280" s="12">
        <v>8</v>
      </c>
      <c r="M280" s="23">
        <v>78</v>
      </c>
      <c r="N280" s="40">
        <v>20000000</v>
      </c>
    </row>
    <row r="281" spans="1:14" x14ac:dyDescent="0.25">
      <c r="A281" s="12" t="s">
        <v>175</v>
      </c>
      <c r="F281" s="13" t="s">
        <v>32</v>
      </c>
      <c r="G281" s="2" t="s">
        <v>12</v>
      </c>
      <c r="H281" s="44">
        <v>100</v>
      </c>
      <c r="I281" s="3" t="s">
        <v>24</v>
      </c>
      <c r="J281" s="24" t="s">
        <v>221</v>
      </c>
      <c r="K281" s="2" t="s">
        <v>76</v>
      </c>
      <c r="L281" s="12">
        <v>8</v>
      </c>
      <c r="M281" s="23">
        <v>25</v>
      </c>
      <c r="N281" s="40">
        <v>45000000</v>
      </c>
    </row>
    <row r="282" spans="1:14" x14ac:dyDescent="0.25">
      <c r="A282" s="12" t="s">
        <v>176</v>
      </c>
      <c r="F282" s="13" t="s">
        <v>177</v>
      </c>
      <c r="G282" s="2" t="s">
        <v>12</v>
      </c>
      <c r="H282" s="44">
        <v>100</v>
      </c>
      <c r="I282" s="3" t="s">
        <v>24</v>
      </c>
      <c r="J282" s="28" t="s">
        <v>179</v>
      </c>
      <c r="K282" s="2" t="s">
        <v>178</v>
      </c>
      <c r="L282" s="12">
        <v>4</v>
      </c>
      <c r="M282" s="23">
        <v>15</v>
      </c>
      <c r="N282" s="40">
        <v>20000000</v>
      </c>
    </row>
  </sheetData>
  <hyperlinks>
    <hyperlink ref="D7" r:id="rId1" xr:uid="{441CF81B-5012-41E6-8EBA-2F9736984C1F}"/>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Dhoni Hanif</dc:creator>
  <cp:lastModifiedBy>Dhoni Hanif</cp:lastModifiedBy>
  <dcterms:created xsi:type="dcterms:W3CDTF">2023-10-22T07:45:21Z</dcterms:created>
  <dcterms:modified xsi:type="dcterms:W3CDTF">2023-10-23T06:31:21Z</dcterms:modified>
</cp:coreProperties>
</file>